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2">'3'!$4:$8</definedName>
    <definedName name="_xlnm.Print_Titles" localSheetId="4">'5'!$4:$8</definedName>
    <definedName name="_xlnm.Print_Area" localSheetId="0">'1'!$A$1:$AH$40</definedName>
    <definedName name="_xlnm.Print_Area" localSheetId="1">'2'!$A$2:$AU$97</definedName>
    <definedName name="_xlnm.Print_Area" localSheetId="2">'3'!$A$1:$AU$67</definedName>
    <definedName name="_xlnm.Print_Area" localSheetId="3">'4'!$A$2:$AL$31</definedName>
    <definedName name="_xlnm.Print_Area" localSheetId="4">'5'!$A$1:$AU$33</definedName>
  </definedNames>
  <calcPr fullCalcOnLoad="1"/>
</workbook>
</file>

<file path=xl/sharedStrings.xml><?xml version="1.0" encoding="utf-8"?>
<sst xmlns="http://schemas.openxmlformats.org/spreadsheetml/2006/main" count="767" uniqueCount="562">
  <si>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</si>
  <si>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</si>
  <si>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</si>
  <si>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</si>
  <si>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</si>
  <si>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</si>
  <si>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</si>
  <si>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</si>
  <si>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</si>
  <si>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</si>
  <si>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</si>
  <si>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</si>
  <si>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</si>
  <si>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</si>
  <si>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</si>
  <si>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</si>
  <si>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</si>
  <si>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</si>
  <si>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</si>
  <si>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</si>
  <si>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</si>
  <si>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</si>
  <si>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</si>
  <si>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</si>
  <si>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</si>
  <si>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</si>
  <si>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</si>
  <si>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</si>
  <si>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</si>
  <si>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</si>
  <si>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</si>
  <si>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</si>
  <si>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</si>
  <si>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</si>
  <si>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</si>
  <si>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</si>
  <si>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</si>
  <si>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</si>
  <si>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</si>
  <si>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</si>
  <si>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</si>
  <si>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</si>
  <si>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</si>
  <si>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</si>
  <si>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</si>
  <si>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</si>
  <si>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</si>
  <si>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</si>
  <si>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</si>
  <si>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</si>
  <si>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</si>
  <si>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</si>
  <si>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</si>
  <si>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</si>
  <si>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</si>
  <si>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</si>
  <si>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</si>
  <si>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</si>
  <si>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</si>
  <si>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</si>
  <si>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</si>
  <si>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</si>
  <si>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</si>
  <si>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</si>
  <si>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</si>
  <si>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</si>
  <si>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</si>
  <si>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</si>
  <si>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</si>
  <si>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</si>
  <si>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</si>
  <si>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</si>
  <si>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</si>
  <si>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</si>
  <si>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</si>
  <si>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</si>
  <si>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</si>
  <si>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</si>
  <si>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</si>
  <si>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</si>
  <si>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</si>
  <si>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</si>
  <si>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</si>
  <si>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</si>
  <si>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</si>
  <si>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</si>
  <si>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</si>
  <si>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</si>
  <si>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</si>
  <si>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</si>
  <si>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</si>
  <si>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</si>
  <si>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</si>
  <si>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</si>
  <si>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</si>
  <si>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</si>
  <si>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</si>
  <si>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</si>
  <si>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</si>
  <si>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</si>
  <si>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</si>
  <si>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</si>
  <si>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</si>
  <si>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</si>
  <si>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</si>
  <si>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</si>
  <si>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</si>
  <si>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</si>
  <si>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</si>
  <si>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</si>
  <si>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</si>
  <si>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</si>
  <si>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</si>
  <si>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</si>
  <si>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</si>
  <si>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</si>
  <si>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</si>
  <si>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</si>
  <si>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</si>
  <si>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</si>
  <si>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</si>
  <si>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</si>
  <si>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</si>
  <si>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</si>
  <si>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</si>
  <si>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</si>
  <si>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</si>
  <si>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</si>
  <si>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</si>
  <si>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</si>
  <si>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</si>
  <si>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</si>
  <si>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</si>
  <si>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</si>
  <si>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</si>
  <si>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</si>
  <si>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</si>
  <si>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</si>
  <si>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</si>
  <si>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</si>
  <si>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</si>
  <si>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</si>
  <si>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</si>
  <si>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</si>
  <si>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</si>
  <si>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</si>
  <si>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</si>
  <si>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</si>
  <si>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</si>
  <si>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</si>
  <si>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</si>
  <si>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</si>
  <si>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</si>
  <si>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</si>
  <si>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</si>
  <si>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</si>
  <si>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</si>
  <si>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</si>
  <si>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</si>
  <si>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</si>
  <si>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</si>
  <si>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</si>
  <si>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</si>
  <si>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</si>
  <si>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</si>
  <si>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</si>
  <si>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</si>
  <si>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</si>
  <si>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</si>
  <si>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</si>
  <si>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</si>
  <si>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</si>
  <si>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</si>
  <si>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</si>
  <si>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</si>
  <si>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</si>
  <si>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</si>
  <si>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</si>
  <si>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</si>
  <si>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</si>
  <si>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</si>
  <si>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</si>
  <si>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</si>
  <si>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</si>
  <si>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</si>
  <si>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</si>
  <si>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</si>
  <si>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</si>
  <si>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</si>
  <si>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</si>
  <si>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</si>
  <si>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</si>
  <si>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</si>
  <si>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</si>
  <si>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</si>
  <si>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</si>
  <si>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</si>
  <si>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</si>
  <si>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</si>
  <si>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</si>
  <si>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</si>
  <si>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</si>
  <si>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</si>
  <si>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</si>
  <si>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</si>
  <si>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</si>
  <si>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</si>
  <si>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</si>
  <si>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</si>
  <si>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</si>
  <si>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</si>
  <si>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</si>
  <si>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</si>
  <si>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</si>
  <si>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</si>
  <si>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</si>
  <si>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</si>
  <si>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</si>
  <si>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</si>
  <si>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</si>
  <si>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</si>
  <si>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</si>
  <si>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</si>
  <si>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</si>
  <si>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</si>
  <si>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</si>
  <si>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</si>
  <si>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</si>
  <si>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</si>
  <si>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</si>
  <si>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</si>
  <si>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</si>
  <si>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</si>
  <si>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</si>
  <si>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</si>
  <si>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</si>
  <si>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</si>
  <si>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</si>
  <si>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</si>
  <si>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</si>
  <si>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</si>
  <si>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</si>
  <si>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</si>
  <si>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</si>
  <si>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</si>
  <si>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</si>
  <si>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</si>
  <si>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</si>
  <si>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</si>
  <si>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</si>
  <si>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</si>
  <si>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</si>
  <si>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</si>
  <si>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</si>
  <si>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</si>
  <si>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</si>
  <si>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</si>
  <si>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</si>
  <si>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</si>
  <si>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</si>
  <si>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</si>
  <si>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</si>
  <si>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</si>
  <si>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</si>
  <si>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</si>
  <si>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</si>
  <si>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</si>
  <si>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</si>
  <si>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</si>
  <si>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</si>
  <si>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</si>
  <si>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</si>
  <si>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</si>
  <si>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</si>
  <si>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</si>
  <si>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</si>
  <si>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</si>
  <si>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</si>
  <si>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</si>
  <si>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</si>
  <si>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</si>
  <si>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</si>
  <si>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</si>
  <si>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</si>
  <si>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</si>
  <si>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</si>
  <si>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</si>
  <si>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</si>
  <si>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</si>
  <si>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</si>
  <si>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</si>
  <si>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</si>
  <si>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</si>
  <si>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</si>
  <si>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</si>
  <si>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</si>
  <si>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</si>
  <si>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</si>
  <si>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</si>
  <si>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</si>
  <si>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</si>
  <si>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</si>
  <si>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</si>
  <si>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</si>
  <si>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</si>
  <si>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</si>
  <si>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</si>
  <si>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</si>
  <si>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</si>
  <si>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</si>
  <si>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</si>
  <si>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</si>
  <si>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</si>
  <si>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</si>
  <si>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</si>
  <si>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</si>
  <si>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</si>
  <si>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</si>
  <si>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</si>
  <si>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</si>
  <si>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</si>
  <si>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</si>
  <si>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</si>
  <si>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</si>
  <si>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</si>
  <si>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</si>
  <si>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</si>
  <si>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</si>
  <si>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</si>
  <si>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</si>
  <si>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</si>
  <si>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</si>
  <si>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</si>
  <si>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</si>
  <si>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</si>
  <si>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</si>
  <si>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</si>
  <si>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</si>
  <si>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</si>
  <si>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</si>
  <si>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</si>
  <si>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</si>
  <si>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</si>
  <si>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</si>
  <si>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</si>
  <si>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</si>
  <si>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</si>
  <si>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</si>
  <si>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</si>
  <si>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</si>
  <si>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</si>
  <si>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</si>
  <si>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</si>
  <si>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</si>
  <si>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</si>
  <si>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</si>
  <si>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</si>
  <si>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</si>
  <si>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</si>
  <si>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</si>
  <si>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</si>
  <si>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</si>
  <si>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</si>
  <si>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</si>
  <si>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</si>
  <si>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</si>
  <si>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</si>
  <si>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</si>
  <si>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</si>
  <si>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</si>
  <si>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</si>
  <si>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</si>
  <si>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</si>
  <si>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</si>
  <si>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</si>
  <si>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</si>
  <si>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</si>
  <si>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</si>
  <si>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</si>
  <si>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</si>
  <si>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</si>
  <si>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</si>
  <si>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</si>
  <si>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</si>
  <si>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</si>
  <si>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</si>
  <si>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</si>
  <si>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</si>
  <si>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</si>
  <si>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</si>
  <si>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</si>
  <si>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</si>
  <si>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</si>
  <si>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</si>
  <si>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</si>
  <si>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</si>
  <si>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</si>
  <si>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</si>
  <si>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</si>
  <si>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</si>
  <si>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</si>
  <si>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</si>
  <si>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</si>
  <si>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</si>
  <si>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</si>
  <si>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</si>
  <si>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</si>
  <si>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</si>
  <si>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</si>
  <si>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</si>
  <si>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</si>
  <si>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</si>
  <si>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</si>
  <si>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</si>
  <si>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</si>
  <si>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</si>
  <si>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</si>
  <si>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</si>
  <si>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</si>
  <si>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</si>
  <si>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</si>
  <si>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</si>
  <si>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</si>
  <si>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</si>
  <si>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</si>
  <si>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</si>
  <si>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</si>
  <si>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</si>
  <si>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</si>
  <si>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</si>
  <si>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</si>
  <si>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</si>
  <si>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</si>
  <si>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</si>
  <si>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</si>
  <si>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</si>
  <si>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</si>
  <si>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</si>
  <si>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</si>
  <si>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</si>
  <si>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</si>
  <si>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</si>
  <si>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</si>
  <si>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</si>
  <si>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</si>
  <si>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</si>
  <si>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</si>
  <si>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</si>
  <si>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</si>
  <si>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</si>
  <si>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</si>
  <si>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</si>
  <si>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</si>
  <si>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</si>
  <si>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</si>
  <si>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</si>
  <si>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</si>
  <si>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</si>
  <si>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</si>
  <si>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</si>
  <si>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</si>
  <si>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</si>
  <si>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</si>
  <si>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</si>
  <si>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</si>
  <si>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</si>
  <si>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</si>
  <si>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</si>
  <si>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</si>
  <si>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</si>
  <si>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</si>
  <si>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</si>
  <si>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5.</t>
  </si>
  <si>
    <t>6.</t>
  </si>
  <si>
    <t>Összesen</t>
  </si>
  <si>
    <t>összesen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</si>
  <si>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</si>
  <si>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</si>
  <si>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</si>
  <si>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</si>
  <si>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</si>
  <si>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</si>
  <si>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>Eredeti  előirányzat</t>
  </si>
  <si>
    <t>Galambok Község Önkormányzata és Intézménye</t>
  </si>
  <si>
    <t xml:space="preserve">   </t>
  </si>
  <si>
    <t xml:space="preserve"> Módosított előirányzat</t>
  </si>
  <si>
    <t>Önkormányzat</t>
  </si>
  <si>
    <t>Módosított előirányzat</t>
  </si>
  <si>
    <t>7.</t>
  </si>
  <si>
    <t>8.</t>
  </si>
  <si>
    <t>9.</t>
  </si>
  <si>
    <t>10.</t>
  </si>
  <si>
    <t>11.</t>
  </si>
  <si>
    <t>12.</t>
  </si>
  <si>
    <t>önkormányzat</t>
  </si>
  <si>
    <t xml:space="preserve"> Költségvetési kiadások</t>
  </si>
  <si>
    <t>4.melléklet</t>
  </si>
  <si>
    <t>3.melléklet</t>
  </si>
  <si>
    <t>2.melléklet</t>
  </si>
  <si>
    <t>1.melléklet</t>
  </si>
  <si>
    <t>biztosító által fizetett kártérítés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</si>
  <si>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</si>
  <si>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</si>
  <si>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</si>
  <si>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</si>
  <si>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</si>
  <si>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</si>
  <si>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</si>
  <si>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</si>
  <si>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</si>
  <si>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</si>
  <si>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</si>
  <si>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</si>
  <si>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</si>
  <si>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</si>
  <si>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</si>
  <si>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</si>
  <si>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</si>
  <si>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</si>
  <si>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</si>
  <si>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</si>
  <si>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</si>
  <si>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</si>
  <si>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</si>
  <si>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</si>
  <si>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</si>
  <si>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</si>
  <si>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</si>
  <si>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</si>
  <si>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</si>
  <si>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</si>
  <si>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</si>
  <si>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</si>
  <si>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</si>
  <si>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</si>
  <si>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</si>
  <si>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</si>
  <si>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</si>
  <si>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</si>
  <si>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</si>
  <si>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</si>
  <si>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</si>
  <si>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</si>
  <si>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</si>
  <si>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</si>
  <si>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</si>
  <si>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</si>
  <si>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</si>
  <si>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Elszámolásból származó bevétel</t>
  </si>
  <si>
    <t>Galamboki Szolgáltató Központ</t>
  </si>
  <si>
    <t>Galambok Község Önkormányzata és Intézményei</t>
  </si>
  <si>
    <t>2019.évi eredeti ei.</t>
  </si>
  <si>
    <t>2019.évi módosított</t>
  </si>
  <si>
    <t xml:space="preserve"> forintban  </t>
  </si>
  <si>
    <t xml:space="preserve"> forintban</t>
  </si>
  <si>
    <t>13.</t>
  </si>
  <si>
    <t>14.</t>
  </si>
  <si>
    <t>15.</t>
  </si>
  <si>
    <t>Módosítás szeptember</t>
  </si>
  <si>
    <t>2019. évi költségvetése</t>
  </si>
  <si>
    <t xml:space="preserve">Módosítás szeptember </t>
  </si>
  <si>
    <t>2019. évi Finanszírozási bevételei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</si>
</sst>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0"/>
    <numFmt numFmtId="175" formatCode="\ ##########"/>
    <numFmt numFmtId="176" formatCode="0__"/>
    <numFmt numFmtId="177" formatCode="#,###"/>
    <numFmt numFmtId="178" formatCode="_-* #,##0\ _F_t_-;\-* #,##0\ _F_t_-;_-* &quot;-&quot;??\ _F_t_-;_-@_-"/>
    <numFmt numFmtId="179" formatCode="#"/>
    <numFmt numFmtId="180" formatCode="#,##0\ _F_t"/>
    <numFmt numFmtId="181" formatCode="_-* #,##0.000\ _F_t_-;\-* #,##0.000\ _F_t_-;_-* &quot;-&quot;??\ _F_t_-;_-@_-"/>
    <numFmt numFmtId="182" formatCode="_-* #,##0.0\ _F_t_-;\-* #,##0.0\ _F_t_-;_-* &quot;-&quot;??\ _F_t_-;_-@_-"/>
    <numFmt numFmtId="183" formatCode="0.0;[Red]0.0"/>
    <numFmt numFmtId="184" formatCode="[$-40E]yyyy\.\ mmmm\ d\."/>
    <numFmt numFmtId="185" formatCode="&quot;H-&quot;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sz val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74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11" fillId="0" borderId="0" xfId="58" applyFont="1" applyFill="1">
      <alignment/>
      <protection/>
    </xf>
    <xf numFmtId="0" fontId="10" fillId="0" borderId="10" xfId="58" applyFont="1" applyBorder="1" applyAlignment="1">
      <alignment horizontal="center" vertical="center" wrapText="1"/>
      <protection/>
    </xf>
    <xf numFmtId="174" fontId="8" fillId="0" borderId="0" xfId="58" applyNumberFormat="1" applyFont="1" applyFill="1" applyAlignment="1">
      <alignment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3" fontId="7" fillId="0" borderId="10" xfId="58" applyNumberFormat="1" applyFont="1" applyBorder="1" applyAlignment="1">
      <alignment horizontal="center" vertical="center" wrapText="1"/>
      <protection/>
    </xf>
    <xf numFmtId="3" fontId="4" fillId="0" borderId="10" xfId="58" applyNumberFormat="1" applyFont="1" applyFill="1" applyBorder="1" applyAlignment="1">
      <alignment vertical="center"/>
      <protection/>
    </xf>
    <xf numFmtId="3" fontId="6" fillId="0" borderId="10" xfId="58" applyNumberFormat="1" applyFont="1" applyFill="1" applyBorder="1" applyAlignment="1">
      <alignment vertical="center"/>
      <protection/>
    </xf>
    <xf numFmtId="3" fontId="4" fillId="0" borderId="0" xfId="58" applyNumberFormat="1" applyFont="1" applyFill="1">
      <alignment/>
      <protection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6" fillId="0" borderId="10" xfId="58" applyFont="1" applyFill="1" applyBorder="1" applyAlignment="1">
      <alignment vertical="center"/>
      <protection/>
    </xf>
    <xf numFmtId="174" fontId="14" fillId="0" borderId="0" xfId="58" applyNumberFormat="1" applyFont="1" applyFill="1">
      <alignment/>
      <protection/>
    </xf>
    <xf numFmtId="0" fontId="14" fillId="0" borderId="0" xfId="58" applyFont="1" applyFill="1">
      <alignment/>
      <protection/>
    </xf>
    <xf numFmtId="3" fontId="9" fillId="0" borderId="10" xfId="58" applyNumberFormat="1" applyFont="1" applyFill="1" applyBorder="1" applyAlignment="1">
      <alignment horizontal="right" vertical="center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6" fillId="0" borderId="10" xfId="58" applyNumberFormat="1" applyFont="1" applyFill="1" applyBorder="1" applyAlignment="1">
      <alignment horizontal="right" vertical="center"/>
      <protection/>
    </xf>
    <xf numFmtId="0" fontId="4" fillId="0" borderId="10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4" fillId="0" borderId="11" xfId="58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right" vertical="center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vertical="center"/>
      <protection/>
    </xf>
    <xf numFmtId="0" fontId="4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 wrapText="1"/>
      <protection/>
    </xf>
    <xf numFmtId="3" fontId="9" fillId="0" borderId="12" xfId="58" applyNumberFormat="1" applyFont="1" applyFill="1" applyBorder="1" applyAlignment="1">
      <alignment horizontal="center" vertical="center" wrapText="1"/>
      <protection/>
    </xf>
    <xf numFmtId="3" fontId="10" fillId="0" borderId="12" xfId="58" applyNumberFormat="1" applyFont="1" applyBorder="1" applyAlignment="1">
      <alignment horizontal="center" vertical="center"/>
      <protection/>
    </xf>
    <xf numFmtId="1" fontId="9" fillId="0" borderId="13" xfId="58" applyNumberFormat="1" applyFont="1" applyFill="1" applyBorder="1" applyAlignment="1" quotePrefix="1">
      <alignment horizontal="center" vertical="center"/>
      <protection/>
    </xf>
    <xf numFmtId="1" fontId="9" fillId="0" borderId="11" xfId="58" applyNumberFormat="1" applyFont="1" applyFill="1" applyBorder="1" applyAlignment="1" quotePrefix="1">
      <alignment horizontal="center" vertical="center"/>
      <protection/>
    </xf>
    <xf numFmtId="0" fontId="9" fillId="0" borderId="13" xfId="58" applyFont="1" applyFill="1" applyBorder="1" applyAlignment="1">
      <alignment vertical="center" wrapText="1"/>
      <protection/>
    </xf>
    <xf numFmtId="0" fontId="9" fillId="0" borderId="14" xfId="58" applyFont="1" applyFill="1" applyBorder="1" applyAlignment="1">
      <alignment vertical="center" wrapText="1"/>
      <protection/>
    </xf>
    <xf numFmtId="3" fontId="9" fillId="0" borderId="10" xfId="58" applyNumberFormat="1" applyFont="1" applyFill="1" applyBorder="1" applyAlignment="1">
      <alignment vertical="center"/>
      <protection/>
    </xf>
    <xf numFmtId="0" fontId="9" fillId="0" borderId="13" xfId="58" applyFont="1" applyFill="1" applyBorder="1" applyAlignment="1">
      <alignment horizontal="left" vertical="center" wrapText="1"/>
      <protection/>
    </xf>
    <xf numFmtId="0" fontId="9" fillId="0" borderId="14" xfId="58" applyFont="1" applyFill="1" applyBorder="1" applyAlignment="1">
      <alignment horizontal="left" vertical="center" wrapText="1"/>
      <protection/>
    </xf>
    <xf numFmtId="174" fontId="9" fillId="0" borderId="10" xfId="58" applyNumberFormat="1" applyFont="1" applyFill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9" fillId="0" borderId="13" xfId="58" applyFont="1" applyFill="1" applyBorder="1" applyAlignment="1" quotePrefix="1">
      <alignment horizontal="center" vertical="center"/>
      <protection/>
    </xf>
    <xf numFmtId="0" fontId="9" fillId="0" borderId="11" xfId="58" applyFont="1" applyFill="1" applyBorder="1" applyAlignment="1" quotePrefix="1">
      <alignment horizontal="center" vertical="center"/>
      <protection/>
    </xf>
    <xf numFmtId="0" fontId="10" fillId="0" borderId="13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3" fontId="9" fillId="0" borderId="10" xfId="58" applyNumberFormat="1" applyFont="1" applyFill="1" applyBorder="1" applyAlignment="1">
      <alignment horizontal="left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0" fontId="9" fillId="0" borderId="13" xfId="58" applyFont="1" applyFill="1" applyBorder="1" applyAlignment="1">
      <alignment horizontal="left" vertical="center"/>
      <protection/>
    </xf>
    <xf numFmtId="0" fontId="9" fillId="0" borderId="14" xfId="58" applyFont="1" applyFill="1" applyBorder="1" applyAlignment="1">
      <alignment horizontal="left" vertical="center"/>
      <protection/>
    </xf>
    <xf numFmtId="3" fontId="9" fillId="0" borderId="10" xfId="58" applyNumberFormat="1" applyFont="1" applyFill="1" applyBorder="1" applyAlignment="1">
      <alignment horizontal="right" vertical="center" wrapText="1"/>
      <protection/>
    </xf>
    <xf numFmtId="0" fontId="9" fillId="0" borderId="11" xfId="58" applyFont="1" applyFill="1" applyBorder="1" applyAlignment="1">
      <alignment horizontal="center" vertical="center"/>
      <protection/>
    </xf>
    <xf numFmtId="3" fontId="9" fillId="0" borderId="10" xfId="58" applyNumberFormat="1" applyFont="1" applyFill="1" applyBorder="1" applyAlignment="1">
      <alignment horizontal="right" vertical="center"/>
      <protection/>
    </xf>
    <xf numFmtId="0" fontId="10" fillId="0" borderId="13" xfId="58" applyFont="1" applyBorder="1" applyAlignment="1">
      <alignment horizontal="center" vertical="center"/>
      <protection/>
    </xf>
    <xf numFmtId="3" fontId="9" fillId="0" borderId="10" xfId="58" applyNumberFormat="1" applyFont="1" applyFill="1" applyBorder="1" applyAlignment="1">
      <alignment horizontal="center" vertical="center" wrapText="1"/>
      <protection/>
    </xf>
    <xf numFmtId="3" fontId="10" fillId="0" borderId="10" xfId="58" applyNumberFormat="1" applyFont="1" applyBorder="1" applyAlignment="1">
      <alignment horizontal="center" vertical="center"/>
      <protection/>
    </xf>
    <xf numFmtId="3" fontId="14" fillId="0" borderId="13" xfId="58" applyNumberFormat="1" applyFont="1" applyFill="1" applyBorder="1" applyAlignment="1">
      <alignment horizontal="center" vertical="center"/>
      <protection/>
    </xf>
    <xf numFmtId="3" fontId="14" fillId="0" borderId="14" xfId="58" applyNumberFormat="1" applyFont="1" applyFill="1" applyBorder="1" applyAlignment="1">
      <alignment horizontal="center" vertical="center"/>
      <protection/>
    </xf>
    <xf numFmtId="3" fontId="14" fillId="0" borderId="11" xfId="58" applyNumberFormat="1" applyFont="1" applyFill="1" applyBorder="1" applyAlignment="1">
      <alignment horizontal="center" vertical="center"/>
      <protection/>
    </xf>
    <xf numFmtId="174" fontId="8" fillId="0" borderId="0" xfId="58" applyNumberFormat="1" applyFont="1" applyFill="1" applyAlignment="1">
      <alignment horizontal="center"/>
      <protection/>
    </xf>
    <xf numFmtId="174" fontId="4" fillId="0" borderId="0" xfId="58" applyNumberFormat="1" applyFont="1" applyFill="1" applyBorder="1" applyAlignment="1">
      <alignment horizontal="center"/>
      <protection/>
    </xf>
    <xf numFmtId="0" fontId="6" fillId="0" borderId="15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174" fontId="8" fillId="0" borderId="16" xfId="58" applyNumberFormat="1" applyFont="1" applyFill="1" applyBorder="1" applyAlignment="1">
      <alignment horizontal="center"/>
      <protection/>
    </xf>
    <xf numFmtId="174" fontId="8" fillId="0" borderId="0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 horizontal="right"/>
      <protection/>
    </xf>
    <xf numFmtId="174" fontId="3" fillId="0" borderId="17" xfId="58" applyNumberFormat="1" applyFont="1" applyFill="1" applyBorder="1" applyAlignment="1">
      <alignment horizontal="center" vertical="center"/>
      <protection/>
    </xf>
    <xf numFmtId="174" fontId="3" fillId="0" borderId="15" xfId="58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7" fillId="0" borderId="10" xfId="58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3" fontId="6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174" fontId="6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174" fontId="4" fillId="0" borderId="10" xfId="58" applyNumberFormat="1" applyFont="1" applyFill="1" applyBorder="1" applyAlignment="1" quotePrefix="1">
      <alignment horizontal="center" vertical="center"/>
      <protection/>
    </xf>
    <xf numFmtId="0" fontId="4" fillId="0" borderId="10" xfId="58" applyFont="1" applyFill="1" applyBorder="1" applyAlignment="1">
      <alignment vertical="center"/>
      <protection/>
    </xf>
    <xf numFmtId="175" fontId="4" fillId="0" borderId="10" xfId="58" applyNumberFormat="1" applyFont="1" applyFill="1" applyBorder="1" applyAlignment="1">
      <alignment vertical="center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0" fontId="4" fillId="0" borderId="10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6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0" xfId="58" applyFont="1" applyFill="1" applyBorder="1" applyAlignment="1">
      <alignment vertical="center" wrapText="1"/>
      <protection/>
    </xf>
    <xf numFmtId="175" fontId="6" fillId="0" borderId="10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32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vertical="center"/>
      <protection/>
    </xf>
    <xf numFmtId="176" fontId="4" fillId="0" borderId="10" xfId="58" applyNumberFormat="1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 quotePrefix="1">
      <alignment horizontal="center" vertical="center"/>
      <protection/>
    </xf>
    <xf numFmtId="0" fontId="4" fillId="0" borderId="0" xfId="58" applyFont="1" applyFill="1" applyAlignment="1">
      <alignment horizontal="right"/>
      <protection/>
    </xf>
    <xf numFmtId="174" fontId="3" fillId="0" borderId="16" xfId="58" applyNumberFormat="1" applyFont="1" applyFill="1" applyBorder="1" applyAlignment="1">
      <alignment horizontal="center" vertical="center"/>
      <protection/>
    </xf>
    <xf numFmtId="174" fontId="3" fillId="0" borderId="0" xfId="58" applyNumberFormat="1" applyFont="1" applyFill="1" applyBorder="1" applyAlignment="1">
      <alignment horizontal="center" vertical="center"/>
      <protection/>
    </xf>
    <xf numFmtId="0" fontId="5" fillId="0" borderId="16" xfId="58" applyFont="1" applyBorder="1" applyAlignment="1">
      <alignment/>
      <protection/>
    </xf>
    <xf numFmtId="0" fontId="5" fillId="0" borderId="0" xfId="58" applyFont="1" applyBorder="1" applyAlignment="1">
      <alignment/>
      <protection/>
    </xf>
    <xf numFmtId="0" fontId="0" fillId="0" borderId="0" xfId="0" applyAlignment="1">
      <alignment/>
    </xf>
    <xf numFmtId="0" fontId="5" fillId="0" borderId="13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 quotePrefix="1">
      <alignment horizontal="center"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right"/>
      <protection/>
    </xf>
    <xf numFmtId="174" fontId="8" fillId="0" borderId="10" xfId="58" applyNumberFormat="1" applyFont="1" applyFill="1" applyBorder="1" applyAlignment="1">
      <alignment horizontal="center"/>
      <protection/>
    </xf>
    <xf numFmtId="174" fontId="3" fillId="0" borderId="10" xfId="58" applyNumberFormat="1" applyFont="1" applyFill="1" applyBorder="1" applyAlignment="1">
      <alignment horizontal="center" vertical="center"/>
      <protection/>
    </xf>
    <xf numFmtId="0" fontId="2" fillId="0" borderId="10" xfId="58" applyBorder="1" applyAlignment="1">
      <alignment/>
      <protection/>
    </xf>
    <xf numFmtId="0" fontId="5" fillId="0" borderId="10" xfId="58" applyFont="1" applyBorder="1" applyAlignment="1">
      <alignment/>
      <protection/>
    </xf>
    <xf numFmtId="0" fontId="7" fillId="0" borderId="13" xfId="58" applyFont="1" applyBorder="1" applyAlignment="1">
      <alignment horizontal="center"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7" fillId="0" borderId="11" xfId="58" applyFont="1" applyBorder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6" fillId="0" borderId="15" xfId="58" applyFont="1" applyFill="1" applyBorder="1" applyAlignment="1">
      <alignment horizontal="right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right" vertical="center"/>
      <protection/>
    </xf>
    <xf numFmtId="0" fontId="4" fillId="0" borderId="14" xfId="58" applyFont="1" applyFill="1" applyBorder="1" applyAlignment="1">
      <alignment horizontal="right" vertical="center"/>
      <protection/>
    </xf>
    <xf numFmtId="0" fontId="4" fillId="0" borderId="11" xfId="58" applyFont="1" applyFill="1" applyBorder="1" applyAlignment="1">
      <alignment horizontal="right" vertical="center"/>
      <protection/>
    </xf>
    <xf numFmtId="3" fontId="9" fillId="0" borderId="0" xfId="58" applyNumberFormat="1" applyFont="1" applyFill="1" applyAlignment="1">
      <alignment horizontal="center" vertical="center" wrapText="1"/>
      <protection/>
    </xf>
    <xf numFmtId="3" fontId="11" fillId="0" borderId="10" xfId="58" applyNumberFormat="1" applyFont="1" applyFill="1" applyBorder="1" applyAlignment="1">
      <alignment vertical="center"/>
      <protection/>
    </xf>
    <xf numFmtId="3" fontId="4" fillId="0" borderId="0" xfId="58" applyNumberFormat="1" applyFont="1" applyFill="1" applyAlignment="1">
      <alignment horizontal="right" vertical="center"/>
      <protection/>
    </xf>
    <xf numFmtId="3" fontId="8" fillId="0" borderId="0" xfId="58" applyNumberFormat="1" applyFont="1" applyFill="1" applyAlignment="1">
      <alignment vertical="center"/>
      <protection/>
    </xf>
    <xf numFmtId="3" fontId="11" fillId="0" borderId="11" xfId="58" applyNumberFormat="1" applyFont="1" applyFill="1" applyBorder="1" applyAlignment="1">
      <alignment vertical="center"/>
      <protection/>
    </xf>
    <xf numFmtId="3" fontId="4" fillId="0" borderId="11" xfId="58" applyNumberFormat="1" applyFont="1" applyFill="1" applyBorder="1" applyAlignment="1">
      <alignment vertical="center"/>
      <protection/>
    </xf>
    <xf numFmtId="3" fontId="9" fillId="0" borderId="11" xfId="58" applyNumberFormat="1" applyFont="1" applyFill="1" applyBorder="1" applyAlignment="1">
      <alignment vertical="center" wrapText="1"/>
      <protection/>
    </xf>
    <xf numFmtId="3" fontId="4" fillId="0" borderId="0" xfId="58" applyNumberFormat="1" applyFont="1" applyFill="1" applyAlignment="1">
      <alignment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5 2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view="pageBreakPreview" zoomScaleSheetLayoutView="100" zoomScalePageLayoutView="0" workbookViewId="0" topLeftCell="A1">
      <selection activeCell="AH26" sqref="AH26:AH40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6" customWidth="1"/>
    <col min="32" max="32" width="4.140625" style="16" customWidth="1"/>
    <col min="33" max="33" width="12.421875" style="158" customWidth="1"/>
    <col min="34" max="34" width="13.421875" style="1" customWidth="1"/>
    <col min="35" max="181" width="9.140625" style="1" customWidth="1"/>
    <col min="182" max="16384" width="2.7109375" style="1" customWidth="1"/>
  </cols>
  <sheetData>
    <row r="1" ht="19.5" customHeight="1">
      <c r="AG1" s="153" t="s">
        <v>499</v>
      </c>
    </row>
    <row r="2" spans="1:33" ht="35.25" customHeight="1">
      <c r="A2" s="9" t="s">
        <v>550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54"/>
    </row>
    <row r="3" spans="1:34" ht="35.25" customHeight="1">
      <c r="A3" s="74" t="s">
        <v>559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ht="33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ht="15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49.5" customHeight="1">
      <c r="A6" s="52" t="s">
        <v>0</v>
      </c>
      <c r="B6" s="53"/>
      <c r="C6" s="54" t="s">
        <v>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43" t="s">
        <v>551</v>
      </c>
      <c r="AD6" s="44"/>
      <c r="AE6" s="44"/>
      <c r="AF6" s="44"/>
      <c r="AG6" s="151" t="s">
        <v>558</v>
      </c>
      <c r="AH6" s="39" t="s">
        <v>552</v>
      </c>
    </row>
    <row r="7" spans="1:34" s="2" customFormat="1" ht="19.5" customHeight="1">
      <c r="A7" s="45">
        <v>1</v>
      </c>
      <c r="B7" s="46"/>
      <c r="C7" s="47" t="s">
        <v>394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>
        <v>83117188</v>
      </c>
      <c r="AD7" s="49"/>
      <c r="AE7" s="49"/>
      <c r="AF7" s="49"/>
      <c r="AG7" s="14">
        <v>-202000</v>
      </c>
      <c r="AH7" s="25">
        <f>SUM(AC7:AG7)</f>
        <v>82915188</v>
      </c>
    </row>
    <row r="8" spans="1:34" ht="19.5" customHeight="1">
      <c r="A8" s="45">
        <v>2</v>
      </c>
      <c r="B8" s="46"/>
      <c r="C8" s="50" t="s">
        <v>395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49">
        <v>10751950</v>
      </c>
      <c r="AD8" s="49"/>
      <c r="AE8" s="49"/>
      <c r="AF8" s="49"/>
      <c r="AG8" s="14">
        <v>2391000</v>
      </c>
      <c r="AH8" s="25">
        <f aca="true" t="shared" si="0" ref="AH8:AH23">SUM(AC8:AG8)</f>
        <v>13142950</v>
      </c>
    </row>
    <row r="9" spans="1:34" ht="19.5" customHeight="1">
      <c r="A9" s="45">
        <v>3</v>
      </c>
      <c r="B9" s="46"/>
      <c r="C9" s="47" t="s">
        <v>467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9">
        <f>SUM(AC7:AF8)</f>
        <v>93869138</v>
      </c>
      <c r="AD9" s="49"/>
      <c r="AE9" s="49"/>
      <c r="AF9" s="49"/>
      <c r="AG9" s="14">
        <f>SUM(AG7:AG8)</f>
        <v>2189000</v>
      </c>
      <c r="AH9" s="25">
        <f t="shared" si="0"/>
        <v>96058138</v>
      </c>
    </row>
    <row r="10" spans="1:34" s="3" customFormat="1" ht="33" customHeight="1">
      <c r="A10" s="45">
        <v>4</v>
      </c>
      <c r="B10" s="46"/>
      <c r="C10" s="50" t="s">
        <v>66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49">
        <v>17008504</v>
      </c>
      <c r="AD10" s="49"/>
      <c r="AE10" s="49"/>
      <c r="AF10" s="49"/>
      <c r="AG10" s="15">
        <v>270769</v>
      </c>
      <c r="AH10" s="25">
        <f t="shared" si="0"/>
        <v>17279273</v>
      </c>
    </row>
    <row r="11" spans="1:34" ht="27.75" customHeight="1">
      <c r="A11" s="45">
        <v>5</v>
      </c>
      <c r="B11" s="46"/>
      <c r="C11" s="50" t="s">
        <v>396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49">
        <v>57880369</v>
      </c>
      <c r="AD11" s="49"/>
      <c r="AE11" s="49"/>
      <c r="AF11" s="49"/>
      <c r="AG11" s="14">
        <v>3931192</v>
      </c>
      <c r="AH11" s="25">
        <f t="shared" si="0"/>
        <v>61811561</v>
      </c>
    </row>
    <row r="12" spans="1:34" ht="19.5" customHeight="1">
      <c r="A12" s="45">
        <v>6</v>
      </c>
      <c r="B12" s="46"/>
      <c r="C12" s="61" t="s">
        <v>397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49">
        <v>14207000</v>
      </c>
      <c r="AD12" s="49"/>
      <c r="AE12" s="49"/>
      <c r="AF12" s="49"/>
      <c r="AG12" s="14">
        <v>-3527799</v>
      </c>
      <c r="AH12" s="25">
        <f t="shared" si="0"/>
        <v>10679201</v>
      </c>
    </row>
    <row r="13" spans="1:34" ht="19.5" customHeight="1">
      <c r="A13" s="45">
        <v>7</v>
      </c>
      <c r="B13" s="46"/>
      <c r="C13" s="61" t="s">
        <v>398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49">
        <v>40992913</v>
      </c>
      <c r="AD13" s="49"/>
      <c r="AE13" s="49"/>
      <c r="AF13" s="49"/>
      <c r="AG13" s="14">
        <v>3482257</v>
      </c>
      <c r="AH13" s="25">
        <f t="shared" si="0"/>
        <v>44475170</v>
      </c>
    </row>
    <row r="14" spans="1:34" s="3" customFormat="1" ht="19.5" customHeight="1">
      <c r="A14" s="45">
        <v>8</v>
      </c>
      <c r="B14" s="46"/>
      <c r="C14" s="63" t="s">
        <v>399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49">
        <v>26726258</v>
      </c>
      <c r="AD14" s="49"/>
      <c r="AE14" s="49"/>
      <c r="AF14" s="49"/>
      <c r="AG14" s="15">
        <v>3754340</v>
      </c>
      <c r="AH14" s="25">
        <f t="shared" si="0"/>
        <v>30480598</v>
      </c>
    </row>
    <row r="15" spans="1:34" s="3" customFormat="1" ht="19.5" customHeight="1">
      <c r="A15" s="45">
        <v>9</v>
      </c>
      <c r="B15" s="46"/>
      <c r="C15" s="61" t="s">
        <v>400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49">
        <v>28298655</v>
      </c>
      <c r="AD15" s="49"/>
      <c r="AE15" s="49"/>
      <c r="AF15" s="49"/>
      <c r="AG15" s="15">
        <v>-5354340</v>
      </c>
      <c r="AH15" s="25">
        <f t="shared" si="0"/>
        <v>22944315</v>
      </c>
    </row>
    <row r="16" spans="1:34" ht="19.5" customHeight="1">
      <c r="A16" s="45">
        <v>10</v>
      </c>
      <c r="B16" s="46"/>
      <c r="C16" s="61" t="s">
        <v>401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49"/>
      <c r="AD16" s="49"/>
      <c r="AE16" s="49"/>
      <c r="AF16" s="49"/>
      <c r="AG16" s="14">
        <v>400000</v>
      </c>
      <c r="AH16" s="25">
        <f t="shared" si="0"/>
        <v>400000</v>
      </c>
    </row>
    <row r="17" spans="1:34" s="3" customFormat="1" ht="19.5" customHeight="1">
      <c r="A17" s="45">
        <v>11</v>
      </c>
      <c r="B17" s="46"/>
      <c r="C17" s="63" t="s">
        <v>468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49">
        <f>SUM(AC9+AC10+AC11+AC12+AC13+AC14+AC15+AC16)</f>
        <v>278982837</v>
      </c>
      <c r="AD17" s="49"/>
      <c r="AE17" s="49"/>
      <c r="AF17" s="49"/>
      <c r="AG17" s="15">
        <f>SUM(AG9:AG16)</f>
        <v>5145419</v>
      </c>
      <c r="AH17" s="25">
        <f t="shared" si="0"/>
        <v>284128256</v>
      </c>
    </row>
    <row r="18" spans="1:34" s="7" customFormat="1" ht="19.5" customHeight="1">
      <c r="A18" s="56">
        <v>12</v>
      </c>
      <c r="B18" s="57"/>
      <c r="C18" s="61" t="s">
        <v>458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0"/>
      <c r="AD18" s="60"/>
      <c r="AE18" s="60"/>
      <c r="AF18" s="60"/>
      <c r="AG18" s="152"/>
      <c r="AH18" s="25">
        <f t="shared" si="0"/>
        <v>0</v>
      </c>
    </row>
    <row r="19" spans="1:34" s="7" customFormat="1" ht="19.5" customHeight="1">
      <c r="A19" s="56">
        <v>13</v>
      </c>
      <c r="B19" s="57"/>
      <c r="C19" s="58" t="s">
        <v>459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60"/>
      <c r="AD19" s="60"/>
      <c r="AE19" s="60"/>
      <c r="AF19" s="60"/>
      <c r="AG19" s="152"/>
      <c r="AH19" s="25">
        <f t="shared" si="0"/>
        <v>0</v>
      </c>
    </row>
    <row r="20" spans="1:34" s="7" customFormat="1" ht="19.5" customHeight="1">
      <c r="A20" s="56">
        <v>14</v>
      </c>
      <c r="B20" s="57"/>
      <c r="C20" s="58" t="s">
        <v>460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65">
        <v>3621391</v>
      </c>
      <c r="AD20" s="65"/>
      <c r="AE20" s="65"/>
      <c r="AF20" s="65"/>
      <c r="AG20" s="152">
        <v>3791770</v>
      </c>
      <c r="AH20" s="25">
        <f t="shared" si="0"/>
        <v>7413161</v>
      </c>
    </row>
    <row r="21" spans="1:34" s="7" customFormat="1" ht="19.5" customHeight="1">
      <c r="A21" s="56">
        <v>15</v>
      </c>
      <c r="B21" s="57"/>
      <c r="C21" s="58" t="s">
        <v>461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60"/>
      <c r="AD21" s="60"/>
      <c r="AE21" s="60"/>
      <c r="AF21" s="60"/>
      <c r="AG21" s="152"/>
      <c r="AH21" s="25">
        <f t="shared" si="0"/>
        <v>0</v>
      </c>
    </row>
    <row r="22" spans="1:34" s="7" customFormat="1" ht="19.5" customHeight="1">
      <c r="A22" s="56">
        <v>16</v>
      </c>
      <c r="B22" s="57"/>
      <c r="C22" s="58" t="s">
        <v>469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65">
        <f>SUM(AC18:AF21)</f>
        <v>3621391</v>
      </c>
      <c r="AD22" s="65"/>
      <c r="AE22" s="65"/>
      <c r="AF22" s="65"/>
      <c r="AG22" s="152">
        <f>SUM(AG18:AG21)</f>
        <v>3791770</v>
      </c>
      <c r="AH22" s="25">
        <f t="shared" si="0"/>
        <v>7413161</v>
      </c>
    </row>
    <row r="23" spans="1:34" s="7" customFormat="1" ht="19.5" customHeight="1">
      <c r="A23" s="56">
        <v>17</v>
      </c>
      <c r="B23" s="57"/>
      <c r="C23" s="58" t="s">
        <v>470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5">
        <f>SUM(AC17+AC22)</f>
        <v>282604228</v>
      </c>
      <c r="AD23" s="65"/>
      <c r="AE23" s="65"/>
      <c r="AF23" s="65"/>
      <c r="AG23" s="155">
        <f>SUM(AG17+AG22)</f>
        <v>8937189</v>
      </c>
      <c r="AH23" s="25">
        <f t="shared" si="0"/>
        <v>291541417</v>
      </c>
    </row>
    <row r="24" spans="1:34" ht="19.5" customHeight="1">
      <c r="A24" s="23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71"/>
      <c r="AD24" s="72"/>
      <c r="AE24" s="72"/>
      <c r="AF24" s="73"/>
      <c r="AG24" s="156"/>
      <c r="AH24" s="40"/>
    </row>
    <row r="25" spans="1:34" ht="32.25" customHeight="1">
      <c r="A25" s="52" t="s">
        <v>0</v>
      </c>
      <c r="B25" s="53"/>
      <c r="C25" s="54" t="s">
        <v>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68"/>
      <c r="AC25" s="69" t="s">
        <v>551</v>
      </c>
      <c r="AD25" s="70"/>
      <c r="AE25" s="70"/>
      <c r="AF25" s="70"/>
      <c r="AG25" s="157" t="s">
        <v>558</v>
      </c>
      <c r="AH25" s="8" t="s">
        <v>552</v>
      </c>
    </row>
    <row r="26" spans="1:34" ht="24.75" customHeight="1">
      <c r="A26" s="56">
        <v>1</v>
      </c>
      <c r="B26" s="66"/>
      <c r="C26" s="50" t="s">
        <v>402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67">
        <v>159911021</v>
      </c>
      <c r="AD26" s="67"/>
      <c r="AE26" s="67"/>
      <c r="AF26" s="67"/>
      <c r="AG26" s="152">
        <v>3002055</v>
      </c>
      <c r="AH26" s="25">
        <f>SUM(AC26:AG26)</f>
        <v>162913076</v>
      </c>
    </row>
    <row r="27" spans="1:34" ht="24.75" customHeight="1">
      <c r="A27" s="56">
        <v>2</v>
      </c>
      <c r="B27" s="66"/>
      <c r="C27" s="50" t="s">
        <v>403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67"/>
      <c r="AD27" s="67"/>
      <c r="AE27" s="67"/>
      <c r="AF27" s="67"/>
      <c r="AG27" s="152"/>
      <c r="AH27" s="25">
        <f aca="true" t="shared" si="1" ref="AH27:AH40">SUM(AC27:AG27)</f>
        <v>0</v>
      </c>
    </row>
    <row r="28" spans="1:34" ht="24.75" customHeight="1">
      <c r="A28" s="56">
        <v>3</v>
      </c>
      <c r="B28" s="66"/>
      <c r="C28" s="50" t="s">
        <v>404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67">
        <v>33297000</v>
      </c>
      <c r="AD28" s="67"/>
      <c r="AE28" s="67"/>
      <c r="AF28" s="67"/>
      <c r="AG28" s="152"/>
      <c r="AH28" s="25">
        <f t="shared" si="1"/>
        <v>33297000</v>
      </c>
    </row>
    <row r="29" spans="1:34" ht="24.75" customHeight="1">
      <c r="A29" s="56">
        <v>4</v>
      </c>
      <c r="B29" s="66"/>
      <c r="C29" s="61" t="s">
        <v>405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7">
        <v>25074420</v>
      </c>
      <c r="AD29" s="67"/>
      <c r="AE29" s="67"/>
      <c r="AF29" s="67"/>
      <c r="AG29" s="152">
        <v>2039182</v>
      </c>
      <c r="AH29" s="25">
        <f t="shared" si="1"/>
        <v>27113602</v>
      </c>
    </row>
    <row r="30" spans="1:34" ht="24.75" customHeight="1">
      <c r="A30" s="56">
        <v>5</v>
      </c>
      <c r="B30" s="66"/>
      <c r="C30" s="50" t="s">
        <v>406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67"/>
      <c r="AD30" s="67"/>
      <c r="AE30" s="67"/>
      <c r="AF30" s="67"/>
      <c r="AG30" s="152"/>
      <c r="AH30" s="25">
        <f t="shared" si="1"/>
        <v>0</v>
      </c>
    </row>
    <row r="31" spans="1:34" ht="24.75" customHeight="1">
      <c r="A31" s="56">
        <v>6</v>
      </c>
      <c r="B31" s="66"/>
      <c r="C31" s="50" t="s">
        <v>407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67">
        <v>325000</v>
      </c>
      <c r="AD31" s="67"/>
      <c r="AE31" s="67"/>
      <c r="AF31" s="67"/>
      <c r="AG31" s="152"/>
      <c r="AH31" s="25">
        <f t="shared" si="1"/>
        <v>325000</v>
      </c>
    </row>
    <row r="32" spans="1:34" ht="24.75" customHeight="1">
      <c r="A32" s="56">
        <v>7</v>
      </c>
      <c r="B32" s="66"/>
      <c r="C32" s="50" t="s">
        <v>478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67">
        <v>346000</v>
      </c>
      <c r="AD32" s="67"/>
      <c r="AE32" s="67"/>
      <c r="AF32" s="67"/>
      <c r="AG32" s="152"/>
      <c r="AH32" s="25">
        <f t="shared" si="1"/>
        <v>346000</v>
      </c>
    </row>
    <row r="33" spans="1:34" ht="24.75" customHeight="1">
      <c r="A33" s="56">
        <v>8</v>
      </c>
      <c r="B33" s="66"/>
      <c r="C33" s="61" t="s">
        <v>476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7">
        <f>SUM(AC26:AF32)</f>
        <v>218953441</v>
      </c>
      <c r="AD33" s="67"/>
      <c r="AE33" s="67"/>
      <c r="AF33" s="67"/>
      <c r="AG33" s="152">
        <f>SUM(AG26:AG32)</f>
        <v>5041237</v>
      </c>
      <c r="AH33" s="25">
        <f t="shared" si="1"/>
        <v>223994678</v>
      </c>
    </row>
    <row r="34" spans="1:34" ht="24.75" customHeight="1">
      <c r="A34" s="56">
        <v>9</v>
      </c>
      <c r="B34" s="66"/>
      <c r="C34" s="61" t="s">
        <v>462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5"/>
      <c r="AD34" s="65"/>
      <c r="AE34" s="65"/>
      <c r="AF34" s="65"/>
      <c r="AG34" s="152"/>
      <c r="AH34" s="25">
        <f t="shared" si="1"/>
        <v>0</v>
      </c>
    </row>
    <row r="35" spans="1:34" ht="24.75" customHeight="1">
      <c r="A35" s="56">
        <v>10</v>
      </c>
      <c r="B35" s="66"/>
      <c r="C35" s="58" t="s">
        <v>463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65"/>
      <c r="AD35" s="65"/>
      <c r="AE35" s="65"/>
      <c r="AF35" s="65"/>
      <c r="AG35" s="152"/>
      <c r="AH35" s="25">
        <f t="shared" si="1"/>
        <v>0</v>
      </c>
    </row>
    <row r="36" spans="1:34" ht="24.75" customHeight="1">
      <c r="A36" s="56">
        <v>11</v>
      </c>
      <c r="B36" s="66"/>
      <c r="C36" s="50" t="s">
        <v>464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65">
        <v>63650787</v>
      </c>
      <c r="AD36" s="65"/>
      <c r="AE36" s="65"/>
      <c r="AF36" s="65"/>
      <c r="AG36" s="152">
        <v>104182</v>
      </c>
      <c r="AH36" s="25">
        <f t="shared" si="1"/>
        <v>63754969</v>
      </c>
    </row>
    <row r="37" spans="1:34" ht="24.75" customHeight="1">
      <c r="A37" s="56">
        <v>12</v>
      </c>
      <c r="B37" s="66"/>
      <c r="C37" s="61" t="s">
        <v>465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5"/>
      <c r="AD37" s="65"/>
      <c r="AE37" s="65"/>
      <c r="AF37" s="65"/>
      <c r="AG37" s="152">
        <v>3791770</v>
      </c>
      <c r="AH37" s="25">
        <f t="shared" si="1"/>
        <v>3791770</v>
      </c>
    </row>
    <row r="38" spans="1:34" ht="24.75" customHeight="1">
      <c r="A38" s="56">
        <v>13</v>
      </c>
      <c r="B38" s="66"/>
      <c r="C38" s="58" t="s">
        <v>466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5"/>
      <c r="AD38" s="65"/>
      <c r="AE38" s="65"/>
      <c r="AF38" s="65"/>
      <c r="AG38" s="152"/>
      <c r="AH38" s="25">
        <f t="shared" si="1"/>
        <v>0</v>
      </c>
    </row>
    <row r="39" spans="1:34" ht="24.75" customHeight="1">
      <c r="A39" s="56">
        <v>14</v>
      </c>
      <c r="B39" s="66"/>
      <c r="C39" s="58" t="s">
        <v>477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5">
        <f>SUM(AC34:AF38)</f>
        <v>63650787</v>
      </c>
      <c r="AD39" s="65"/>
      <c r="AE39" s="65"/>
      <c r="AF39" s="65"/>
      <c r="AG39" s="152">
        <f>SUM(AG36:AG38)</f>
        <v>3895952</v>
      </c>
      <c r="AH39" s="25">
        <f t="shared" si="1"/>
        <v>67546739</v>
      </c>
    </row>
    <row r="40" spans="1:34" ht="24.75" customHeight="1">
      <c r="A40" s="56">
        <v>15</v>
      </c>
      <c r="B40" s="66"/>
      <c r="C40" s="58" t="s">
        <v>471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65">
        <f>SUM(AC33+AC39)</f>
        <v>282604228</v>
      </c>
      <c r="AD40" s="65"/>
      <c r="AE40" s="65"/>
      <c r="AF40" s="65"/>
      <c r="AG40" s="152">
        <f>SUM(AG33+AG39)</f>
        <v>8937189</v>
      </c>
      <c r="AH40" s="25">
        <f t="shared" si="1"/>
        <v>291541417</v>
      </c>
    </row>
  </sheetData>
  <sheetProtection/>
  <mergeCells count="106">
    <mergeCell ref="AC24:AF24"/>
    <mergeCell ref="A3:AH3"/>
    <mergeCell ref="A4:AH4"/>
    <mergeCell ref="A5:AH5"/>
    <mergeCell ref="A40:B40"/>
    <mergeCell ref="C40:AB40"/>
    <mergeCell ref="AC40:AF40"/>
    <mergeCell ref="A39:B39"/>
    <mergeCell ref="C39:AB39"/>
    <mergeCell ref="AC39:AF39"/>
    <mergeCell ref="A38:B38"/>
    <mergeCell ref="C38:AB38"/>
    <mergeCell ref="AC38:AF38"/>
    <mergeCell ref="A37:B37"/>
    <mergeCell ref="C37:AB37"/>
    <mergeCell ref="AC37:AF37"/>
    <mergeCell ref="A36:B36"/>
    <mergeCell ref="C36:AB36"/>
    <mergeCell ref="AC36:AF36"/>
    <mergeCell ref="A35:B35"/>
    <mergeCell ref="C35:AB35"/>
    <mergeCell ref="AC35:AF35"/>
    <mergeCell ref="A34:B34"/>
    <mergeCell ref="C34:AB34"/>
    <mergeCell ref="AC34:AF34"/>
    <mergeCell ref="A33:B33"/>
    <mergeCell ref="C33:AB33"/>
    <mergeCell ref="AC33:AF33"/>
    <mergeCell ref="A32:B32"/>
    <mergeCell ref="C32:AB32"/>
    <mergeCell ref="AC32:AF32"/>
    <mergeCell ref="A31:B31"/>
    <mergeCell ref="C31:AB31"/>
    <mergeCell ref="AC31:AF31"/>
    <mergeCell ref="A30:B30"/>
    <mergeCell ref="C30:AB30"/>
    <mergeCell ref="AC30:AF30"/>
    <mergeCell ref="A29:B29"/>
    <mergeCell ref="C29:AB29"/>
    <mergeCell ref="AC29:AF29"/>
    <mergeCell ref="A28:B28"/>
    <mergeCell ref="C28:AB28"/>
    <mergeCell ref="AC28:AF28"/>
    <mergeCell ref="A27:B27"/>
    <mergeCell ref="C27:AB27"/>
    <mergeCell ref="AC27:AF27"/>
    <mergeCell ref="A26:B26"/>
    <mergeCell ref="C26:AB26"/>
    <mergeCell ref="AC26:AF26"/>
    <mergeCell ref="A25:B25"/>
    <mergeCell ref="C25:AB25"/>
    <mergeCell ref="AC25:AF25"/>
    <mergeCell ref="A20:B20"/>
    <mergeCell ref="C20:AB20"/>
    <mergeCell ref="AC20:AF20"/>
    <mergeCell ref="A16:B16"/>
    <mergeCell ref="C16:AB16"/>
    <mergeCell ref="AC16:AF16"/>
    <mergeCell ref="A19:B19"/>
    <mergeCell ref="C19:AB19"/>
    <mergeCell ref="AC19:AF19"/>
    <mergeCell ref="A18:B18"/>
    <mergeCell ref="C11:AB11"/>
    <mergeCell ref="AC11:AF11"/>
    <mergeCell ref="C18:AB18"/>
    <mergeCell ref="AC18:AF18"/>
    <mergeCell ref="A14:B14"/>
    <mergeCell ref="C14:AB14"/>
    <mergeCell ref="AC14:AF14"/>
    <mergeCell ref="A12:B12"/>
    <mergeCell ref="C13:AB13"/>
    <mergeCell ref="A22:B22"/>
    <mergeCell ref="C22:AB22"/>
    <mergeCell ref="AC22:AF22"/>
    <mergeCell ref="A23:B23"/>
    <mergeCell ref="C23:AB23"/>
    <mergeCell ref="AC23:AF23"/>
    <mergeCell ref="A21:B21"/>
    <mergeCell ref="C21:AB21"/>
    <mergeCell ref="AC21:AF21"/>
    <mergeCell ref="C12:AB12"/>
    <mergeCell ref="AC12:AF12"/>
    <mergeCell ref="A17:B17"/>
    <mergeCell ref="C17:AB17"/>
    <mergeCell ref="AC17:AF17"/>
    <mergeCell ref="C15:AB15"/>
    <mergeCell ref="A13:B13"/>
    <mergeCell ref="AC13:AF13"/>
    <mergeCell ref="AC15:AF15"/>
    <mergeCell ref="A15:B15"/>
    <mergeCell ref="A9:B9"/>
    <mergeCell ref="C9:AB9"/>
    <mergeCell ref="AC9:AF9"/>
    <mergeCell ref="A10:B10"/>
    <mergeCell ref="C10:AB10"/>
    <mergeCell ref="AC10:AF10"/>
    <mergeCell ref="A11:B11"/>
    <mergeCell ref="AC6:AF6"/>
    <mergeCell ref="A7:B7"/>
    <mergeCell ref="C7:AB7"/>
    <mergeCell ref="AC7:AF7"/>
    <mergeCell ref="A8:B8"/>
    <mergeCell ref="C8:AB8"/>
    <mergeCell ref="AC8:AF8"/>
    <mergeCell ref="A6:B6"/>
    <mergeCell ref="C6:AB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05"/>
  <sheetViews>
    <sheetView view="pageBreakPreview" zoomScaleSheetLayoutView="100" zoomScalePageLayoutView="0" workbookViewId="0" topLeftCell="A1">
      <pane xSplit="32" ySplit="10" topLeftCell="AG89" activePane="bottomRight" state="frozen"/>
      <selection pane="topLeft" activeCell="A1" sqref="A1"/>
      <selection pane="topRight" activeCell="AG1" sqref="AG1"/>
      <selection pane="bottomLeft" activeCell="A11" sqref="A11"/>
      <selection pane="bottomRight" activeCell="AQ72" sqref="AQ72"/>
    </sheetView>
  </sheetViews>
  <sheetFormatPr defaultColWidth="9.140625" defaultRowHeight="15"/>
  <cols>
    <col min="1" max="2" width="2.7109375" style="4" customWidth="1"/>
    <col min="3" max="26" width="2.7109375" style="1" customWidth="1"/>
    <col min="27" max="27" width="3.28125" style="1" customWidth="1"/>
    <col min="28" max="36" width="2.7109375" style="1" customWidth="1"/>
    <col min="37" max="37" width="11.421875" style="1" customWidth="1"/>
    <col min="38" max="38" width="11.28125" style="1" customWidth="1"/>
    <col min="39" max="39" width="11.00390625" style="1" customWidth="1"/>
    <col min="40" max="40" width="11.7109375" style="1" customWidth="1"/>
    <col min="41" max="42" width="11.140625" style="16" customWidth="1"/>
    <col min="43" max="43" width="11.421875" style="16" customWidth="1"/>
    <col min="44" max="44" width="12.140625" style="5" customWidth="1"/>
    <col min="45" max="45" width="11.00390625" style="1" customWidth="1"/>
    <col min="46" max="46" width="12.00390625" style="1" customWidth="1"/>
    <col min="47" max="47" width="11.421875" style="1" customWidth="1"/>
    <col min="48" max="51" width="2.7109375" style="1" customWidth="1"/>
    <col min="52" max="16384" width="9.140625" style="1" customWidth="1"/>
  </cols>
  <sheetData>
    <row r="1" spans="41:47" ht="23.25" customHeight="1">
      <c r="AO1" s="81" t="s">
        <v>498</v>
      </c>
      <c r="AP1" s="81"/>
      <c r="AQ1" s="81"/>
      <c r="AR1" s="81"/>
      <c r="AS1" s="81"/>
      <c r="AT1" s="81"/>
      <c r="AU1" s="81"/>
    </row>
    <row r="2" spans="1:78" ht="31.5" customHeight="1">
      <c r="A2" s="79" t="s">
        <v>483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33" customHeight="1">
      <c r="A3" s="79" t="s">
        <v>559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9"/>
      <c r="AW3" s="9"/>
      <c r="AX3" s="9"/>
      <c r="AY3" s="9" t="s">
        <v>484</v>
      </c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47" ht="25.5" customHeight="1">
      <c r="A4" s="82" t="s">
        <v>495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</row>
    <row r="5" spans="1:47" ht="27.75" customHeight="1">
      <c r="A5" s="84" t="s">
        <v>553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 t="s">
        <v>474</v>
      </c>
      <c r="AH5" s="86"/>
      <c r="AI5" s="86"/>
      <c r="AJ5" s="86"/>
      <c r="AK5" s="87"/>
      <c r="AL5" s="87"/>
      <c r="AM5" s="88" t="s">
        <v>486</v>
      </c>
      <c r="AN5" s="78"/>
      <c r="AO5" s="78"/>
      <c r="AP5" s="77" t="s">
        <v>480</v>
      </c>
      <c r="AQ5" s="78"/>
      <c r="AR5" s="78"/>
      <c r="AS5" s="77" t="s">
        <v>549</v>
      </c>
      <c r="AT5" s="78"/>
      <c r="AU5" s="78"/>
    </row>
    <row r="6" spans="1:47" ht="34.5" customHeight="1">
      <c r="A6" s="91" t="s">
        <v>0</v>
      </c>
      <c r="B6" s="92"/>
      <c r="C6" s="93" t="s">
        <v>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77" t="s">
        <v>2</v>
      </c>
      <c r="AD6" s="86"/>
      <c r="AE6" s="86"/>
      <c r="AF6" s="86"/>
      <c r="AG6" s="92" t="s">
        <v>3</v>
      </c>
      <c r="AH6" s="86"/>
      <c r="AI6" s="86"/>
      <c r="AJ6" s="86"/>
      <c r="AK6" s="10" t="s">
        <v>558</v>
      </c>
      <c r="AL6" s="10" t="s">
        <v>487</v>
      </c>
      <c r="AM6" s="13" t="s">
        <v>479</v>
      </c>
      <c r="AN6" s="10" t="s">
        <v>558</v>
      </c>
      <c r="AO6" s="10" t="s">
        <v>487</v>
      </c>
      <c r="AP6" s="10" t="s">
        <v>479</v>
      </c>
      <c r="AQ6" s="10" t="s">
        <v>558</v>
      </c>
      <c r="AR6" s="10" t="s">
        <v>487</v>
      </c>
      <c r="AS6" s="10" t="s">
        <v>479</v>
      </c>
      <c r="AT6" s="42" t="s">
        <v>560</v>
      </c>
      <c r="AU6" s="10" t="s">
        <v>485</v>
      </c>
    </row>
    <row r="7" spans="1:47" ht="12.75">
      <c r="A7" s="89" t="s">
        <v>4</v>
      </c>
      <c r="B7" s="89"/>
      <c r="C7" s="90" t="s">
        <v>5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 t="s">
        <v>6</v>
      </c>
      <c r="AD7" s="90"/>
      <c r="AE7" s="90"/>
      <c r="AF7" s="90"/>
      <c r="AG7" s="90" t="s">
        <v>7</v>
      </c>
      <c r="AH7" s="90"/>
      <c r="AI7" s="90"/>
      <c r="AJ7" s="90"/>
      <c r="AK7" s="12" t="s">
        <v>472</v>
      </c>
      <c r="AL7" s="12" t="s">
        <v>473</v>
      </c>
      <c r="AM7" s="12" t="s">
        <v>488</v>
      </c>
      <c r="AN7" s="12" t="s">
        <v>489</v>
      </c>
      <c r="AO7" s="12" t="s">
        <v>490</v>
      </c>
      <c r="AP7" s="12" t="s">
        <v>491</v>
      </c>
      <c r="AQ7" s="12" t="s">
        <v>492</v>
      </c>
      <c r="AR7" s="12" t="s">
        <v>493</v>
      </c>
      <c r="AS7" s="12" t="s">
        <v>555</v>
      </c>
      <c r="AT7" s="12" t="s">
        <v>556</v>
      </c>
      <c r="AU7" s="12" t="s">
        <v>557</v>
      </c>
    </row>
    <row r="8" spans="1:47" ht="19.5" customHeight="1">
      <c r="A8" s="94" t="s">
        <v>8</v>
      </c>
      <c r="B8" s="94"/>
      <c r="C8" s="95" t="s">
        <v>9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8" t="s">
        <v>10</v>
      </c>
      <c r="AD8" s="98"/>
      <c r="AE8" s="98"/>
      <c r="AF8" s="98"/>
      <c r="AG8" s="97">
        <f>SUM(AM8+AP8+AS8)</f>
        <v>74926391</v>
      </c>
      <c r="AH8" s="97"/>
      <c r="AI8" s="97"/>
      <c r="AJ8" s="97"/>
      <c r="AK8" s="26">
        <f>SUM(AN8+AQ8+AT8)</f>
        <v>-1683980</v>
      </c>
      <c r="AL8" s="26">
        <f>SUM(AO8+AR8+AU8)</f>
        <v>73242411</v>
      </c>
      <c r="AM8" s="14">
        <v>8046871</v>
      </c>
      <c r="AN8" s="26">
        <v>-274513</v>
      </c>
      <c r="AO8" s="14">
        <f>SUM(AM8:AN8)</f>
        <v>7772358</v>
      </c>
      <c r="AP8" s="14">
        <v>31756120</v>
      </c>
      <c r="AQ8" s="14">
        <v>-774384</v>
      </c>
      <c r="AR8" s="14">
        <f>SUM(AP8:AQ8)</f>
        <v>30981736</v>
      </c>
      <c r="AS8" s="14">
        <v>35123400</v>
      </c>
      <c r="AT8" s="14">
        <v>-635083</v>
      </c>
      <c r="AU8" s="14">
        <f>SUM(AS8:AT8)</f>
        <v>34488317</v>
      </c>
    </row>
    <row r="9" spans="1:47" ht="19.5" customHeight="1">
      <c r="A9" s="94" t="s">
        <v>11</v>
      </c>
      <c r="B9" s="94"/>
      <c r="C9" s="95" t="s">
        <v>12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6" t="s">
        <v>13</v>
      </c>
      <c r="AD9" s="96"/>
      <c r="AE9" s="96"/>
      <c r="AF9" s="96"/>
      <c r="AG9" s="97">
        <f aca="true" t="shared" si="0" ref="AG9:AG72">SUM(AM9+AP9+AS9)</f>
        <v>0</v>
      </c>
      <c r="AH9" s="97"/>
      <c r="AI9" s="97"/>
      <c r="AJ9" s="97"/>
      <c r="AK9" s="26">
        <f aca="true" t="shared" si="1" ref="AK9:AK72">SUM(AN9+AQ9+AT9)</f>
        <v>0</v>
      </c>
      <c r="AL9" s="26">
        <f aca="true" t="shared" si="2" ref="AL9:AL72">SUM(AO9+AR9+AU9)</f>
        <v>0</v>
      </c>
      <c r="AM9" s="14"/>
      <c r="AN9" s="26"/>
      <c r="AO9" s="14">
        <f aca="true" t="shared" si="3" ref="AO9:AO72">SUM(AM9:AN9)</f>
        <v>0</v>
      </c>
      <c r="AP9" s="14"/>
      <c r="AQ9" s="14"/>
      <c r="AR9" s="14">
        <f aca="true" t="shared" si="4" ref="AR9:AR72">SUM(AP9:AQ9)</f>
        <v>0</v>
      </c>
      <c r="AS9" s="14"/>
      <c r="AT9" s="14"/>
      <c r="AU9" s="14">
        <f aca="true" t="shared" si="5" ref="AU9:AU72">SUM(AS9:AT9)</f>
        <v>0</v>
      </c>
    </row>
    <row r="10" spans="1:47" ht="19.5" customHeight="1">
      <c r="A10" s="94" t="s">
        <v>14</v>
      </c>
      <c r="B10" s="94"/>
      <c r="C10" s="95" t="s">
        <v>15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6" t="s">
        <v>16</v>
      </c>
      <c r="AD10" s="96"/>
      <c r="AE10" s="96"/>
      <c r="AF10" s="96"/>
      <c r="AG10" s="97">
        <f t="shared" si="0"/>
        <v>4343500</v>
      </c>
      <c r="AH10" s="97"/>
      <c r="AI10" s="97"/>
      <c r="AJ10" s="97"/>
      <c r="AK10" s="26">
        <f t="shared" si="1"/>
        <v>0</v>
      </c>
      <c r="AL10" s="26">
        <f t="shared" si="2"/>
        <v>4343500</v>
      </c>
      <c r="AM10" s="14">
        <v>671000</v>
      </c>
      <c r="AN10" s="26"/>
      <c r="AO10" s="14">
        <f t="shared" si="3"/>
        <v>671000</v>
      </c>
      <c r="AP10" s="14"/>
      <c r="AQ10" s="14"/>
      <c r="AR10" s="14">
        <f t="shared" si="4"/>
        <v>0</v>
      </c>
      <c r="AS10" s="14">
        <v>3672500</v>
      </c>
      <c r="AT10" s="14"/>
      <c r="AU10" s="14">
        <f t="shared" si="5"/>
        <v>3672500</v>
      </c>
    </row>
    <row r="11" spans="1:47" ht="19.5" customHeight="1">
      <c r="A11" s="94" t="s">
        <v>17</v>
      </c>
      <c r="B11" s="94"/>
      <c r="C11" s="99" t="s">
        <v>18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6" t="s">
        <v>19</v>
      </c>
      <c r="AD11" s="96"/>
      <c r="AE11" s="96"/>
      <c r="AF11" s="96"/>
      <c r="AG11" s="97">
        <f t="shared" si="0"/>
        <v>250000</v>
      </c>
      <c r="AH11" s="97"/>
      <c r="AI11" s="97"/>
      <c r="AJ11" s="97"/>
      <c r="AK11" s="26">
        <f t="shared" si="1"/>
        <v>38917</v>
      </c>
      <c r="AL11" s="26">
        <f t="shared" si="2"/>
        <v>288917</v>
      </c>
      <c r="AM11" s="14"/>
      <c r="AN11" s="26">
        <v>38917</v>
      </c>
      <c r="AO11" s="14">
        <f t="shared" si="3"/>
        <v>38917</v>
      </c>
      <c r="AP11" s="14"/>
      <c r="AQ11" s="14"/>
      <c r="AR11" s="14">
        <f t="shared" si="4"/>
        <v>0</v>
      </c>
      <c r="AS11" s="14">
        <v>250000</v>
      </c>
      <c r="AT11" s="14"/>
      <c r="AU11" s="14">
        <f t="shared" si="5"/>
        <v>250000</v>
      </c>
    </row>
    <row r="12" spans="1:47" ht="19.5" customHeight="1">
      <c r="A12" s="94" t="s">
        <v>20</v>
      </c>
      <c r="B12" s="94"/>
      <c r="C12" s="99" t="s">
        <v>21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6" t="s">
        <v>22</v>
      </c>
      <c r="AD12" s="96"/>
      <c r="AE12" s="96"/>
      <c r="AF12" s="96"/>
      <c r="AG12" s="97">
        <f t="shared" si="0"/>
        <v>0</v>
      </c>
      <c r="AH12" s="97"/>
      <c r="AI12" s="97"/>
      <c r="AJ12" s="97"/>
      <c r="AK12" s="26">
        <f t="shared" si="1"/>
        <v>0</v>
      </c>
      <c r="AL12" s="26">
        <f t="shared" si="2"/>
        <v>0</v>
      </c>
      <c r="AM12" s="14"/>
      <c r="AN12" s="26"/>
      <c r="AO12" s="14">
        <f t="shared" si="3"/>
        <v>0</v>
      </c>
      <c r="AP12" s="14"/>
      <c r="AQ12" s="14"/>
      <c r="AR12" s="14">
        <f t="shared" si="4"/>
        <v>0</v>
      </c>
      <c r="AS12" s="14"/>
      <c r="AT12" s="14"/>
      <c r="AU12" s="14">
        <f t="shared" si="5"/>
        <v>0</v>
      </c>
    </row>
    <row r="13" spans="1:47" ht="19.5" customHeight="1">
      <c r="A13" s="94" t="s">
        <v>23</v>
      </c>
      <c r="B13" s="94"/>
      <c r="C13" s="99" t="s">
        <v>24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6" t="s">
        <v>25</v>
      </c>
      <c r="AD13" s="96"/>
      <c r="AE13" s="96"/>
      <c r="AF13" s="96"/>
      <c r="AG13" s="97">
        <f t="shared" si="0"/>
        <v>0</v>
      </c>
      <c r="AH13" s="97"/>
      <c r="AI13" s="97"/>
      <c r="AJ13" s="97"/>
      <c r="AK13" s="26">
        <f t="shared" si="1"/>
        <v>0</v>
      </c>
      <c r="AL13" s="26">
        <f t="shared" si="2"/>
        <v>0</v>
      </c>
      <c r="AM13" s="14"/>
      <c r="AN13" s="26"/>
      <c r="AO13" s="14">
        <f t="shared" si="3"/>
        <v>0</v>
      </c>
      <c r="AP13" s="14"/>
      <c r="AQ13" s="14"/>
      <c r="AR13" s="14">
        <f t="shared" si="4"/>
        <v>0</v>
      </c>
      <c r="AS13" s="14"/>
      <c r="AT13" s="14"/>
      <c r="AU13" s="14">
        <f t="shared" si="5"/>
        <v>0</v>
      </c>
    </row>
    <row r="14" spans="1:47" ht="19.5" customHeight="1">
      <c r="A14" s="94" t="s">
        <v>26</v>
      </c>
      <c r="B14" s="94"/>
      <c r="C14" s="99" t="s">
        <v>27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6" t="s">
        <v>28</v>
      </c>
      <c r="AD14" s="96"/>
      <c r="AE14" s="96"/>
      <c r="AF14" s="96"/>
      <c r="AG14" s="97">
        <f t="shared" si="0"/>
        <v>2880747</v>
      </c>
      <c r="AH14" s="97"/>
      <c r="AI14" s="97"/>
      <c r="AJ14" s="97"/>
      <c r="AK14" s="26">
        <f t="shared" si="1"/>
        <v>7096</v>
      </c>
      <c r="AL14" s="26">
        <f t="shared" si="2"/>
        <v>2887843</v>
      </c>
      <c r="AM14" s="14">
        <v>298000</v>
      </c>
      <c r="AN14" s="26">
        <v>7096</v>
      </c>
      <c r="AO14" s="14">
        <f t="shared" si="3"/>
        <v>305096</v>
      </c>
      <c r="AP14" s="14">
        <v>1341081</v>
      </c>
      <c r="AQ14" s="14"/>
      <c r="AR14" s="14">
        <f t="shared" si="4"/>
        <v>1341081</v>
      </c>
      <c r="AS14" s="14">
        <v>1241666</v>
      </c>
      <c r="AT14" s="14"/>
      <c r="AU14" s="14">
        <f t="shared" si="5"/>
        <v>1241666</v>
      </c>
    </row>
    <row r="15" spans="1:47" ht="19.5" customHeight="1">
      <c r="A15" s="94" t="s">
        <v>29</v>
      </c>
      <c r="B15" s="94"/>
      <c r="C15" s="99" t="s">
        <v>30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6" t="s">
        <v>31</v>
      </c>
      <c r="AD15" s="96"/>
      <c r="AE15" s="96"/>
      <c r="AF15" s="96"/>
      <c r="AG15" s="97">
        <f t="shared" si="0"/>
        <v>60000</v>
      </c>
      <c r="AH15" s="97"/>
      <c r="AI15" s="97"/>
      <c r="AJ15" s="97"/>
      <c r="AK15" s="26">
        <f t="shared" si="1"/>
        <v>0</v>
      </c>
      <c r="AL15" s="26">
        <f t="shared" si="2"/>
        <v>60000</v>
      </c>
      <c r="AM15" s="14">
        <v>60000</v>
      </c>
      <c r="AN15" s="26"/>
      <c r="AO15" s="14">
        <f t="shared" si="3"/>
        <v>60000</v>
      </c>
      <c r="AP15" s="14"/>
      <c r="AQ15" s="14"/>
      <c r="AR15" s="14">
        <f t="shared" si="4"/>
        <v>0</v>
      </c>
      <c r="AS15" s="14"/>
      <c r="AT15" s="14"/>
      <c r="AU15" s="14">
        <f t="shared" si="5"/>
        <v>0</v>
      </c>
    </row>
    <row r="16" spans="1:47" ht="19.5" customHeight="1">
      <c r="A16" s="94" t="s">
        <v>32</v>
      </c>
      <c r="B16" s="94"/>
      <c r="C16" s="100" t="s">
        <v>33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96" t="s">
        <v>34</v>
      </c>
      <c r="AD16" s="96"/>
      <c r="AE16" s="96"/>
      <c r="AF16" s="96"/>
      <c r="AG16" s="97">
        <f t="shared" si="0"/>
        <v>506550</v>
      </c>
      <c r="AH16" s="97"/>
      <c r="AI16" s="97"/>
      <c r="AJ16" s="97"/>
      <c r="AK16" s="26">
        <f t="shared" si="1"/>
        <v>0</v>
      </c>
      <c r="AL16" s="26">
        <f t="shared" si="2"/>
        <v>506550</v>
      </c>
      <c r="AM16" s="14"/>
      <c r="AN16" s="26"/>
      <c r="AO16" s="14">
        <f t="shared" si="3"/>
        <v>0</v>
      </c>
      <c r="AP16" s="14">
        <v>398550</v>
      </c>
      <c r="AQ16" s="14"/>
      <c r="AR16" s="14">
        <f t="shared" si="4"/>
        <v>398550</v>
      </c>
      <c r="AS16" s="14">
        <v>108000</v>
      </c>
      <c r="AT16" s="14"/>
      <c r="AU16" s="14">
        <f t="shared" si="5"/>
        <v>108000</v>
      </c>
    </row>
    <row r="17" spans="1:47" ht="19.5" customHeight="1">
      <c r="A17" s="94" t="s">
        <v>35</v>
      </c>
      <c r="B17" s="94"/>
      <c r="C17" s="100" t="s">
        <v>36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96" t="s">
        <v>37</v>
      </c>
      <c r="AD17" s="96"/>
      <c r="AE17" s="96"/>
      <c r="AF17" s="96"/>
      <c r="AG17" s="97">
        <f t="shared" si="0"/>
        <v>150000</v>
      </c>
      <c r="AH17" s="97"/>
      <c r="AI17" s="97"/>
      <c r="AJ17" s="97"/>
      <c r="AK17" s="26">
        <f t="shared" si="1"/>
        <v>48575</v>
      </c>
      <c r="AL17" s="26">
        <f t="shared" si="2"/>
        <v>198575</v>
      </c>
      <c r="AM17" s="14"/>
      <c r="AN17" s="26">
        <v>48575</v>
      </c>
      <c r="AO17" s="14">
        <f t="shared" si="3"/>
        <v>48575</v>
      </c>
      <c r="AP17" s="14">
        <v>150000</v>
      </c>
      <c r="AQ17" s="14"/>
      <c r="AR17" s="14">
        <f t="shared" si="4"/>
        <v>150000</v>
      </c>
      <c r="AS17" s="14"/>
      <c r="AT17" s="14"/>
      <c r="AU17" s="14">
        <f t="shared" si="5"/>
        <v>0</v>
      </c>
    </row>
    <row r="18" spans="1:47" ht="19.5" customHeight="1">
      <c r="A18" s="94" t="s">
        <v>38</v>
      </c>
      <c r="B18" s="94"/>
      <c r="C18" s="100" t="s">
        <v>39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96" t="s">
        <v>40</v>
      </c>
      <c r="AD18" s="96"/>
      <c r="AE18" s="96"/>
      <c r="AF18" s="96"/>
      <c r="AG18" s="97">
        <f t="shared" si="0"/>
        <v>0</v>
      </c>
      <c r="AH18" s="97"/>
      <c r="AI18" s="97"/>
      <c r="AJ18" s="97"/>
      <c r="AK18" s="26">
        <f t="shared" si="1"/>
        <v>0</v>
      </c>
      <c r="AL18" s="26">
        <f t="shared" si="2"/>
        <v>0</v>
      </c>
      <c r="AM18" s="14"/>
      <c r="AN18" s="26"/>
      <c r="AO18" s="14">
        <f t="shared" si="3"/>
        <v>0</v>
      </c>
      <c r="AP18" s="14"/>
      <c r="AQ18" s="14"/>
      <c r="AR18" s="14">
        <f t="shared" si="4"/>
        <v>0</v>
      </c>
      <c r="AS18" s="14"/>
      <c r="AT18" s="14"/>
      <c r="AU18" s="14">
        <f t="shared" si="5"/>
        <v>0</v>
      </c>
    </row>
    <row r="19" spans="1:47" s="2" customFormat="1" ht="19.5" customHeight="1">
      <c r="A19" s="94" t="s">
        <v>41</v>
      </c>
      <c r="B19" s="94"/>
      <c r="C19" s="100" t="s">
        <v>42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96" t="s">
        <v>43</v>
      </c>
      <c r="AD19" s="96"/>
      <c r="AE19" s="96"/>
      <c r="AF19" s="96"/>
      <c r="AG19" s="97">
        <f t="shared" si="0"/>
        <v>0</v>
      </c>
      <c r="AH19" s="97"/>
      <c r="AI19" s="97"/>
      <c r="AJ19" s="97"/>
      <c r="AK19" s="26">
        <f t="shared" si="1"/>
        <v>0</v>
      </c>
      <c r="AL19" s="26">
        <f t="shared" si="2"/>
        <v>0</v>
      </c>
      <c r="AM19" s="14"/>
      <c r="AN19" s="26"/>
      <c r="AO19" s="14">
        <f t="shared" si="3"/>
        <v>0</v>
      </c>
      <c r="AP19" s="14"/>
      <c r="AQ19" s="14"/>
      <c r="AR19" s="14">
        <f t="shared" si="4"/>
        <v>0</v>
      </c>
      <c r="AS19" s="14"/>
      <c r="AT19" s="14"/>
      <c r="AU19" s="14">
        <f t="shared" si="5"/>
        <v>0</v>
      </c>
    </row>
    <row r="20" spans="1:47" s="2" customFormat="1" ht="19.5" customHeight="1">
      <c r="A20" s="94" t="s">
        <v>44</v>
      </c>
      <c r="B20" s="94"/>
      <c r="C20" s="100" t="s">
        <v>45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96" t="s">
        <v>46</v>
      </c>
      <c r="AD20" s="96"/>
      <c r="AE20" s="96"/>
      <c r="AF20" s="96"/>
      <c r="AG20" s="97">
        <f t="shared" si="0"/>
        <v>0</v>
      </c>
      <c r="AH20" s="97"/>
      <c r="AI20" s="97"/>
      <c r="AJ20" s="97"/>
      <c r="AK20" s="26">
        <f t="shared" si="1"/>
        <v>1387392</v>
      </c>
      <c r="AL20" s="26">
        <f t="shared" si="2"/>
        <v>1387392</v>
      </c>
      <c r="AM20" s="14"/>
      <c r="AN20" s="26">
        <v>79925</v>
      </c>
      <c r="AO20" s="14">
        <f t="shared" si="3"/>
        <v>79925</v>
      </c>
      <c r="AP20" s="14"/>
      <c r="AQ20" s="14">
        <v>672384</v>
      </c>
      <c r="AR20" s="14">
        <f t="shared" si="4"/>
        <v>672384</v>
      </c>
      <c r="AS20" s="14"/>
      <c r="AT20" s="14">
        <v>635083</v>
      </c>
      <c r="AU20" s="14">
        <f t="shared" si="5"/>
        <v>635083</v>
      </c>
    </row>
    <row r="21" spans="1:47" s="2" customFormat="1" ht="19.5" customHeight="1">
      <c r="A21" s="101" t="s">
        <v>47</v>
      </c>
      <c r="B21" s="101"/>
      <c r="C21" s="102" t="s">
        <v>48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3" t="s">
        <v>49</v>
      </c>
      <c r="AD21" s="103"/>
      <c r="AE21" s="103"/>
      <c r="AF21" s="103"/>
      <c r="AG21" s="97">
        <f t="shared" si="0"/>
        <v>83117188</v>
      </c>
      <c r="AH21" s="97"/>
      <c r="AI21" s="97"/>
      <c r="AJ21" s="97"/>
      <c r="AK21" s="26">
        <f t="shared" si="1"/>
        <v>-202000</v>
      </c>
      <c r="AL21" s="26">
        <f t="shared" si="2"/>
        <v>82915188</v>
      </c>
      <c r="AM21" s="15">
        <f>SUM(AM8:AM20)</f>
        <v>9075871</v>
      </c>
      <c r="AN21" s="15">
        <f>SUM(AN8:AN20)</f>
        <v>-100000</v>
      </c>
      <c r="AO21" s="14">
        <f t="shared" si="3"/>
        <v>8975871</v>
      </c>
      <c r="AP21" s="15">
        <f>SUM(AP8:AP20)</f>
        <v>33645751</v>
      </c>
      <c r="AQ21" s="15">
        <f>SUM(AQ8:AQ20)</f>
        <v>-102000</v>
      </c>
      <c r="AR21" s="14">
        <f t="shared" si="4"/>
        <v>33543751</v>
      </c>
      <c r="AS21" s="15">
        <f>SUM(AS8:AS20)</f>
        <v>40395566</v>
      </c>
      <c r="AT21" s="15">
        <f>SUM(AT8:AT20)</f>
        <v>0</v>
      </c>
      <c r="AU21" s="14">
        <f t="shared" si="5"/>
        <v>40395566</v>
      </c>
    </row>
    <row r="22" spans="1:47" ht="19.5" customHeight="1">
      <c r="A22" s="94" t="s">
        <v>50</v>
      </c>
      <c r="B22" s="94"/>
      <c r="C22" s="100" t="s">
        <v>51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96" t="s">
        <v>52</v>
      </c>
      <c r="AD22" s="96"/>
      <c r="AE22" s="96"/>
      <c r="AF22" s="96"/>
      <c r="AG22" s="97">
        <f t="shared" si="0"/>
        <v>9051950</v>
      </c>
      <c r="AH22" s="97"/>
      <c r="AI22" s="97"/>
      <c r="AJ22" s="97"/>
      <c r="AK22" s="26">
        <f t="shared" si="1"/>
        <v>0</v>
      </c>
      <c r="AL22" s="26">
        <f t="shared" si="2"/>
        <v>9051950</v>
      </c>
      <c r="AM22" s="14">
        <v>9051950</v>
      </c>
      <c r="AN22" s="26"/>
      <c r="AO22" s="14">
        <f t="shared" si="3"/>
        <v>9051950</v>
      </c>
      <c r="AP22" s="14"/>
      <c r="AQ22" s="14"/>
      <c r="AR22" s="14">
        <f t="shared" si="4"/>
        <v>0</v>
      </c>
      <c r="AS22" s="14"/>
      <c r="AT22" s="14"/>
      <c r="AU22" s="14">
        <f t="shared" si="5"/>
        <v>0</v>
      </c>
    </row>
    <row r="23" spans="1:47" ht="29.25" customHeight="1">
      <c r="A23" s="94" t="s">
        <v>53</v>
      </c>
      <c r="B23" s="94"/>
      <c r="C23" s="100" t="s">
        <v>54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96" t="s">
        <v>55</v>
      </c>
      <c r="AD23" s="96"/>
      <c r="AE23" s="96"/>
      <c r="AF23" s="96"/>
      <c r="AG23" s="97">
        <f t="shared" si="0"/>
        <v>500000</v>
      </c>
      <c r="AH23" s="97"/>
      <c r="AI23" s="97"/>
      <c r="AJ23" s="97"/>
      <c r="AK23" s="26">
        <f t="shared" si="1"/>
        <v>134606</v>
      </c>
      <c r="AL23" s="26">
        <f t="shared" si="2"/>
        <v>634606</v>
      </c>
      <c r="AM23" s="14">
        <v>500000</v>
      </c>
      <c r="AN23" s="26">
        <v>-81394</v>
      </c>
      <c r="AO23" s="14">
        <f t="shared" si="3"/>
        <v>418606</v>
      </c>
      <c r="AP23" s="14"/>
      <c r="AQ23" s="14">
        <v>216000</v>
      </c>
      <c r="AR23" s="14">
        <f t="shared" si="4"/>
        <v>216000</v>
      </c>
      <c r="AS23" s="14"/>
      <c r="AT23" s="14"/>
      <c r="AU23" s="14">
        <f t="shared" si="5"/>
        <v>0</v>
      </c>
    </row>
    <row r="24" spans="1:47" ht="19.5" customHeight="1">
      <c r="A24" s="94" t="s">
        <v>56</v>
      </c>
      <c r="B24" s="94"/>
      <c r="C24" s="104" t="s">
        <v>57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96" t="s">
        <v>58</v>
      </c>
      <c r="AD24" s="96"/>
      <c r="AE24" s="96"/>
      <c r="AF24" s="96"/>
      <c r="AG24" s="97">
        <f t="shared" si="0"/>
        <v>1200000</v>
      </c>
      <c r="AH24" s="97"/>
      <c r="AI24" s="97"/>
      <c r="AJ24" s="97"/>
      <c r="AK24" s="26">
        <f t="shared" si="1"/>
        <v>2256394</v>
      </c>
      <c r="AL24" s="26">
        <f t="shared" si="2"/>
        <v>3456394</v>
      </c>
      <c r="AM24" s="14">
        <v>400000</v>
      </c>
      <c r="AN24" s="26">
        <v>1081394</v>
      </c>
      <c r="AO24" s="14">
        <f t="shared" si="3"/>
        <v>1481394</v>
      </c>
      <c r="AP24" s="14"/>
      <c r="AQ24" s="14">
        <v>1175000</v>
      </c>
      <c r="AR24" s="14">
        <f t="shared" si="4"/>
        <v>1175000</v>
      </c>
      <c r="AS24" s="14">
        <v>800000</v>
      </c>
      <c r="AT24" s="14"/>
      <c r="AU24" s="14">
        <f t="shared" si="5"/>
        <v>800000</v>
      </c>
    </row>
    <row r="25" spans="1:47" ht="19.5" customHeight="1">
      <c r="A25" s="101" t="s">
        <v>59</v>
      </c>
      <c r="B25" s="101"/>
      <c r="C25" s="105" t="s">
        <v>60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3" t="s">
        <v>61</v>
      </c>
      <c r="AD25" s="103"/>
      <c r="AE25" s="103"/>
      <c r="AF25" s="103"/>
      <c r="AG25" s="97">
        <f t="shared" si="0"/>
        <v>10751950</v>
      </c>
      <c r="AH25" s="97"/>
      <c r="AI25" s="97"/>
      <c r="AJ25" s="97"/>
      <c r="AK25" s="26">
        <f t="shared" si="1"/>
        <v>2391000</v>
      </c>
      <c r="AL25" s="26">
        <f t="shared" si="2"/>
        <v>13142950</v>
      </c>
      <c r="AM25" s="14">
        <f aca="true" t="shared" si="6" ref="AM25:AT25">SUM(AM22:AM24)</f>
        <v>9951950</v>
      </c>
      <c r="AN25" s="14">
        <f>SUM(AN23:AN24)</f>
        <v>1000000</v>
      </c>
      <c r="AO25" s="14">
        <f t="shared" si="3"/>
        <v>10951950</v>
      </c>
      <c r="AP25" s="14">
        <f t="shared" si="6"/>
        <v>0</v>
      </c>
      <c r="AQ25" s="14">
        <f>SUM(AQ23:AQ24)</f>
        <v>1391000</v>
      </c>
      <c r="AR25" s="14">
        <f t="shared" si="4"/>
        <v>1391000</v>
      </c>
      <c r="AS25" s="14">
        <f t="shared" si="6"/>
        <v>800000</v>
      </c>
      <c r="AT25" s="14">
        <f t="shared" si="6"/>
        <v>0</v>
      </c>
      <c r="AU25" s="14">
        <f t="shared" si="5"/>
        <v>800000</v>
      </c>
    </row>
    <row r="26" spans="1:47" ht="19.5" customHeight="1">
      <c r="A26" s="101" t="s">
        <v>62</v>
      </c>
      <c r="B26" s="101"/>
      <c r="C26" s="102" t="s">
        <v>63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3" t="s">
        <v>64</v>
      </c>
      <c r="AD26" s="103"/>
      <c r="AE26" s="103"/>
      <c r="AF26" s="103"/>
      <c r="AG26" s="97">
        <f t="shared" si="0"/>
        <v>93869138</v>
      </c>
      <c r="AH26" s="97"/>
      <c r="AI26" s="97"/>
      <c r="AJ26" s="97"/>
      <c r="AK26" s="26">
        <f t="shared" si="1"/>
        <v>2189000</v>
      </c>
      <c r="AL26" s="26">
        <f t="shared" si="2"/>
        <v>96058138</v>
      </c>
      <c r="AM26" s="15">
        <f>SUM(AM21+AM25)</f>
        <v>19027821</v>
      </c>
      <c r="AN26" s="15">
        <f>SUM(AN21+AN25)</f>
        <v>900000</v>
      </c>
      <c r="AO26" s="14">
        <f t="shared" si="3"/>
        <v>19927821</v>
      </c>
      <c r="AP26" s="15">
        <f>SUM(AP21+AP25)</f>
        <v>33645751</v>
      </c>
      <c r="AQ26" s="15">
        <f>SUM(AQ25,AQ21)</f>
        <v>1289000</v>
      </c>
      <c r="AR26" s="14">
        <f t="shared" si="4"/>
        <v>34934751</v>
      </c>
      <c r="AS26" s="15">
        <f>SUM(AS25,AS21)</f>
        <v>41195566</v>
      </c>
      <c r="AT26" s="15">
        <f>SUM(AT25,AT21)</f>
        <v>0</v>
      </c>
      <c r="AU26" s="14">
        <f t="shared" si="5"/>
        <v>41195566</v>
      </c>
    </row>
    <row r="27" spans="1:47" s="3" customFormat="1" ht="19.5" customHeight="1">
      <c r="A27" s="101" t="s">
        <v>65</v>
      </c>
      <c r="B27" s="101"/>
      <c r="C27" s="105" t="s">
        <v>66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3" t="s">
        <v>67</v>
      </c>
      <c r="AD27" s="103"/>
      <c r="AE27" s="103"/>
      <c r="AF27" s="103"/>
      <c r="AG27" s="97">
        <f t="shared" si="0"/>
        <v>17008504</v>
      </c>
      <c r="AH27" s="97"/>
      <c r="AI27" s="97"/>
      <c r="AJ27" s="97"/>
      <c r="AK27" s="26">
        <f t="shared" si="1"/>
        <v>270769</v>
      </c>
      <c r="AL27" s="26">
        <f t="shared" si="2"/>
        <v>17279273</v>
      </c>
      <c r="AM27" s="15">
        <v>3871409</v>
      </c>
      <c r="AN27" s="27"/>
      <c r="AO27" s="14">
        <f t="shared" si="3"/>
        <v>3871409</v>
      </c>
      <c r="AP27" s="15">
        <v>6752692</v>
      </c>
      <c r="AQ27" s="15">
        <v>270769</v>
      </c>
      <c r="AR27" s="14">
        <f t="shared" si="4"/>
        <v>7023461</v>
      </c>
      <c r="AS27" s="15">
        <v>6384403</v>
      </c>
      <c r="AT27" s="15"/>
      <c r="AU27" s="14">
        <f t="shared" si="5"/>
        <v>6384403</v>
      </c>
    </row>
    <row r="28" spans="1:47" ht="19.5" customHeight="1">
      <c r="A28" s="94" t="s">
        <v>68</v>
      </c>
      <c r="B28" s="94"/>
      <c r="C28" s="100" t="s">
        <v>69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96" t="s">
        <v>70</v>
      </c>
      <c r="AD28" s="96"/>
      <c r="AE28" s="96"/>
      <c r="AF28" s="96"/>
      <c r="AG28" s="97">
        <f t="shared" si="0"/>
        <v>282619</v>
      </c>
      <c r="AH28" s="97"/>
      <c r="AI28" s="97"/>
      <c r="AJ28" s="97"/>
      <c r="AK28" s="26">
        <f t="shared" si="1"/>
        <v>0</v>
      </c>
      <c r="AL28" s="26">
        <f t="shared" si="2"/>
        <v>282619</v>
      </c>
      <c r="AM28" s="14">
        <v>192000</v>
      </c>
      <c r="AN28" s="26"/>
      <c r="AO28" s="14">
        <f t="shared" si="3"/>
        <v>192000</v>
      </c>
      <c r="AP28" s="14">
        <v>85000</v>
      </c>
      <c r="AQ28" s="14"/>
      <c r="AR28" s="14">
        <f t="shared" si="4"/>
        <v>85000</v>
      </c>
      <c r="AS28" s="14">
        <v>5619</v>
      </c>
      <c r="AT28" s="14"/>
      <c r="AU28" s="14">
        <f t="shared" si="5"/>
        <v>5619</v>
      </c>
    </row>
    <row r="29" spans="1:47" ht="19.5" customHeight="1">
      <c r="A29" s="94" t="s">
        <v>71</v>
      </c>
      <c r="B29" s="94"/>
      <c r="C29" s="100" t="s">
        <v>72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96" t="s">
        <v>73</v>
      </c>
      <c r="AD29" s="96"/>
      <c r="AE29" s="96"/>
      <c r="AF29" s="96"/>
      <c r="AG29" s="97">
        <f t="shared" si="0"/>
        <v>22945457</v>
      </c>
      <c r="AH29" s="97"/>
      <c r="AI29" s="97"/>
      <c r="AJ29" s="97"/>
      <c r="AK29" s="26">
        <f t="shared" si="1"/>
        <v>2127010</v>
      </c>
      <c r="AL29" s="26">
        <f t="shared" si="2"/>
        <v>25072467</v>
      </c>
      <c r="AM29" s="14">
        <v>1604457</v>
      </c>
      <c r="AN29" s="26">
        <v>2000000</v>
      </c>
      <c r="AO29" s="14">
        <f t="shared" si="3"/>
        <v>3604457</v>
      </c>
      <c r="AP29" s="14">
        <v>750000</v>
      </c>
      <c r="AQ29" s="14">
        <v>127010</v>
      </c>
      <c r="AR29" s="14">
        <f t="shared" si="4"/>
        <v>877010</v>
      </c>
      <c r="AS29" s="14">
        <v>20591000</v>
      </c>
      <c r="AT29" s="14"/>
      <c r="AU29" s="14">
        <f t="shared" si="5"/>
        <v>20591000</v>
      </c>
    </row>
    <row r="30" spans="1:47" ht="19.5" customHeight="1">
      <c r="A30" s="94" t="s">
        <v>74</v>
      </c>
      <c r="B30" s="94"/>
      <c r="C30" s="100" t="s">
        <v>75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96" t="s">
        <v>76</v>
      </c>
      <c r="AD30" s="96"/>
      <c r="AE30" s="96"/>
      <c r="AF30" s="96"/>
      <c r="AG30" s="97">
        <f t="shared" si="0"/>
        <v>0</v>
      </c>
      <c r="AH30" s="97"/>
      <c r="AI30" s="97"/>
      <c r="AJ30" s="97"/>
      <c r="AK30" s="26">
        <f t="shared" si="1"/>
        <v>0</v>
      </c>
      <c r="AL30" s="26">
        <f t="shared" si="2"/>
        <v>0</v>
      </c>
      <c r="AM30" s="14"/>
      <c r="AN30" s="26"/>
      <c r="AO30" s="14">
        <f t="shared" si="3"/>
        <v>0</v>
      </c>
      <c r="AP30" s="14"/>
      <c r="AQ30" s="14"/>
      <c r="AR30" s="14">
        <f t="shared" si="4"/>
        <v>0</v>
      </c>
      <c r="AS30" s="14"/>
      <c r="AT30" s="14"/>
      <c r="AU30" s="14">
        <f t="shared" si="5"/>
        <v>0</v>
      </c>
    </row>
    <row r="31" spans="1:47" ht="19.5" customHeight="1">
      <c r="A31" s="101" t="s">
        <v>77</v>
      </c>
      <c r="B31" s="101"/>
      <c r="C31" s="105" t="s">
        <v>78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3" t="s">
        <v>79</v>
      </c>
      <c r="AD31" s="103"/>
      <c r="AE31" s="103"/>
      <c r="AF31" s="103"/>
      <c r="AG31" s="97">
        <f t="shared" si="0"/>
        <v>23228076</v>
      </c>
      <c r="AH31" s="97"/>
      <c r="AI31" s="97"/>
      <c r="AJ31" s="97"/>
      <c r="AK31" s="26">
        <f t="shared" si="1"/>
        <v>2127010</v>
      </c>
      <c r="AL31" s="26">
        <f t="shared" si="2"/>
        <v>25355086</v>
      </c>
      <c r="AM31" s="14">
        <f aca="true" t="shared" si="7" ref="AM31:AT31">SUM(AM28:AM30)</f>
        <v>1796457</v>
      </c>
      <c r="AN31" s="14">
        <f>SUM(AN29:AN30)</f>
        <v>2000000</v>
      </c>
      <c r="AO31" s="14">
        <f t="shared" si="3"/>
        <v>3796457</v>
      </c>
      <c r="AP31" s="14">
        <f t="shared" si="7"/>
        <v>835000</v>
      </c>
      <c r="AQ31" s="14">
        <f t="shared" si="7"/>
        <v>127010</v>
      </c>
      <c r="AR31" s="14">
        <f t="shared" si="4"/>
        <v>962010</v>
      </c>
      <c r="AS31" s="14">
        <f t="shared" si="7"/>
        <v>20596619</v>
      </c>
      <c r="AT31" s="14">
        <f t="shared" si="7"/>
        <v>0</v>
      </c>
      <c r="AU31" s="14">
        <f t="shared" si="5"/>
        <v>20596619</v>
      </c>
    </row>
    <row r="32" spans="1:47" ht="19.5" customHeight="1">
      <c r="A32" s="94" t="s">
        <v>80</v>
      </c>
      <c r="B32" s="94"/>
      <c r="C32" s="100" t="s">
        <v>81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96" t="s">
        <v>82</v>
      </c>
      <c r="AD32" s="96"/>
      <c r="AE32" s="96"/>
      <c r="AF32" s="96"/>
      <c r="AG32" s="97">
        <f t="shared" si="0"/>
        <v>982000</v>
      </c>
      <c r="AH32" s="97"/>
      <c r="AI32" s="97"/>
      <c r="AJ32" s="97"/>
      <c r="AK32" s="26">
        <f t="shared" si="1"/>
        <v>0</v>
      </c>
      <c r="AL32" s="26">
        <f t="shared" si="2"/>
        <v>982000</v>
      </c>
      <c r="AM32" s="14">
        <v>492000</v>
      </c>
      <c r="AN32" s="26"/>
      <c r="AO32" s="14">
        <f t="shared" si="3"/>
        <v>492000</v>
      </c>
      <c r="AP32" s="14">
        <v>250000</v>
      </c>
      <c r="AQ32" s="14"/>
      <c r="AR32" s="14">
        <f t="shared" si="4"/>
        <v>250000</v>
      </c>
      <c r="AS32" s="14">
        <v>240000</v>
      </c>
      <c r="AT32" s="14"/>
      <c r="AU32" s="14">
        <f t="shared" si="5"/>
        <v>240000</v>
      </c>
    </row>
    <row r="33" spans="1:47" ht="19.5" customHeight="1">
      <c r="A33" s="94" t="s">
        <v>83</v>
      </c>
      <c r="B33" s="94"/>
      <c r="C33" s="100" t="s">
        <v>84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96" t="s">
        <v>85</v>
      </c>
      <c r="AD33" s="96"/>
      <c r="AE33" s="96"/>
      <c r="AF33" s="96"/>
      <c r="AG33" s="97">
        <f t="shared" si="0"/>
        <v>517000</v>
      </c>
      <c r="AH33" s="97"/>
      <c r="AI33" s="97"/>
      <c r="AJ33" s="97"/>
      <c r="AK33" s="26">
        <f t="shared" si="1"/>
        <v>0</v>
      </c>
      <c r="AL33" s="26">
        <f t="shared" si="2"/>
        <v>517000</v>
      </c>
      <c r="AM33" s="14">
        <v>82000</v>
      </c>
      <c r="AN33" s="26"/>
      <c r="AO33" s="14">
        <f t="shared" si="3"/>
        <v>82000</v>
      </c>
      <c r="AP33" s="14">
        <v>320000</v>
      </c>
      <c r="AQ33" s="14"/>
      <c r="AR33" s="14">
        <f t="shared" si="4"/>
        <v>320000</v>
      </c>
      <c r="AS33" s="14">
        <v>115000</v>
      </c>
      <c r="AT33" s="14"/>
      <c r="AU33" s="14">
        <f t="shared" si="5"/>
        <v>115000</v>
      </c>
    </row>
    <row r="34" spans="1:47" ht="19.5" customHeight="1">
      <c r="A34" s="101" t="s">
        <v>86</v>
      </c>
      <c r="B34" s="101"/>
      <c r="C34" s="105" t="s">
        <v>87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3" t="s">
        <v>88</v>
      </c>
      <c r="AD34" s="103"/>
      <c r="AE34" s="103"/>
      <c r="AF34" s="103"/>
      <c r="AG34" s="97">
        <f t="shared" si="0"/>
        <v>1499000</v>
      </c>
      <c r="AH34" s="97"/>
      <c r="AI34" s="97"/>
      <c r="AJ34" s="97"/>
      <c r="AK34" s="26">
        <f t="shared" si="1"/>
        <v>0</v>
      </c>
      <c r="AL34" s="26">
        <f t="shared" si="2"/>
        <v>1499000</v>
      </c>
      <c r="AM34" s="15">
        <f>SUM(AM32:AM33)</f>
        <v>574000</v>
      </c>
      <c r="AN34" s="15">
        <f>SUM(AN32:AN33)</f>
        <v>0</v>
      </c>
      <c r="AO34" s="14">
        <f t="shared" si="3"/>
        <v>574000</v>
      </c>
      <c r="AP34" s="15">
        <f>SUM(AP32:AP33)</f>
        <v>570000</v>
      </c>
      <c r="AQ34" s="15">
        <f>SUM(AQ32:AQ33)</f>
        <v>0</v>
      </c>
      <c r="AR34" s="14">
        <f t="shared" si="4"/>
        <v>570000</v>
      </c>
      <c r="AS34" s="15">
        <f>SUM(AS32:AS33)</f>
        <v>355000</v>
      </c>
      <c r="AT34" s="15">
        <f>SUM(AT32:AT33)</f>
        <v>0</v>
      </c>
      <c r="AU34" s="14">
        <f t="shared" si="5"/>
        <v>355000</v>
      </c>
    </row>
    <row r="35" spans="1:47" ht="19.5" customHeight="1">
      <c r="A35" s="94" t="s">
        <v>89</v>
      </c>
      <c r="B35" s="94"/>
      <c r="C35" s="100" t="s">
        <v>90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96" t="s">
        <v>91</v>
      </c>
      <c r="AD35" s="96"/>
      <c r="AE35" s="96"/>
      <c r="AF35" s="96"/>
      <c r="AG35" s="97">
        <f t="shared" si="0"/>
        <v>4936000</v>
      </c>
      <c r="AH35" s="97"/>
      <c r="AI35" s="97"/>
      <c r="AJ35" s="97"/>
      <c r="AK35" s="26">
        <f t="shared" si="1"/>
        <v>0</v>
      </c>
      <c r="AL35" s="26">
        <f t="shared" si="2"/>
        <v>4936000</v>
      </c>
      <c r="AM35" s="14">
        <v>3606000</v>
      </c>
      <c r="AN35" s="26"/>
      <c r="AO35" s="14">
        <f t="shared" si="3"/>
        <v>3606000</v>
      </c>
      <c r="AP35" s="14"/>
      <c r="AQ35" s="14"/>
      <c r="AR35" s="14">
        <f t="shared" si="4"/>
        <v>0</v>
      </c>
      <c r="AS35" s="14">
        <v>1330000</v>
      </c>
      <c r="AT35" s="14"/>
      <c r="AU35" s="14">
        <f t="shared" si="5"/>
        <v>1330000</v>
      </c>
    </row>
    <row r="36" spans="1:47" ht="19.5" customHeight="1">
      <c r="A36" s="94" t="s">
        <v>92</v>
      </c>
      <c r="B36" s="94"/>
      <c r="C36" s="100" t="s">
        <v>93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96" t="s">
        <v>94</v>
      </c>
      <c r="AD36" s="96"/>
      <c r="AE36" s="96"/>
      <c r="AF36" s="96"/>
      <c r="AG36" s="97">
        <f t="shared" si="0"/>
        <v>5538323</v>
      </c>
      <c r="AH36" s="97"/>
      <c r="AI36" s="97"/>
      <c r="AJ36" s="97"/>
      <c r="AK36" s="26">
        <f t="shared" si="1"/>
        <v>0</v>
      </c>
      <c r="AL36" s="26">
        <f t="shared" si="2"/>
        <v>5538323</v>
      </c>
      <c r="AM36" s="14">
        <v>4608323</v>
      </c>
      <c r="AN36" s="26"/>
      <c r="AO36" s="14">
        <f t="shared" si="3"/>
        <v>4608323</v>
      </c>
      <c r="AP36" s="14"/>
      <c r="AQ36" s="14"/>
      <c r="AR36" s="14">
        <f t="shared" si="4"/>
        <v>0</v>
      </c>
      <c r="AS36" s="14">
        <v>930000</v>
      </c>
      <c r="AT36" s="14"/>
      <c r="AU36" s="14">
        <f t="shared" si="5"/>
        <v>930000</v>
      </c>
    </row>
    <row r="37" spans="1:47" ht="19.5" customHeight="1">
      <c r="A37" s="94" t="s">
        <v>95</v>
      </c>
      <c r="B37" s="94"/>
      <c r="C37" s="100" t="s">
        <v>96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96" t="s">
        <v>97</v>
      </c>
      <c r="AD37" s="96"/>
      <c r="AE37" s="96"/>
      <c r="AF37" s="96"/>
      <c r="AG37" s="97">
        <f t="shared" si="0"/>
        <v>180000</v>
      </c>
      <c r="AH37" s="97"/>
      <c r="AI37" s="97"/>
      <c r="AJ37" s="97"/>
      <c r="AK37" s="26">
        <f t="shared" si="1"/>
        <v>0</v>
      </c>
      <c r="AL37" s="26">
        <f t="shared" si="2"/>
        <v>180000</v>
      </c>
      <c r="AM37" s="14">
        <v>180000</v>
      </c>
      <c r="AN37" s="26"/>
      <c r="AO37" s="14">
        <f t="shared" si="3"/>
        <v>180000</v>
      </c>
      <c r="AP37" s="14"/>
      <c r="AQ37" s="14"/>
      <c r="AR37" s="14">
        <f t="shared" si="4"/>
        <v>0</v>
      </c>
      <c r="AS37" s="14"/>
      <c r="AT37" s="14"/>
      <c r="AU37" s="14">
        <f t="shared" si="5"/>
        <v>0</v>
      </c>
    </row>
    <row r="38" spans="1:47" ht="19.5" customHeight="1">
      <c r="A38" s="94" t="s">
        <v>98</v>
      </c>
      <c r="B38" s="94"/>
      <c r="C38" s="100" t="s">
        <v>99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96" t="s">
        <v>100</v>
      </c>
      <c r="AD38" s="96"/>
      <c r="AE38" s="96"/>
      <c r="AF38" s="96"/>
      <c r="AG38" s="97">
        <f t="shared" si="0"/>
        <v>3681000</v>
      </c>
      <c r="AH38" s="97"/>
      <c r="AI38" s="97"/>
      <c r="AJ38" s="97"/>
      <c r="AK38" s="26">
        <f t="shared" si="1"/>
        <v>0</v>
      </c>
      <c r="AL38" s="26">
        <f t="shared" si="2"/>
        <v>3681000</v>
      </c>
      <c r="AM38" s="14">
        <v>1486000</v>
      </c>
      <c r="AN38" s="26"/>
      <c r="AO38" s="14">
        <f t="shared" si="3"/>
        <v>1486000</v>
      </c>
      <c r="AP38" s="14">
        <v>100000</v>
      </c>
      <c r="AQ38" s="14"/>
      <c r="AR38" s="14">
        <f t="shared" si="4"/>
        <v>100000</v>
      </c>
      <c r="AS38" s="14">
        <v>2095000</v>
      </c>
      <c r="AT38" s="14"/>
      <c r="AU38" s="14">
        <f t="shared" si="5"/>
        <v>2095000</v>
      </c>
    </row>
    <row r="39" spans="1:47" ht="19.5" customHeight="1">
      <c r="A39" s="94" t="s">
        <v>101</v>
      </c>
      <c r="B39" s="94"/>
      <c r="C39" s="106" t="s">
        <v>102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96" t="s">
        <v>103</v>
      </c>
      <c r="AD39" s="96"/>
      <c r="AE39" s="96"/>
      <c r="AF39" s="96"/>
      <c r="AG39" s="97">
        <f t="shared" si="0"/>
        <v>1440000</v>
      </c>
      <c r="AH39" s="97"/>
      <c r="AI39" s="97"/>
      <c r="AJ39" s="97"/>
      <c r="AK39" s="26">
        <f t="shared" si="1"/>
        <v>0</v>
      </c>
      <c r="AL39" s="26">
        <f t="shared" si="2"/>
        <v>1440000</v>
      </c>
      <c r="AM39" s="14">
        <v>1440000</v>
      </c>
      <c r="AN39" s="26"/>
      <c r="AO39" s="14">
        <f t="shared" si="3"/>
        <v>1440000</v>
      </c>
      <c r="AP39" s="14"/>
      <c r="AQ39" s="14"/>
      <c r="AR39" s="14">
        <f t="shared" si="4"/>
        <v>0</v>
      </c>
      <c r="AS39" s="14"/>
      <c r="AT39" s="14"/>
      <c r="AU39" s="14">
        <f t="shared" si="5"/>
        <v>0</v>
      </c>
    </row>
    <row r="40" spans="1:47" ht="19.5" customHeight="1">
      <c r="A40" s="94" t="s">
        <v>104</v>
      </c>
      <c r="B40" s="94"/>
      <c r="C40" s="104" t="s">
        <v>105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96" t="s">
        <v>106</v>
      </c>
      <c r="AD40" s="96"/>
      <c r="AE40" s="96"/>
      <c r="AF40" s="96"/>
      <c r="AG40" s="97">
        <f t="shared" si="0"/>
        <v>1687000</v>
      </c>
      <c r="AH40" s="97"/>
      <c r="AI40" s="97"/>
      <c r="AJ40" s="97"/>
      <c r="AK40" s="26">
        <f t="shared" si="1"/>
        <v>934182</v>
      </c>
      <c r="AL40" s="26">
        <f t="shared" si="2"/>
        <v>2621182</v>
      </c>
      <c r="AM40" s="14">
        <v>957000</v>
      </c>
      <c r="AN40" s="26">
        <v>800000</v>
      </c>
      <c r="AO40" s="14">
        <f t="shared" si="3"/>
        <v>1757000</v>
      </c>
      <c r="AP40" s="14">
        <v>720000</v>
      </c>
      <c r="AQ40" s="14"/>
      <c r="AR40" s="14">
        <f t="shared" si="4"/>
        <v>720000</v>
      </c>
      <c r="AS40" s="14">
        <v>10000</v>
      </c>
      <c r="AT40" s="14">
        <v>134182</v>
      </c>
      <c r="AU40" s="14">
        <f t="shared" si="5"/>
        <v>144182</v>
      </c>
    </row>
    <row r="41" spans="1:47" ht="19.5" customHeight="1">
      <c r="A41" s="94" t="s">
        <v>107</v>
      </c>
      <c r="B41" s="94"/>
      <c r="C41" s="100" t="s">
        <v>108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96" t="s">
        <v>109</v>
      </c>
      <c r="AD41" s="96"/>
      <c r="AE41" s="96"/>
      <c r="AF41" s="96"/>
      <c r="AG41" s="97">
        <f t="shared" si="0"/>
        <v>3960810</v>
      </c>
      <c r="AH41" s="97"/>
      <c r="AI41" s="97"/>
      <c r="AJ41" s="97"/>
      <c r="AK41" s="26">
        <f t="shared" si="1"/>
        <v>733175</v>
      </c>
      <c r="AL41" s="26">
        <f t="shared" si="2"/>
        <v>4693985</v>
      </c>
      <c r="AM41" s="14">
        <v>1782000</v>
      </c>
      <c r="AN41" s="26">
        <v>900000</v>
      </c>
      <c r="AO41" s="14">
        <f t="shared" si="3"/>
        <v>2682000</v>
      </c>
      <c r="AP41" s="14">
        <v>1100000</v>
      </c>
      <c r="AQ41" s="14">
        <v>-136825</v>
      </c>
      <c r="AR41" s="14">
        <f t="shared" si="4"/>
        <v>963175</v>
      </c>
      <c r="AS41" s="14">
        <v>1078810</v>
      </c>
      <c r="AT41" s="14">
        <v>-30000</v>
      </c>
      <c r="AU41" s="14">
        <f t="shared" si="5"/>
        <v>1048810</v>
      </c>
    </row>
    <row r="42" spans="1:47" ht="19.5" customHeight="1">
      <c r="A42" s="101" t="s">
        <v>110</v>
      </c>
      <c r="B42" s="101"/>
      <c r="C42" s="105" t="s">
        <v>111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3" t="s">
        <v>112</v>
      </c>
      <c r="AD42" s="103"/>
      <c r="AE42" s="103"/>
      <c r="AF42" s="103"/>
      <c r="AG42" s="97">
        <f t="shared" si="0"/>
        <v>21423133</v>
      </c>
      <c r="AH42" s="97"/>
      <c r="AI42" s="97"/>
      <c r="AJ42" s="97"/>
      <c r="AK42" s="26">
        <f t="shared" si="1"/>
        <v>1667357</v>
      </c>
      <c r="AL42" s="26">
        <f t="shared" si="2"/>
        <v>23090490</v>
      </c>
      <c r="AM42" s="15">
        <f>SUM(AM35:AM41)</f>
        <v>14059323</v>
      </c>
      <c r="AN42" s="15">
        <f>SUM(AN35:AN41)</f>
        <v>1700000</v>
      </c>
      <c r="AO42" s="14">
        <f t="shared" si="3"/>
        <v>15759323</v>
      </c>
      <c r="AP42" s="15">
        <f>SUM(AP35:AP41)</f>
        <v>1920000</v>
      </c>
      <c r="AQ42" s="15">
        <f>SUM(AQ35:AQ41)</f>
        <v>-136825</v>
      </c>
      <c r="AR42" s="14">
        <f t="shared" si="4"/>
        <v>1783175</v>
      </c>
      <c r="AS42" s="15">
        <f>SUM(AS35:AS41)</f>
        <v>5443810</v>
      </c>
      <c r="AT42" s="15">
        <f>SUM(AT35:AT41)</f>
        <v>104182</v>
      </c>
      <c r="AU42" s="14">
        <f t="shared" si="5"/>
        <v>5547992</v>
      </c>
    </row>
    <row r="43" spans="1:47" ht="19.5" customHeight="1">
      <c r="A43" s="94" t="s">
        <v>113</v>
      </c>
      <c r="B43" s="94"/>
      <c r="C43" s="100" t="s">
        <v>114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96" t="s">
        <v>115</v>
      </c>
      <c r="AD43" s="96"/>
      <c r="AE43" s="96"/>
      <c r="AF43" s="96"/>
      <c r="AG43" s="97">
        <f t="shared" si="0"/>
        <v>92000</v>
      </c>
      <c r="AH43" s="97"/>
      <c r="AI43" s="97"/>
      <c r="AJ43" s="97"/>
      <c r="AK43" s="26">
        <f t="shared" si="1"/>
        <v>196825</v>
      </c>
      <c r="AL43" s="26">
        <f t="shared" si="2"/>
        <v>288825</v>
      </c>
      <c r="AM43" s="14">
        <v>42000</v>
      </c>
      <c r="AN43" s="26"/>
      <c r="AO43" s="14">
        <f t="shared" si="3"/>
        <v>42000</v>
      </c>
      <c r="AP43" s="14">
        <v>50000</v>
      </c>
      <c r="AQ43" s="14">
        <v>196825</v>
      </c>
      <c r="AR43" s="14">
        <f t="shared" si="4"/>
        <v>246825</v>
      </c>
      <c r="AS43" s="14"/>
      <c r="AT43" s="14"/>
      <c r="AU43" s="14">
        <f t="shared" si="5"/>
        <v>0</v>
      </c>
    </row>
    <row r="44" spans="1:47" ht="19.5" customHeight="1">
      <c r="A44" s="94" t="s">
        <v>116</v>
      </c>
      <c r="B44" s="94"/>
      <c r="C44" s="100" t="s">
        <v>117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96" t="s">
        <v>118</v>
      </c>
      <c r="AD44" s="96"/>
      <c r="AE44" s="96"/>
      <c r="AF44" s="96"/>
      <c r="AG44" s="97">
        <f t="shared" si="0"/>
        <v>0</v>
      </c>
      <c r="AH44" s="97"/>
      <c r="AI44" s="97"/>
      <c r="AJ44" s="97"/>
      <c r="AK44" s="26">
        <f t="shared" si="1"/>
        <v>0</v>
      </c>
      <c r="AL44" s="26">
        <f t="shared" si="2"/>
        <v>0</v>
      </c>
      <c r="AM44" s="14"/>
      <c r="AN44" s="26"/>
      <c r="AO44" s="14">
        <f t="shared" si="3"/>
        <v>0</v>
      </c>
      <c r="AP44" s="14"/>
      <c r="AQ44" s="14"/>
      <c r="AR44" s="14">
        <f t="shared" si="4"/>
        <v>0</v>
      </c>
      <c r="AS44" s="14"/>
      <c r="AT44" s="14"/>
      <c r="AU44" s="14">
        <f t="shared" si="5"/>
        <v>0</v>
      </c>
    </row>
    <row r="45" spans="1:47" ht="19.5" customHeight="1">
      <c r="A45" s="101" t="s">
        <v>119</v>
      </c>
      <c r="B45" s="101"/>
      <c r="C45" s="105" t="s">
        <v>120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3" t="s">
        <v>121</v>
      </c>
      <c r="AD45" s="103"/>
      <c r="AE45" s="103"/>
      <c r="AF45" s="103"/>
      <c r="AG45" s="97">
        <f t="shared" si="0"/>
        <v>92000</v>
      </c>
      <c r="AH45" s="97"/>
      <c r="AI45" s="97"/>
      <c r="AJ45" s="97"/>
      <c r="AK45" s="26">
        <f t="shared" si="1"/>
        <v>196825</v>
      </c>
      <c r="AL45" s="26">
        <f t="shared" si="2"/>
        <v>288825</v>
      </c>
      <c r="AM45" s="15">
        <f>SUM(AM43:AM44)</f>
        <v>42000</v>
      </c>
      <c r="AN45" s="15">
        <f>SUM(AN43:AN44)</f>
        <v>0</v>
      </c>
      <c r="AO45" s="14">
        <f t="shared" si="3"/>
        <v>42000</v>
      </c>
      <c r="AP45" s="15">
        <f>SUM(AP43:AP44)</f>
        <v>50000</v>
      </c>
      <c r="AQ45" s="15">
        <f>SUM(AQ43:AQ44)</f>
        <v>196825</v>
      </c>
      <c r="AR45" s="14">
        <f t="shared" si="4"/>
        <v>246825</v>
      </c>
      <c r="AS45" s="15">
        <f>SUM(AS43:AS44)</f>
        <v>0</v>
      </c>
      <c r="AT45" s="15">
        <f>SUM(AT43:AT44)</f>
        <v>0</v>
      </c>
      <c r="AU45" s="14">
        <f t="shared" si="5"/>
        <v>0</v>
      </c>
    </row>
    <row r="46" spans="1:47" ht="19.5" customHeight="1">
      <c r="A46" s="94" t="s">
        <v>122</v>
      </c>
      <c r="B46" s="94"/>
      <c r="C46" s="100" t="s">
        <v>123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96" t="s">
        <v>124</v>
      </c>
      <c r="AD46" s="96"/>
      <c r="AE46" s="96"/>
      <c r="AF46" s="96"/>
      <c r="AG46" s="97">
        <f t="shared" si="0"/>
        <v>8238160</v>
      </c>
      <c r="AH46" s="97"/>
      <c r="AI46" s="97"/>
      <c r="AJ46" s="97"/>
      <c r="AK46" s="26">
        <f t="shared" si="1"/>
        <v>-110000</v>
      </c>
      <c r="AL46" s="26">
        <f t="shared" si="2"/>
        <v>8128160</v>
      </c>
      <c r="AM46" s="14">
        <v>3739797</v>
      </c>
      <c r="AN46" s="26"/>
      <c r="AO46" s="14">
        <f t="shared" si="3"/>
        <v>3739797</v>
      </c>
      <c r="AP46" s="14">
        <v>480000</v>
      </c>
      <c r="AQ46" s="14">
        <v>-110000</v>
      </c>
      <c r="AR46" s="14">
        <f t="shared" si="4"/>
        <v>370000</v>
      </c>
      <c r="AS46" s="14">
        <v>4018363</v>
      </c>
      <c r="AT46" s="14"/>
      <c r="AU46" s="14">
        <f t="shared" si="5"/>
        <v>4018363</v>
      </c>
    </row>
    <row r="47" spans="1:47" ht="19.5" customHeight="1">
      <c r="A47" s="94" t="s">
        <v>125</v>
      </c>
      <c r="B47" s="94"/>
      <c r="C47" s="100" t="s">
        <v>126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96" t="s">
        <v>127</v>
      </c>
      <c r="AD47" s="96"/>
      <c r="AE47" s="96"/>
      <c r="AF47" s="96"/>
      <c r="AG47" s="97">
        <f t="shared" si="0"/>
        <v>3400000</v>
      </c>
      <c r="AH47" s="97"/>
      <c r="AI47" s="97"/>
      <c r="AJ47" s="97"/>
      <c r="AK47" s="26">
        <f t="shared" si="1"/>
        <v>0</v>
      </c>
      <c r="AL47" s="26">
        <f t="shared" si="2"/>
        <v>3400000</v>
      </c>
      <c r="AM47" s="14"/>
      <c r="AN47" s="26"/>
      <c r="AO47" s="14">
        <f t="shared" si="3"/>
        <v>0</v>
      </c>
      <c r="AP47" s="14"/>
      <c r="AQ47" s="14"/>
      <c r="AR47" s="14">
        <f t="shared" si="4"/>
        <v>0</v>
      </c>
      <c r="AS47" s="14">
        <v>3400000</v>
      </c>
      <c r="AT47" s="14"/>
      <c r="AU47" s="14">
        <f t="shared" si="5"/>
        <v>3400000</v>
      </c>
    </row>
    <row r="48" spans="1:47" ht="19.5" customHeight="1">
      <c r="A48" s="94" t="s">
        <v>128</v>
      </c>
      <c r="B48" s="94"/>
      <c r="C48" s="100" t="s">
        <v>129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96" t="s">
        <v>130</v>
      </c>
      <c r="AD48" s="96"/>
      <c r="AE48" s="96"/>
      <c r="AF48" s="96"/>
      <c r="AG48" s="97">
        <f t="shared" si="0"/>
        <v>0</v>
      </c>
      <c r="AH48" s="97"/>
      <c r="AI48" s="97"/>
      <c r="AJ48" s="97"/>
      <c r="AK48" s="26">
        <f t="shared" si="1"/>
        <v>0</v>
      </c>
      <c r="AL48" s="26">
        <f t="shared" si="2"/>
        <v>0</v>
      </c>
      <c r="AM48" s="14"/>
      <c r="AN48" s="26"/>
      <c r="AO48" s="14">
        <f t="shared" si="3"/>
        <v>0</v>
      </c>
      <c r="AP48" s="14"/>
      <c r="AQ48" s="14"/>
      <c r="AR48" s="14">
        <f t="shared" si="4"/>
        <v>0</v>
      </c>
      <c r="AS48" s="14"/>
      <c r="AT48" s="14"/>
      <c r="AU48" s="14">
        <f t="shared" si="5"/>
        <v>0</v>
      </c>
    </row>
    <row r="49" spans="1:47" ht="19.5" customHeight="1">
      <c r="A49" s="94" t="s">
        <v>131</v>
      </c>
      <c r="B49" s="94"/>
      <c r="C49" s="100" t="s">
        <v>132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96" t="s">
        <v>133</v>
      </c>
      <c r="AD49" s="96"/>
      <c r="AE49" s="96"/>
      <c r="AF49" s="96"/>
      <c r="AG49" s="97">
        <f t="shared" si="0"/>
        <v>0</v>
      </c>
      <c r="AH49" s="97"/>
      <c r="AI49" s="97"/>
      <c r="AJ49" s="97"/>
      <c r="AK49" s="26">
        <f t="shared" si="1"/>
        <v>0</v>
      </c>
      <c r="AL49" s="26">
        <f t="shared" si="2"/>
        <v>0</v>
      </c>
      <c r="AM49" s="14"/>
      <c r="AN49" s="26"/>
      <c r="AO49" s="14">
        <f t="shared" si="3"/>
        <v>0</v>
      </c>
      <c r="AP49" s="14"/>
      <c r="AQ49" s="14"/>
      <c r="AR49" s="14">
        <f t="shared" si="4"/>
        <v>0</v>
      </c>
      <c r="AS49" s="14"/>
      <c r="AT49" s="14"/>
      <c r="AU49" s="14">
        <f t="shared" si="5"/>
        <v>0</v>
      </c>
    </row>
    <row r="50" spans="1:47" ht="19.5" customHeight="1">
      <c r="A50" s="94" t="s">
        <v>134</v>
      </c>
      <c r="B50" s="94"/>
      <c r="C50" s="100" t="s">
        <v>135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96" t="s">
        <v>136</v>
      </c>
      <c r="AD50" s="96"/>
      <c r="AE50" s="96"/>
      <c r="AF50" s="96"/>
      <c r="AG50" s="97">
        <f t="shared" si="0"/>
        <v>0</v>
      </c>
      <c r="AH50" s="97"/>
      <c r="AI50" s="97"/>
      <c r="AJ50" s="97"/>
      <c r="AK50" s="26">
        <f t="shared" si="1"/>
        <v>50000</v>
      </c>
      <c r="AL50" s="26">
        <f t="shared" si="2"/>
        <v>50000</v>
      </c>
      <c r="AM50" s="14"/>
      <c r="AN50" s="26"/>
      <c r="AO50" s="14">
        <f t="shared" si="3"/>
        <v>0</v>
      </c>
      <c r="AP50" s="14"/>
      <c r="AQ50" s="14">
        <v>50000</v>
      </c>
      <c r="AR50" s="14">
        <f t="shared" si="4"/>
        <v>50000</v>
      </c>
      <c r="AS50" s="14"/>
      <c r="AT50" s="14"/>
      <c r="AU50" s="14">
        <f t="shared" si="5"/>
        <v>0</v>
      </c>
    </row>
    <row r="51" spans="1:47" ht="19.5" customHeight="1">
      <c r="A51" s="101" t="s">
        <v>137</v>
      </c>
      <c r="B51" s="101"/>
      <c r="C51" s="105" t="s">
        <v>138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3" t="s">
        <v>139</v>
      </c>
      <c r="AD51" s="103"/>
      <c r="AE51" s="103"/>
      <c r="AF51" s="103"/>
      <c r="AG51" s="97">
        <f t="shared" si="0"/>
        <v>11638160</v>
      </c>
      <c r="AH51" s="97"/>
      <c r="AI51" s="97"/>
      <c r="AJ51" s="97"/>
      <c r="AK51" s="26">
        <f t="shared" si="1"/>
        <v>-60000</v>
      </c>
      <c r="AL51" s="26">
        <f t="shared" si="2"/>
        <v>11578160</v>
      </c>
      <c r="AM51" s="15">
        <f>SUM(AM46:AM50)</f>
        <v>3739797</v>
      </c>
      <c r="AN51" s="15">
        <f>SUM(AN46:AN50)</f>
        <v>0</v>
      </c>
      <c r="AO51" s="14">
        <f t="shared" si="3"/>
        <v>3739797</v>
      </c>
      <c r="AP51" s="15">
        <f>SUM(AP46:AP50)</f>
        <v>480000</v>
      </c>
      <c r="AQ51" s="15">
        <f>SUM(AQ46:AQ50)</f>
        <v>-60000</v>
      </c>
      <c r="AR51" s="14">
        <f t="shared" si="4"/>
        <v>420000</v>
      </c>
      <c r="AS51" s="15">
        <f>SUM(AS46:AS50)</f>
        <v>7418363</v>
      </c>
      <c r="AT51" s="15">
        <f>SUM(AT46:AT50)</f>
        <v>0</v>
      </c>
      <c r="AU51" s="14">
        <f t="shared" si="5"/>
        <v>7418363</v>
      </c>
    </row>
    <row r="52" spans="1:47" ht="19.5" customHeight="1">
      <c r="A52" s="101" t="s">
        <v>140</v>
      </c>
      <c r="B52" s="101"/>
      <c r="C52" s="105" t="s">
        <v>141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3" t="s">
        <v>142</v>
      </c>
      <c r="AD52" s="103"/>
      <c r="AE52" s="103"/>
      <c r="AF52" s="103"/>
      <c r="AG52" s="97">
        <f t="shared" si="0"/>
        <v>57880369</v>
      </c>
      <c r="AH52" s="97"/>
      <c r="AI52" s="97"/>
      <c r="AJ52" s="97"/>
      <c r="AK52" s="26">
        <f t="shared" si="1"/>
        <v>3931192</v>
      </c>
      <c r="AL52" s="26">
        <f t="shared" si="2"/>
        <v>61811561</v>
      </c>
      <c r="AM52" s="15">
        <f aca="true" t="shared" si="8" ref="AM52:AT52">SUM(AM31+AM34+AM42+AM45+AM51)</f>
        <v>20211577</v>
      </c>
      <c r="AN52" s="15">
        <f t="shared" si="8"/>
        <v>3700000</v>
      </c>
      <c r="AO52" s="14">
        <f t="shared" si="3"/>
        <v>23911577</v>
      </c>
      <c r="AP52" s="15">
        <f t="shared" si="8"/>
        <v>3855000</v>
      </c>
      <c r="AQ52" s="15">
        <f t="shared" si="8"/>
        <v>127010</v>
      </c>
      <c r="AR52" s="14">
        <f t="shared" si="4"/>
        <v>3982010</v>
      </c>
      <c r="AS52" s="15">
        <f t="shared" si="8"/>
        <v>33813792</v>
      </c>
      <c r="AT52" s="15">
        <f t="shared" si="8"/>
        <v>104182</v>
      </c>
      <c r="AU52" s="14">
        <f t="shared" si="5"/>
        <v>33917974</v>
      </c>
    </row>
    <row r="53" spans="1:47" ht="19.5" customHeight="1">
      <c r="A53" s="94" t="s">
        <v>143</v>
      </c>
      <c r="B53" s="94"/>
      <c r="C53" s="107" t="s">
        <v>144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96" t="s">
        <v>145</v>
      </c>
      <c r="AD53" s="96"/>
      <c r="AE53" s="96"/>
      <c r="AF53" s="96"/>
      <c r="AG53" s="97">
        <f t="shared" si="0"/>
        <v>0</v>
      </c>
      <c r="AH53" s="97"/>
      <c r="AI53" s="97"/>
      <c r="AJ53" s="97"/>
      <c r="AK53" s="26">
        <f t="shared" si="1"/>
        <v>0</v>
      </c>
      <c r="AL53" s="26">
        <f t="shared" si="2"/>
        <v>0</v>
      </c>
      <c r="AM53" s="14"/>
      <c r="AN53" s="26"/>
      <c r="AO53" s="14">
        <f t="shared" si="3"/>
        <v>0</v>
      </c>
      <c r="AP53" s="14"/>
      <c r="AQ53" s="14"/>
      <c r="AR53" s="14">
        <f t="shared" si="4"/>
        <v>0</v>
      </c>
      <c r="AS53" s="14"/>
      <c r="AT53" s="14"/>
      <c r="AU53" s="14">
        <f t="shared" si="5"/>
        <v>0</v>
      </c>
    </row>
    <row r="54" spans="1:47" ht="19.5" customHeight="1">
      <c r="A54" s="94" t="s">
        <v>146</v>
      </c>
      <c r="B54" s="94"/>
      <c r="C54" s="107" t="s">
        <v>147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96" t="s">
        <v>148</v>
      </c>
      <c r="AD54" s="96"/>
      <c r="AE54" s="96"/>
      <c r="AF54" s="96"/>
      <c r="AG54" s="97">
        <f t="shared" si="0"/>
        <v>0</v>
      </c>
      <c r="AH54" s="97"/>
      <c r="AI54" s="97"/>
      <c r="AJ54" s="97"/>
      <c r="AK54" s="26">
        <f t="shared" si="1"/>
        <v>0</v>
      </c>
      <c r="AL54" s="26">
        <f t="shared" si="2"/>
        <v>0</v>
      </c>
      <c r="AM54" s="14"/>
      <c r="AN54" s="26"/>
      <c r="AO54" s="14">
        <f t="shared" si="3"/>
        <v>0</v>
      </c>
      <c r="AP54" s="14"/>
      <c r="AQ54" s="14"/>
      <c r="AR54" s="14">
        <f t="shared" si="4"/>
        <v>0</v>
      </c>
      <c r="AS54" s="14"/>
      <c r="AT54" s="14"/>
      <c r="AU54" s="14">
        <f t="shared" si="5"/>
        <v>0</v>
      </c>
    </row>
    <row r="55" spans="1:47" ht="19.5" customHeight="1">
      <c r="A55" s="94" t="s">
        <v>149</v>
      </c>
      <c r="B55" s="94"/>
      <c r="C55" s="108" t="s">
        <v>150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96" t="s">
        <v>151</v>
      </c>
      <c r="AD55" s="96"/>
      <c r="AE55" s="96"/>
      <c r="AF55" s="96"/>
      <c r="AG55" s="97">
        <f t="shared" si="0"/>
        <v>0</v>
      </c>
      <c r="AH55" s="97"/>
      <c r="AI55" s="97"/>
      <c r="AJ55" s="97"/>
      <c r="AK55" s="26">
        <f t="shared" si="1"/>
        <v>0</v>
      </c>
      <c r="AL55" s="26">
        <f t="shared" si="2"/>
        <v>0</v>
      </c>
      <c r="AM55" s="14"/>
      <c r="AN55" s="26"/>
      <c r="AO55" s="14">
        <f t="shared" si="3"/>
        <v>0</v>
      </c>
      <c r="AP55" s="14"/>
      <c r="AQ55" s="14"/>
      <c r="AR55" s="14">
        <f t="shared" si="4"/>
        <v>0</v>
      </c>
      <c r="AS55" s="14"/>
      <c r="AT55" s="14"/>
      <c r="AU55" s="14">
        <f t="shared" si="5"/>
        <v>0</v>
      </c>
    </row>
    <row r="56" spans="1:47" ht="19.5" customHeight="1">
      <c r="A56" s="94" t="s">
        <v>152</v>
      </c>
      <c r="B56" s="94"/>
      <c r="C56" s="108" t="s">
        <v>153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96" t="s">
        <v>154</v>
      </c>
      <c r="AD56" s="96"/>
      <c r="AE56" s="96"/>
      <c r="AF56" s="96"/>
      <c r="AG56" s="97">
        <f t="shared" si="0"/>
        <v>0</v>
      </c>
      <c r="AH56" s="97"/>
      <c r="AI56" s="97"/>
      <c r="AJ56" s="97"/>
      <c r="AK56" s="26">
        <f t="shared" si="1"/>
        <v>0</v>
      </c>
      <c r="AL56" s="26">
        <f t="shared" si="2"/>
        <v>0</v>
      </c>
      <c r="AM56" s="14"/>
      <c r="AN56" s="26"/>
      <c r="AO56" s="14">
        <f t="shared" si="3"/>
        <v>0</v>
      </c>
      <c r="AP56" s="14"/>
      <c r="AQ56" s="14"/>
      <c r="AR56" s="14">
        <f t="shared" si="4"/>
        <v>0</v>
      </c>
      <c r="AS56" s="14"/>
      <c r="AT56" s="14"/>
      <c r="AU56" s="14">
        <f t="shared" si="5"/>
        <v>0</v>
      </c>
    </row>
    <row r="57" spans="1:47" ht="19.5" customHeight="1">
      <c r="A57" s="94" t="s">
        <v>155</v>
      </c>
      <c r="B57" s="94"/>
      <c r="C57" s="108" t="s">
        <v>156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96" t="s">
        <v>157</v>
      </c>
      <c r="AD57" s="96"/>
      <c r="AE57" s="96"/>
      <c r="AF57" s="96"/>
      <c r="AG57" s="97">
        <f t="shared" si="0"/>
        <v>0</v>
      </c>
      <c r="AH57" s="97"/>
      <c r="AI57" s="97"/>
      <c r="AJ57" s="97"/>
      <c r="AK57" s="26">
        <f t="shared" si="1"/>
        <v>0</v>
      </c>
      <c r="AL57" s="26">
        <f t="shared" si="2"/>
        <v>0</v>
      </c>
      <c r="AM57" s="14"/>
      <c r="AN57" s="26"/>
      <c r="AO57" s="14">
        <f t="shared" si="3"/>
        <v>0</v>
      </c>
      <c r="AP57" s="14"/>
      <c r="AQ57" s="14"/>
      <c r="AR57" s="14">
        <f t="shared" si="4"/>
        <v>0</v>
      </c>
      <c r="AS57" s="14"/>
      <c r="AT57" s="14"/>
      <c r="AU57" s="14">
        <f t="shared" si="5"/>
        <v>0</v>
      </c>
    </row>
    <row r="58" spans="1:47" ht="19.5" customHeight="1">
      <c r="A58" s="94" t="s">
        <v>158</v>
      </c>
      <c r="B58" s="94"/>
      <c r="C58" s="107" t="s">
        <v>159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96" t="s">
        <v>160</v>
      </c>
      <c r="AD58" s="96"/>
      <c r="AE58" s="96"/>
      <c r="AF58" s="96"/>
      <c r="AG58" s="97">
        <f t="shared" si="0"/>
        <v>0</v>
      </c>
      <c r="AH58" s="97"/>
      <c r="AI58" s="97"/>
      <c r="AJ58" s="97"/>
      <c r="AK58" s="26">
        <f t="shared" si="1"/>
        <v>0</v>
      </c>
      <c r="AL58" s="26">
        <f t="shared" si="2"/>
        <v>0</v>
      </c>
      <c r="AM58" s="14"/>
      <c r="AN58" s="26"/>
      <c r="AO58" s="14">
        <f t="shared" si="3"/>
        <v>0</v>
      </c>
      <c r="AP58" s="14"/>
      <c r="AQ58" s="14"/>
      <c r="AR58" s="14">
        <f t="shared" si="4"/>
        <v>0</v>
      </c>
      <c r="AS58" s="14"/>
      <c r="AT58" s="14"/>
      <c r="AU58" s="14">
        <f t="shared" si="5"/>
        <v>0</v>
      </c>
    </row>
    <row r="59" spans="1:47" ht="19.5" customHeight="1">
      <c r="A59" s="94" t="s">
        <v>161</v>
      </c>
      <c r="B59" s="94"/>
      <c r="C59" s="107" t="s">
        <v>162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96" t="s">
        <v>163</v>
      </c>
      <c r="AD59" s="96"/>
      <c r="AE59" s="96"/>
      <c r="AF59" s="96"/>
      <c r="AG59" s="97">
        <f t="shared" si="0"/>
        <v>0</v>
      </c>
      <c r="AH59" s="97"/>
      <c r="AI59" s="97"/>
      <c r="AJ59" s="97"/>
      <c r="AK59" s="26">
        <f t="shared" si="1"/>
        <v>0</v>
      </c>
      <c r="AL59" s="26">
        <f t="shared" si="2"/>
        <v>0</v>
      </c>
      <c r="AM59" s="14"/>
      <c r="AN59" s="26"/>
      <c r="AO59" s="14">
        <f t="shared" si="3"/>
        <v>0</v>
      </c>
      <c r="AP59" s="14"/>
      <c r="AQ59" s="14"/>
      <c r="AR59" s="14">
        <f t="shared" si="4"/>
        <v>0</v>
      </c>
      <c r="AS59" s="14"/>
      <c r="AT59" s="14"/>
      <c r="AU59" s="14">
        <f t="shared" si="5"/>
        <v>0</v>
      </c>
    </row>
    <row r="60" spans="1:47" ht="19.5" customHeight="1">
      <c r="A60" s="94" t="s">
        <v>164</v>
      </c>
      <c r="B60" s="94"/>
      <c r="C60" s="107" t="s">
        <v>165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96" t="s">
        <v>166</v>
      </c>
      <c r="AD60" s="96"/>
      <c r="AE60" s="96"/>
      <c r="AF60" s="96"/>
      <c r="AG60" s="97">
        <f t="shared" si="0"/>
        <v>14207000</v>
      </c>
      <c r="AH60" s="97"/>
      <c r="AI60" s="97"/>
      <c r="AJ60" s="97"/>
      <c r="AK60" s="26">
        <f t="shared" si="1"/>
        <v>-3527799</v>
      </c>
      <c r="AL60" s="26">
        <f t="shared" si="2"/>
        <v>10679201</v>
      </c>
      <c r="AM60" s="14">
        <v>14207000</v>
      </c>
      <c r="AN60" s="26">
        <v>-3527799</v>
      </c>
      <c r="AO60" s="14">
        <f t="shared" si="3"/>
        <v>10679201</v>
      </c>
      <c r="AP60" s="14"/>
      <c r="AQ60" s="14"/>
      <c r="AR60" s="14">
        <f t="shared" si="4"/>
        <v>0</v>
      </c>
      <c r="AS60" s="14"/>
      <c r="AT60" s="14"/>
      <c r="AU60" s="14">
        <f t="shared" si="5"/>
        <v>0</v>
      </c>
    </row>
    <row r="61" spans="1:47" ht="19.5" customHeight="1">
      <c r="A61" s="101" t="s">
        <v>167</v>
      </c>
      <c r="B61" s="101"/>
      <c r="C61" s="109" t="s">
        <v>168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3" t="s">
        <v>169</v>
      </c>
      <c r="AD61" s="103"/>
      <c r="AE61" s="103"/>
      <c r="AF61" s="103"/>
      <c r="AG61" s="97">
        <f t="shared" si="0"/>
        <v>14207000</v>
      </c>
      <c r="AH61" s="97"/>
      <c r="AI61" s="97"/>
      <c r="AJ61" s="97"/>
      <c r="AK61" s="26">
        <f t="shared" si="1"/>
        <v>-3527799</v>
      </c>
      <c r="AL61" s="26">
        <f t="shared" si="2"/>
        <v>10679201</v>
      </c>
      <c r="AM61" s="15">
        <f>SUM(AM56:AM60)</f>
        <v>14207000</v>
      </c>
      <c r="AN61" s="15">
        <f>SUM(AN53:AN60)</f>
        <v>-3527799</v>
      </c>
      <c r="AO61" s="14">
        <f t="shared" si="3"/>
        <v>10679201</v>
      </c>
      <c r="AP61" s="15">
        <f>SUM(AP56:AP60)</f>
        <v>0</v>
      </c>
      <c r="AQ61" s="15">
        <f>SUM(AQ56:AQ60)</f>
        <v>0</v>
      </c>
      <c r="AR61" s="14">
        <f t="shared" si="4"/>
        <v>0</v>
      </c>
      <c r="AS61" s="15">
        <f>SUM(AS56:AS60)</f>
        <v>0</v>
      </c>
      <c r="AT61" s="15">
        <f>SUM(AT56:AT60)</f>
        <v>0</v>
      </c>
      <c r="AU61" s="14">
        <f t="shared" si="5"/>
        <v>0</v>
      </c>
    </row>
    <row r="62" spans="1:47" ht="19.5" customHeight="1">
      <c r="A62" s="94" t="s">
        <v>170</v>
      </c>
      <c r="B62" s="94"/>
      <c r="C62" s="110" t="s">
        <v>171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96" t="s">
        <v>172</v>
      </c>
      <c r="AD62" s="96"/>
      <c r="AE62" s="96"/>
      <c r="AF62" s="96"/>
      <c r="AG62" s="97">
        <f t="shared" si="0"/>
        <v>0</v>
      </c>
      <c r="AH62" s="97"/>
      <c r="AI62" s="97"/>
      <c r="AJ62" s="97"/>
      <c r="AK62" s="26">
        <f t="shared" si="1"/>
        <v>0</v>
      </c>
      <c r="AL62" s="26">
        <f t="shared" si="2"/>
        <v>0</v>
      </c>
      <c r="AM62" s="14"/>
      <c r="AN62" s="26"/>
      <c r="AO62" s="14">
        <f t="shared" si="3"/>
        <v>0</v>
      </c>
      <c r="AP62" s="14"/>
      <c r="AQ62" s="14"/>
      <c r="AR62" s="14">
        <f t="shared" si="4"/>
        <v>0</v>
      </c>
      <c r="AS62" s="14"/>
      <c r="AT62" s="14"/>
      <c r="AU62" s="14">
        <f t="shared" si="5"/>
        <v>0</v>
      </c>
    </row>
    <row r="63" spans="1:47" ht="19.5" customHeight="1">
      <c r="A63" s="94" t="s">
        <v>173</v>
      </c>
      <c r="B63" s="94"/>
      <c r="C63" s="110" t="s">
        <v>174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96" t="s">
        <v>175</v>
      </c>
      <c r="AD63" s="96"/>
      <c r="AE63" s="96"/>
      <c r="AF63" s="96"/>
      <c r="AG63" s="97">
        <f t="shared" si="0"/>
        <v>0</v>
      </c>
      <c r="AH63" s="97"/>
      <c r="AI63" s="97"/>
      <c r="AJ63" s="97"/>
      <c r="AK63" s="26">
        <f t="shared" si="1"/>
        <v>1315276</v>
      </c>
      <c r="AL63" s="26">
        <f t="shared" si="2"/>
        <v>1315276</v>
      </c>
      <c r="AM63" s="14"/>
      <c r="AN63" s="26">
        <v>1315276</v>
      </c>
      <c r="AO63" s="14">
        <f t="shared" si="3"/>
        <v>1315276</v>
      </c>
      <c r="AP63" s="14"/>
      <c r="AQ63" s="14"/>
      <c r="AR63" s="14">
        <f t="shared" si="4"/>
        <v>0</v>
      </c>
      <c r="AS63" s="14"/>
      <c r="AT63" s="14"/>
      <c r="AU63" s="14">
        <f t="shared" si="5"/>
        <v>0</v>
      </c>
    </row>
    <row r="64" spans="1:47" ht="29.25" customHeight="1">
      <c r="A64" s="94" t="s">
        <v>176</v>
      </c>
      <c r="B64" s="94"/>
      <c r="C64" s="110" t="s">
        <v>177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96" t="s">
        <v>178</v>
      </c>
      <c r="AD64" s="96"/>
      <c r="AE64" s="96"/>
      <c r="AF64" s="96"/>
      <c r="AG64" s="97">
        <f t="shared" si="0"/>
        <v>0</v>
      </c>
      <c r="AH64" s="97"/>
      <c r="AI64" s="97"/>
      <c r="AJ64" s="97"/>
      <c r="AK64" s="26">
        <f t="shared" si="1"/>
        <v>0</v>
      </c>
      <c r="AL64" s="26">
        <f t="shared" si="2"/>
        <v>0</v>
      </c>
      <c r="AM64" s="14"/>
      <c r="AN64" s="26"/>
      <c r="AO64" s="14">
        <f t="shared" si="3"/>
        <v>0</v>
      </c>
      <c r="AP64" s="14"/>
      <c r="AQ64" s="14"/>
      <c r="AR64" s="14">
        <f t="shared" si="4"/>
        <v>0</v>
      </c>
      <c r="AS64" s="14"/>
      <c r="AT64" s="14"/>
      <c r="AU64" s="14">
        <f t="shared" si="5"/>
        <v>0</v>
      </c>
    </row>
    <row r="65" spans="1:47" ht="29.25" customHeight="1">
      <c r="A65" s="94" t="s">
        <v>179</v>
      </c>
      <c r="B65" s="94"/>
      <c r="C65" s="110" t="s">
        <v>180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96" t="s">
        <v>181</v>
      </c>
      <c r="AD65" s="96"/>
      <c r="AE65" s="96"/>
      <c r="AF65" s="96"/>
      <c r="AG65" s="97">
        <f t="shared" si="0"/>
        <v>0</v>
      </c>
      <c r="AH65" s="97"/>
      <c r="AI65" s="97"/>
      <c r="AJ65" s="97"/>
      <c r="AK65" s="26">
        <f t="shared" si="1"/>
        <v>0</v>
      </c>
      <c r="AL65" s="26">
        <f t="shared" si="2"/>
        <v>0</v>
      </c>
      <c r="AM65" s="14"/>
      <c r="AN65" s="26"/>
      <c r="AO65" s="14">
        <f t="shared" si="3"/>
        <v>0</v>
      </c>
      <c r="AP65" s="14"/>
      <c r="AQ65" s="14"/>
      <c r="AR65" s="14">
        <f t="shared" si="4"/>
        <v>0</v>
      </c>
      <c r="AS65" s="14"/>
      <c r="AT65" s="14"/>
      <c r="AU65" s="14">
        <f t="shared" si="5"/>
        <v>0</v>
      </c>
    </row>
    <row r="66" spans="1:47" ht="29.25" customHeight="1">
      <c r="A66" s="94" t="s">
        <v>182</v>
      </c>
      <c r="B66" s="94"/>
      <c r="C66" s="110" t="s">
        <v>183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96" t="s">
        <v>184</v>
      </c>
      <c r="AD66" s="96"/>
      <c r="AE66" s="96"/>
      <c r="AF66" s="96"/>
      <c r="AG66" s="97">
        <f t="shared" si="0"/>
        <v>0</v>
      </c>
      <c r="AH66" s="97"/>
      <c r="AI66" s="97"/>
      <c r="AJ66" s="97"/>
      <c r="AK66" s="26">
        <f t="shared" si="1"/>
        <v>0</v>
      </c>
      <c r="AL66" s="26">
        <f t="shared" si="2"/>
        <v>0</v>
      </c>
      <c r="AM66" s="14"/>
      <c r="AN66" s="26"/>
      <c r="AO66" s="14">
        <f t="shared" si="3"/>
        <v>0</v>
      </c>
      <c r="AP66" s="14"/>
      <c r="AQ66" s="14"/>
      <c r="AR66" s="14">
        <f t="shared" si="4"/>
        <v>0</v>
      </c>
      <c r="AS66" s="14"/>
      <c r="AT66" s="14"/>
      <c r="AU66" s="14">
        <f t="shared" si="5"/>
        <v>0</v>
      </c>
    </row>
    <row r="67" spans="1:47" ht="19.5" customHeight="1">
      <c r="A67" s="94" t="s">
        <v>185</v>
      </c>
      <c r="B67" s="94"/>
      <c r="C67" s="110" t="s">
        <v>186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96" t="s">
        <v>187</v>
      </c>
      <c r="AD67" s="96"/>
      <c r="AE67" s="96"/>
      <c r="AF67" s="96"/>
      <c r="AG67" s="97">
        <f t="shared" si="0"/>
        <v>37432913</v>
      </c>
      <c r="AH67" s="97"/>
      <c r="AI67" s="97"/>
      <c r="AJ67" s="97"/>
      <c r="AK67" s="26">
        <f t="shared" si="1"/>
        <v>0</v>
      </c>
      <c r="AL67" s="26">
        <f t="shared" si="2"/>
        <v>37432913</v>
      </c>
      <c r="AM67" s="14">
        <v>37432913</v>
      </c>
      <c r="AN67" s="26"/>
      <c r="AO67" s="14">
        <f t="shared" si="3"/>
        <v>37432913</v>
      </c>
      <c r="AP67" s="14"/>
      <c r="AQ67" s="14"/>
      <c r="AR67" s="14">
        <f t="shared" si="4"/>
        <v>0</v>
      </c>
      <c r="AS67" s="14"/>
      <c r="AT67" s="14"/>
      <c r="AU67" s="14">
        <f t="shared" si="5"/>
        <v>0</v>
      </c>
    </row>
    <row r="68" spans="1:47" ht="29.25" customHeight="1">
      <c r="A68" s="94" t="s">
        <v>188</v>
      </c>
      <c r="B68" s="94"/>
      <c r="C68" s="110" t="s">
        <v>189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96" t="s">
        <v>190</v>
      </c>
      <c r="AD68" s="96"/>
      <c r="AE68" s="96"/>
      <c r="AF68" s="96"/>
      <c r="AG68" s="97">
        <f t="shared" si="0"/>
        <v>0</v>
      </c>
      <c r="AH68" s="97"/>
      <c r="AI68" s="97"/>
      <c r="AJ68" s="97"/>
      <c r="AK68" s="26">
        <f t="shared" si="1"/>
        <v>0</v>
      </c>
      <c r="AL68" s="26">
        <f t="shared" si="2"/>
        <v>0</v>
      </c>
      <c r="AM68" s="14"/>
      <c r="AN68" s="26"/>
      <c r="AO68" s="14">
        <f t="shared" si="3"/>
        <v>0</v>
      </c>
      <c r="AP68" s="14"/>
      <c r="AQ68" s="14"/>
      <c r="AR68" s="14">
        <f t="shared" si="4"/>
        <v>0</v>
      </c>
      <c r="AS68" s="14"/>
      <c r="AT68" s="14"/>
      <c r="AU68" s="14">
        <f t="shared" si="5"/>
        <v>0</v>
      </c>
    </row>
    <row r="69" spans="1:47" ht="29.25" customHeight="1">
      <c r="A69" s="94" t="s">
        <v>191</v>
      </c>
      <c r="B69" s="94"/>
      <c r="C69" s="110" t="s">
        <v>192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96" t="s">
        <v>193</v>
      </c>
      <c r="AD69" s="96"/>
      <c r="AE69" s="96"/>
      <c r="AF69" s="96"/>
      <c r="AG69" s="97">
        <f t="shared" si="0"/>
        <v>0</v>
      </c>
      <c r="AH69" s="97"/>
      <c r="AI69" s="97"/>
      <c r="AJ69" s="97"/>
      <c r="AK69" s="26">
        <f t="shared" si="1"/>
        <v>127799</v>
      </c>
      <c r="AL69" s="26">
        <f t="shared" si="2"/>
        <v>127799</v>
      </c>
      <c r="AM69" s="14"/>
      <c r="AN69" s="26">
        <v>127799</v>
      </c>
      <c r="AO69" s="14">
        <f t="shared" si="3"/>
        <v>127799</v>
      </c>
      <c r="AP69" s="14"/>
      <c r="AQ69" s="14"/>
      <c r="AR69" s="14">
        <f t="shared" si="4"/>
        <v>0</v>
      </c>
      <c r="AS69" s="14"/>
      <c r="AT69" s="14"/>
      <c r="AU69" s="14">
        <f t="shared" si="5"/>
        <v>0</v>
      </c>
    </row>
    <row r="70" spans="1:47" ht="19.5" customHeight="1">
      <c r="A70" s="94" t="s">
        <v>194</v>
      </c>
      <c r="B70" s="94"/>
      <c r="C70" s="110" t="s">
        <v>195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96" t="s">
        <v>196</v>
      </c>
      <c r="AD70" s="96"/>
      <c r="AE70" s="96"/>
      <c r="AF70" s="96"/>
      <c r="AG70" s="97">
        <f t="shared" si="0"/>
        <v>0</v>
      </c>
      <c r="AH70" s="97"/>
      <c r="AI70" s="97"/>
      <c r="AJ70" s="97"/>
      <c r="AK70" s="26">
        <f t="shared" si="1"/>
        <v>0</v>
      </c>
      <c r="AL70" s="26">
        <f t="shared" si="2"/>
        <v>0</v>
      </c>
      <c r="AM70" s="14"/>
      <c r="AN70" s="26"/>
      <c r="AO70" s="14">
        <f t="shared" si="3"/>
        <v>0</v>
      </c>
      <c r="AP70" s="14"/>
      <c r="AQ70" s="14"/>
      <c r="AR70" s="14">
        <f t="shared" si="4"/>
        <v>0</v>
      </c>
      <c r="AS70" s="14"/>
      <c r="AT70" s="14"/>
      <c r="AU70" s="14">
        <f t="shared" si="5"/>
        <v>0</v>
      </c>
    </row>
    <row r="71" spans="1:47" ht="19.5" customHeight="1">
      <c r="A71" s="94" t="s">
        <v>197</v>
      </c>
      <c r="B71" s="94"/>
      <c r="C71" s="111" t="s">
        <v>198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96" t="s">
        <v>199</v>
      </c>
      <c r="AD71" s="96"/>
      <c r="AE71" s="96"/>
      <c r="AF71" s="96"/>
      <c r="AG71" s="97">
        <f t="shared" si="0"/>
        <v>0</v>
      </c>
      <c r="AH71" s="97"/>
      <c r="AI71" s="97"/>
      <c r="AJ71" s="97"/>
      <c r="AK71" s="26">
        <f t="shared" si="1"/>
        <v>0</v>
      </c>
      <c r="AL71" s="26">
        <f t="shared" si="2"/>
        <v>0</v>
      </c>
      <c r="AM71" s="14"/>
      <c r="AN71" s="26"/>
      <c r="AO71" s="14">
        <f t="shared" si="3"/>
        <v>0</v>
      </c>
      <c r="AP71" s="14"/>
      <c r="AQ71" s="14"/>
      <c r="AR71" s="14">
        <f t="shared" si="4"/>
        <v>0</v>
      </c>
      <c r="AS71" s="14"/>
      <c r="AT71" s="14"/>
      <c r="AU71" s="14">
        <f t="shared" si="5"/>
        <v>0</v>
      </c>
    </row>
    <row r="72" spans="1:47" ht="19.5" customHeight="1">
      <c r="A72" s="94" t="s">
        <v>200</v>
      </c>
      <c r="B72" s="94"/>
      <c r="C72" s="110" t="s">
        <v>201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96" t="s">
        <v>202</v>
      </c>
      <c r="AD72" s="96"/>
      <c r="AE72" s="96"/>
      <c r="AF72" s="96"/>
      <c r="AG72" s="97">
        <f t="shared" si="0"/>
        <v>3560000</v>
      </c>
      <c r="AH72" s="97"/>
      <c r="AI72" s="97"/>
      <c r="AJ72" s="97"/>
      <c r="AK72" s="26">
        <f t="shared" si="1"/>
        <v>50000</v>
      </c>
      <c r="AL72" s="26">
        <f t="shared" si="2"/>
        <v>3610000</v>
      </c>
      <c r="AM72" s="14">
        <v>3560000</v>
      </c>
      <c r="AN72" s="26">
        <v>50000</v>
      </c>
      <c r="AO72" s="14">
        <f t="shared" si="3"/>
        <v>3610000</v>
      </c>
      <c r="AP72" s="14"/>
      <c r="AQ72" s="14"/>
      <c r="AR72" s="14">
        <f t="shared" si="4"/>
        <v>0</v>
      </c>
      <c r="AS72" s="14"/>
      <c r="AT72" s="14"/>
      <c r="AU72" s="14">
        <f t="shared" si="5"/>
        <v>0</v>
      </c>
    </row>
    <row r="73" spans="1:47" ht="19.5" customHeight="1">
      <c r="A73" s="94" t="s">
        <v>203</v>
      </c>
      <c r="B73" s="94"/>
      <c r="C73" s="111" t="s">
        <v>204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96" t="s">
        <v>205</v>
      </c>
      <c r="AD73" s="96"/>
      <c r="AE73" s="96"/>
      <c r="AF73" s="96"/>
      <c r="AG73" s="97">
        <f aca="true" t="shared" si="9" ref="AG73:AG97">SUM(AM73+AP73+AS73)</f>
        <v>0</v>
      </c>
      <c r="AH73" s="97"/>
      <c r="AI73" s="97"/>
      <c r="AJ73" s="97"/>
      <c r="AK73" s="26">
        <f aca="true" t="shared" si="10" ref="AK73:AK97">SUM(AN73+AQ73+AT73)</f>
        <v>1989182</v>
      </c>
      <c r="AL73" s="26">
        <f aca="true" t="shared" si="11" ref="AL73:AL97">SUM(AO73+AR73+AU73)</f>
        <v>1989182</v>
      </c>
      <c r="AM73" s="14"/>
      <c r="AN73" s="26">
        <v>1989182</v>
      </c>
      <c r="AO73" s="14">
        <f aca="true" t="shared" si="12" ref="AO73:AO97">SUM(AM73:AN73)</f>
        <v>1989182</v>
      </c>
      <c r="AP73" s="14"/>
      <c r="AQ73" s="14"/>
      <c r="AR73" s="14">
        <f aca="true" t="shared" si="13" ref="AR73:AR97">SUM(AP73:AQ73)</f>
        <v>0</v>
      </c>
      <c r="AS73" s="14"/>
      <c r="AT73" s="14"/>
      <c r="AU73" s="14">
        <f aca="true" t="shared" si="14" ref="AU73:AU97">SUM(AS73:AT73)</f>
        <v>0</v>
      </c>
    </row>
    <row r="74" spans="1:47" ht="19.5" customHeight="1">
      <c r="A74" s="101" t="s">
        <v>206</v>
      </c>
      <c r="B74" s="101"/>
      <c r="C74" s="109" t="s">
        <v>207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3" t="s">
        <v>208</v>
      </c>
      <c r="AD74" s="103"/>
      <c r="AE74" s="103"/>
      <c r="AF74" s="103"/>
      <c r="AG74" s="97">
        <f t="shared" si="9"/>
        <v>40992913</v>
      </c>
      <c r="AH74" s="97"/>
      <c r="AI74" s="97"/>
      <c r="AJ74" s="97"/>
      <c r="AK74" s="26">
        <f t="shared" si="10"/>
        <v>3482257</v>
      </c>
      <c r="AL74" s="26">
        <f t="shared" si="11"/>
        <v>44475170</v>
      </c>
      <c r="AM74" s="14">
        <f>SUM(AM62:AM73)</f>
        <v>40992913</v>
      </c>
      <c r="AN74" s="14">
        <f>SUM(AN62:AN73)</f>
        <v>3482257</v>
      </c>
      <c r="AO74" s="14">
        <f t="shared" si="12"/>
        <v>44475170</v>
      </c>
      <c r="AP74" s="14">
        <f>SUM(AP62:AP73)</f>
        <v>0</v>
      </c>
      <c r="AQ74" s="14">
        <f>SUM(AQ62:AQ73)</f>
        <v>0</v>
      </c>
      <c r="AR74" s="14">
        <f t="shared" si="13"/>
        <v>0</v>
      </c>
      <c r="AS74" s="14">
        <f>SUM(AS62:AS73)</f>
        <v>0</v>
      </c>
      <c r="AT74" s="14">
        <f>SUM(AT62:AT73)</f>
        <v>0</v>
      </c>
      <c r="AU74" s="14">
        <f t="shared" si="14"/>
        <v>0</v>
      </c>
    </row>
    <row r="75" spans="1:47" ht="19.5" customHeight="1">
      <c r="A75" s="94" t="s">
        <v>209</v>
      </c>
      <c r="B75" s="94"/>
      <c r="C75" s="112" t="s">
        <v>210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96" t="s">
        <v>211</v>
      </c>
      <c r="AD75" s="96"/>
      <c r="AE75" s="96"/>
      <c r="AF75" s="96"/>
      <c r="AG75" s="97">
        <f t="shared" si="9"/>
        <v>0</v>
      </c>
      <c r="AH75" s="97"/>
      <c r="AI75" s="97"/>
      <c r="AJ75" s="97"/>
      <c r="AK75" s="26">
        <f t="shared" si="10"/>
        <v>0</v>
      </c>
      <c r="AL75" s="26">
        <f t="shared" si="11"/>
        <v>0</v>
      </c>
      <c r="AM75" s="14"/>
      <c r="AN75" s="26"/>
      <c r="AO75" s="14">
        <f t="shared" si="12"/>
        <v>0</v>
      </c>
      <c r="AP75" s="14"/>
      <c r="AQ75" s="14"/>
      <c r="AR75" s="14">
        <f t="shared" si="13"/>
        <v>0</v>
      </c>
      <c r="AS75" s="14"/>
      <c r="AT75" s="14"/>
      <c r="AU75" s="14">
        <f t="shared" si="14"/>
        <v>0</v>
      </c>
    </row>
    <row r="76" spans="1:47" ht="19.5" customHeight="1">
      <c r="A76" s="94" t="s">
        <v>212</v>
      </c>
      <c r="B76" s="94"/>
      <c r="C76" s="112" t="s">
        <v>213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96" t="s">
        <v>214</v>
      </c>
      <c r="AD76" s="96"/>
      <c r="AE76" s="96"/>
      <c r="AF76" s="96"/>
      <c r="AG76" s="97">
        <f t="shared" si="9"/>
        <v>18760833</v>
      </c>
      <c r="AH76" s="97"/>
      <c r="AI76" s="97"/>
      <c r="AJ76" s="97"/>
      <c r="AK76" s="26">
        <f t="shared" si="10"/>
        <v>4090000</v>
      </c>
      <c r="AL76" s="26">
        <f t="shared" si="11"/>
        <v>22850833</v>
      </c>
      <c r="AM76" s="14">
        <v>18760833</v>
      </c>
      <c r="AN76" s="26">
        <v>4090000</v>
      </c>
      <c r="AO76" s="14">
        <f t="shared" si="12"/>
        <v>22850833</v>
      </c>
      <c r="AP76" s="14"/>
      <c r="AQ76" s="14"/>
      <c r="AR76" s="14">
        <f t="shared" si="13"/>
        <v>0</v>
      </c>
      <c r="AS76" s="14"/>
      <c r="AT76" s="14"/>
      <c r="AU76" s="14">
        <f t="shared" si="14"/>
        <v>0</v>
      </c>
    </row>
    <row r="77" spans="1:47" ht="19.5" customHeight="1">
      <c r="A77" s="94" t="s">
        <v>215</v>
      </c>
      <c r="B77" s="94"/>
      <c r="C77" s="112" t="s">
        <v>216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96" t="s">
        <v>217</v>
      </c>
      <c r="AD77" s="96"/>
      <c r="AE77" s="96"/>
      <c r="AF77" s="96"/>
      <c r="AG77" s="97">
        <f t="shared" si="9"/>
        <v>0</v>
      </c>
      <c r="AH77" s="97"/>
      <c r="AI77" s="97"/>
      <c r="AJ77" s="97"/>
      <c r="AK77" s="26">
        <f t="shared" si="10"/>
        <v>0</v>
      </c>
      <c r="AL77" s="26">
        <f t="shared" si="11"/>
        <v>0</v>
      </c>
      <c r="AM77" s="14"/>
      <c r="AN77" s="26"/>
      <c r="AO77" s="14">
        <f t="shared" si="12"/>
        <v>0</v>
      </c>
      <c r="AP77" s="14"/>
      <c r="AQ77" s="14"/>
      <c r="AR77" s="14">
        <f t="shared" si="13"/>
        <v>0</v>
      </c>
      <c r="AS77" s="14"/>
      <c r="AT77" s="14"/>
      <c r="AU77" s="14">
        <f t="shared" si="14"/>
        <v>0</v>
      </c>
    </row>
    <row r="78" spans="1:47" ht="19.5" customHeight="1">
      <c r="A78" s="94" t="s">
        <v>218</v>
      </c>
      <c r="B78" s="94"/>
      <c r="C78" s="112" t="s">
        <v>219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96" t="s">
        <v>220</v>
      </c>
      <c r="AD78" s="96"/>
      <c r="AE78" s="96"/>
      <c r="AF78" s="96"/>
      <c r="AG78" s="97">
        <f t="shared" si="9"/>
        <v>2283464</v>
      </c>
      <c r="AH78" s="97"/>
      <c r="AI78" s="97"/>
      <c r="AJ78" s="97"/>
      <c r="AK78" s="26">
        <f t="shared" si="10"/>
        <v>-708661</v>
      </c>
      <c r="AL78" s="26">
        <f t="shared" si="11"/>
        <v>1574803</v>
      </c>
      <c r="AM78" s="14">
        <v>2283464</v>
      </c>
      <c r="AN78" s="26">
        <v>-708661</v>
      </c>
      <c r="AO78" s="14">
        <f t="shared" si="12"/>
        <v>1574803</v>
      </c>
      <c r="AP78" s="14"/>
      <c r="AQ78" s="14"/>
      <c r="AR78" s="14">
        <f t="shared" si="13"/>
        <v>0</v>
      </c>
      <c r="AS78" s="14"/>
      <c r="AT78" s="14"/>
      <c r="AU78" s="14">
        <f t="shared" si="14"/>
        <v>0</v>
      </c>
    </row>
    <row r="79" spans="1:47" ht="19.5" customHeight="1">
      <c r="A79" s="94" t="s">
        <v>221</v>
      </c>
      <c r="B79" s="94"/>
      <c r="C79" s="104" t="s">
        <v>222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96" t="s">
        <v>223</v>
      </c>
      <c r="AD79" s="96"/>
      <c r="AE79" s="96"/>
      <c r="AF79" s="96"/>
      <c r="AG79" s="97">
        <f t="shared" si="9"/>
        <v>0</v>
      </c>
      <c r="AH79" s="97"/>
      <c r="AI79" s="97"/>
      <c r="AJ79" s="97"/>
      <c r="AK79" s="26">
        <f t="shared" si="10"/>
        <v>0</v>
      </c>
      <c r="AL79" s="26">
        <f t="shared" si="11"/>
        <v>0</v>
      </c>
      <c r="AM79" s="14"/>
      <c r="AN79" s="26"/>
      <c r="AO79" s="14">
        <f t="shared" si="12"/>
        <v>0</v>
      </c>
      <c r="AP79" s="14"/>
      <c r="AQ79" s="14"/>
      <c r="AR79" s="14">
        <f t="shared" si="13"/>
        <v>0</v>
      </c>
      <c r="AS79" s="14"/>
      <c r="AT79" s="14"/>
      <c r="AU79" s="14">
        <f t="shared" si="14"/>
        <v>0</v>
      </c>
    </row>
    <row r="80" spans="1:47" ht="19.5" customHeight="1">
      <c r="A80" s="94" t="s">
        <v>224</v>
      </c>
      <c r="B80" s="94"/>
      <c r="C80" s="104" t="s">
        <v>225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96" t="s">
        <v>226</v>
      </c>
      <c r="AD80" s="96"/>
      <c r="AE80" s="96"/>
      <c r="AF80" s="96"/>
      <c r="AG80" s="97">
        <f t="shared" si="9"/>
        <v>0</v>
      </c>
      <c r="AH80" s="97"/>
      <c r="AI80" s="97"/>
      <c r="AJ80" s="97"/>
      <c r="AK80" s="26">
        <f t="shared" si="10"/>
        <v>0</v>
      </c>
      <c r="AL80" s="26">
        <f t="shared" si="11"/>
        <v>0</v>
      </c>
      <c r="AM80" s="14"/>
      <c r="AN80" s="26"/>
      <c r="AO80" s="14">
        <f t="shared" si="12"/>
        <v>0</v>
      </c>
      <c r="AP80" s="14"/>
      <c r="AQ80" s="14"/>
      <c r="AR80" s="14">
        <f t="shared" si="13"/>
        <v>0</v>
      </c>
      <c r="AS80" s="14"/>
      <c r="AT80" s="14"/>
      <c r="AU80" s="14">
        <f t="shared" si="14"/>
        <v>0</v>
      </c>
    </row>
    <row r="81" spans="1:47" ht="19.5" customHeight="1">
      <c r="A81" s="94" t="s">
        <v>227</v>
      </c>
      <c r="B81" s="94"/>
      <c r="C81" s="104" t="s">
        <v>228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96" t="s">
        <v>229</v>
      </c>
      <c r="AD81" s="96"/>
      <c r="AE81" s="96"/>
      <c r="AF81" s="96"/>
      <c r="AG81" s="97">
        <f t="shared" si="9"/>
        <v>5681961</v>
      </c>
      <c r="AH81" s="97"/>
      <c r="AI81" s="97"/>
      <c r="AJ81" s="97"/>
      <c r="AK81" s="26">
        <f t="shared" si="10"/>
        <v>373001</v>
      </c>
      <c r="AL81" s="26">
        <f t="shared" si="11"/>
        <v>6054962</v>
      </c>
      <c r="AM81" s="14">
        <v>5681961</v>
      </c>
      <c r="AN81" s="26">
        <v>373001</v>
      </c>
      <c r="AO81" s="14">
        <f t="shared" si="12"/>
        <v>6054962</v>
      </c>
      <c r="AP81" s="14"/>
      <c r="AQ81" s="14"/>
      <c r="AR81" s="14">
        <f t="shared" si="13"/>
        <v>0</v>
      </c>
      <c r="AS81" s="14"/>
      <c r="AT81" s="14"/>
      <c r="AU81" s="14">
        <f t="shared" si="14"/>
        <v>0</v>
      </c>
    </row>
    <row r="82" spans="1:47" s="3" customFormat="1" ht="19.5" customHeight="1">
      <c r="A82" s="101" t="s">
        <v>230</v>
      </c>
      <c r="B82" s="101"/>
      <c r="C82" s="113" t="s">
        <v>231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03" t="s">
        <v>232</v>
      </c>
      <c r="AD82" s="103"/>
      <c r="AE82" s="103"/>
      <c r="AF82" s="103"/>
      <c r="AG82" s="97">
        <f t="shared" si="9"/>
        <v>26726258</v>
      </c>
      <c r="AH82" s="97"/>
      <c r="AI82" s="97"/>
      <c r="AJ82" s="97"/>
      <c r="AK82" s="26">
        <f t="shared" si="10"/>
        <v>3754340</v>
      </c>
      <c r="AL82" s="26">
        <f t="shared" si="11"/>
        <v>30480598</v>
      </c>
      <c r="AM82" s="15">
        <f>SUM(AM75:AM81)</f>
        <v>26726258</v>
      </c>
      <c r="AN82" s="15">
        <f>SUM(AN75:AN81)</f>
        <v>3754340</v>
      </c>
      <c r="AO82" s="14">
        <f t="shared" si="12"/>
        <v>30480598</v>
      </c>
      <c r="AP82" s="15">
        <f>SUM(AP75:AP81)</f>
        <v>0</v>
      </c>
      <c r="AQ82" s="15">
        <f>SUM(AQ75:AQ81)</f>
        <v>0</v>
      </c>
      <c r="AR82" s="14">
        <f t="shared" si="13"/>
        <v>0</v>
      </c>
      <c r="AS82" s="15">
        <f>SUM(AS75:AS81)</f>
        <v>0</v>
      </c>
      <c r="AT82" s="15">
        <f>SUM(AT75:AT81)</f>
        <v>0</v>
      </c>
      <c r="AU82" s="14">
        <f t="shared" si="14"/>
        <v>0</v>
      </c>
    </row>
    <row r="83" spans="1:47" ht="19.5" customHeight="1">
      <c r="A83" s="94" t="s">
        <v>233</v>
      </c>
      <c r="B83" s="94"/>
      <c r="C83" s="107" t="s">
        <v>234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96" t="s">
        <v>235</v>
      </c>
      <c r="AD83" s="96"/>
      <c r="AE83" s="96"/>
      <c r="AF83" s="96"/>
      <c r="AG83" s="97">
        <f t="shared" si="9"/>
        <v>22282405</v>
      </c>
      <c r="AH83" s="97"/>
      <c r="AI83" s="97"/>
      <c r="AJ83" s="97"/>
      <c r="AK83" s="26">
        <f t="shared" si="10"/>
        <v>-4640000</v>
      </c>
      <c r="AL83" s="26">
        <f t="shared" si="11"/>
        <v>17642405</v>
      </c>
      <c r="AM83" s="14">
        <v>22282405</v>
      </c>
      <c r="AN83" s="26">
        <v>-4640000</v>
      </c>
      <c r="AO83" s="14">
        <f t="shared" si="12"/>
        <v>17642405</v>
      </c>
      <c r="AP83" s="14"/>
      <c r="AQ83" s="14"/>
      <c r="AR83" s="14">
        <f t="shared" si="13"/>
        <v>0</v>
      </c>
      <c r="AS83" s="14"/>
      <c r="AT83" s="14"/>
      <c r="AU83" s="14">
        <f t="shared" si="14"/>
        <v>0</v>
      </c>
    </row>
    <row r="84" spans="1:47" ht="19.5" customHeight="1">
      <c r="A84" s="94" t="s">
        <v>236</v>
      </c>
      <c r="B84" s="94"/>
      <c r="C84" s="107" t="s">
        <v>237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96" t="s">
        <v>238</v>
      </c>
      <c r="AD84" s="96"/>
      <c r="AE84" s="96"/>
      <c r="AF84" s="96"/>
      <c r="AG84" s="97">
        <f t="shared" si="9"/>
        <v>0</v>
      </c>
      <c r="AH84" s="97"/>
      <c r="AI84" s="97"/>
      <c r="AJ84" s="97"/>
      <c r="AK84" s="26">
        <f t="shared" si="10"/>
        <v>0</v>
      </c>
      <c r="AL84" s="26">
        <f t="shared" si="11"/>
        <v>0</v>
      </c>
      <c r="AM84" s="14"/>
      <c r="AN84" s="26"/>
      <c r="AO84" s="14">
        <f t="shared" si="12"/>
        <v>0</v>
      </c>
      <c r="AP84" s="14"/>
      <c r="AQ84" s="14"/>
      <c r="AR84" s="14">
        <f t="shared" si="13"/>
        <v>0</v>
      </c>
      <c r="AS84" s="14"/>
      <c r="AT84" s="14"/>
      <c r="AU84" s="14">
        <f t="shared" si="14"/>
        <v>0</v>
      </c>
    </row>
    <row r="85" spans="1:47" ht="19.5" customHeight="1">
      <c r="A85" s="94" t="s">
        <v>239</v>
      </c>
      <c r="B85" s="94"/>
      <c r="C85" s="107" t="s">
        <v>240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96" t="s">
        <v>241</v>
      </c>
      <c r="AD85" s="96"/>
      <c r="AE85" s="96"/>
      <c r="AF85" s="96"/>
      <c r="AG85" s="97">
        <f t="shared" si="9"/>
        <v>0</v>
      </c>
      <c r="AH85" s="97"/>
      <c r="AI85" s="97"/>
      <c r="AJ85" s="97"/>
      <c r="AK85" s="26">
        <f t="shared" si="10"/>
        <v>0</v>
      </c>
      <c r="AL85" s="26">
        <f t="shared" si="11"/>
        <v>0</v>
      </c>
      <c r="AM85" s="14"/>
      <c r="AN85" s="26"/>
      <c r="AO85" s="14">
        <f t="shared" si="12"/>
        <v>0</v>
      </c>
      <c r="AP85" s="14"/>
      <c r="AQ85" s="14"/>
      <c r="AR85" s="14">
        <f t="shared" si="13"/>
        <v>0</v>
      </c>
      <c r="AS85" s="14"/>
      <c r="AT85" s="14"/>
      <c r="AU85" s="14">
        <f t="shared" si="14"/>
        <v>0</v>
      </c>
    </row>
    <row r="86" spans="1:47" ht="19.5" customHeight="1">
      <c r="A86" s="94" t="s">
        <v>242</v>
      </c>
      <c r="B86" s="94"/>
      <c r="C86" s="107" t="s">
        <v>243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96" t="s">
        <v>244</v>
      </c>
      <c r="AD86" s="96"/>
      <c r="AE86" s="96"/>
      <c r="AF86" s="96"/>
      <c r="AG86" s="97">
        <f t="shared" si="9"/>
        <v>6016250</v>
      </c>
      <c r="AH86" s="97"/>
      <c r="AI86" s="97"/>
      <c r="AJ86" s="97"/>
      <c r="AK86" s="26">
        <f t="shared" si="10"/>
        <v>-714340</v>
      </c>
      <c r="AL86" s="26">
        <f t="shared" si="11"/>
        <v>5301910</v>
      </c>
      <c r="AM86" s="14">
        <v>6016250</v>
      </c>
      <c r="AN86" s="26">
        <v>-714340</v>
      </c>
      <c r="AO86" s="14">
        <f t="shared" si="12"/>
        <v>5301910</v>
      </c>
      <c r="AP86" s="14"/>
      <c r="AQ86" s="14"/>
      <c r="AR86" s="14">
        <f t="shared" si="13"/>
        <v>0</v>
      </c>
      <c r="AS86" s="14"/>
      <c r="AT86" s="14"/>
      <c r="AU86" s="14">
        <f t="shared" si="14"/>
        <v>0</v>
      </c>
    </row>
    <row r="87" spans="1:47" s="3" customFormat="1" ht="19.5" customHeight="1">
      <c r="A87" s="101" t="s">
        <v>245</v>
      </c>
      <c r="B87" s="101"/>
      <c r="C87" s="109" t="s">
        <v>246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3" t="s">
        <v>247</v>
      </c>
      <c r="AD87" s="103"/>
      <c r="AE87" s="103"/>
      <c r="AF87" s="103"/>
      <c r="AG87" s="97">
        <f t="shared" si="9"/>
        <v>28298655</v>
      </c>
      <c r="AH87" s="97"/>
      <c r="AI87" s="97"/>
      <c r="AJ87" s="97"/>
      <c r="AK87" s="26">
        <f t="shared" si="10"/>
        <v>-5354340</v>
      </c>
      <c r="AL87" s="26">
        <f t="shared" si="11"/>
        <v>22944315</v>
      </c>
      <c r="AM87" s="15">
        <f>SUM(AM83:AM86)</f>
        <v>28298655</v>
      </c>
      <c r="AN87" s="15">
        <f>SUM(AN83:AN86)</f>
        <v>-5354340</v>
      </c>
      <c r="AO87" s="14">
        <f t="shared" si="12"/>
        <v>22944315</v>
      </c>
      <c r="AP87" s="15">
        <f>SUM(AP83:AP86)</f>
        <v>0</v>
      </c>
      <c r="AQ87" s="15">
        <f>SUM(AQ83:AQ86)</f>
        <v>0</v>
      </c>
      <c r="AR87" s="14">
        <f t="shared" si="13"/>
        <v>0</v>
      </c>
      <c r="AS87" s="15">
        <f>SUM(AS83:AS86)</f>
        <v>0</v>
      </c>
      <c r="AT87" s="15">
        <f>SUM(AT83:AT86)</f>
        <v>0</v>
      </c>
      <c r="AU87" s="14">
        <f t="shared" si="14"/>
        <v>0</v>
      </c>
    </row>
    <row r="88" spans="1:47" ht="29.25" customHeight="1">
      <c r="A88" s="94" t="s">
        <v>248</v>
      </c>
      <c r="B88" s="94"/>
      <c r="C88" s="107" t="s">
        <v>249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96" t="s">
        <v>250</v>
      </c>
      <c r="AD88" s="96"/>
      <c r="AE88" s="96"/>
      <c r="AF88" s="96"/>
      <c r="AG88" s="97">
        <f t="shared" si="9"/>
        <v>0</v>
      </c>
      <c r="AH88" s="97"/>
      <c r="AI88" s="97"/>
      <c r="AJ88" s="97"/>
      <c r="AK88" s="26">
        <f t="shared" si="10"/>
        <v>0</v>
      </c>
      <c r="AL88" s="26">
        <f t="shared" si="11"/>
        <v>0</v>
      </c>
      <c r="AM88" s="14"/>
      <c r="AN88" s="26"/>
      <c r="AO88" s="14">
        <f t="shared" si="12"/>
        <v>0</v>
      </c>
      <c r="AP88" s="14"/>
      <c r="AQ88" s="14"/>
      <c r="AR88" s="14">
        <f t="shared" si="13"/>
        <v>0</v>
      </c>
      <c r="AS88" s="14"/>
      <c r="AT88" s="14"/>
      <c r="AU88" s="14">
        <f t="shared" si="14"/>
        <v>0</v>
      </c>
    </row>
    <row r="89" spans="1:47" ht="29.25" customHeight="1">
      <c r="A89" s="94" t="s">
        <v>251</v>
      </c>
      <c r="B89" s="94"/>
      <c r="C89" s="107" t="s">
        <v>252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96" t="s">
        <v>253</v>
      </c>
      <c r="AD89" s="96"/>
      <c r="AE89" s="96"/>
      <c r="AF89" s="96"/>
      <c r="AG89" s="97">
        <f t="shared" si="9"/>
        <v>0</v>
      </c>
      <c r="AH89" s="97"/>
      <c r="AI89" s="97"/>
      <c r="AJ89" s="97"/>
      <c r="AK89" s="26">
        <f t="shared" si="10"/>
        <v>0</v>
      </c>
      <c r="AL89" s="26">
        <f t="shared" si="11"/>
        <v>0</v>
      </c>
      <c r="AM89" s="14"/>
      <c r="AN89" s="26"/>
      <c r="AO89" s="14">
        <f t="shared" si="12"/>
        <v>0</v>
      </c>
      <c r="AP89" s="14"/>
      <c r="AQ89" s="14"/>
      <c r="AR89" s="14">
        <f t="shared" si="13"/>
        <v>0</v>
      </c>
      <c r="AS89" s="14"/>
      <c r="AT89" s="14"/>
      <c r="AU89" s="14">
        <f t="shared" si="14"/>
        <v>0</v>
      </c>
    </row>
    <row r="90" spans="1:47" ht="29.25" customHeight="1">
      <c r="A90" s="94" t="s">
        <v>254</v>
      </c>
      <c r="B90" s="94"/>
      <c r="C90" s="107" t="s">
        <v>255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96" t="s">
        <v>256</v>
      </c>
      <c r="AD90" s="96"/>
      <c r="AE90" s="96"/>
      <c r="AF90" s="96"/>
      <c r="AG90" s="97">
        <f t="shared" si="9"/>
        <v>0</v>
      </c>
      <c r="AH90" s="97"/>
      <c r="AI90" s="97"/>
      <c r="AJ90" s="97"/>
      <c r="AK90" s="26">
        <f t="shared" si="10"/>
        <v>0</v>
      </c>
      <c r="AL90" s="26">
        <f t="shared" si="11"/>
        <v>0</v>
      </c>
      <c r="AM90" s="14"/>
      <c r="AN90" s="26"/>
      <c r="AO90" s="14">
        <f t="shared" si="12"/>
        <v>0</v>
      </c>
      <c r="AP90" s="14"/>
      <c r="AQ90" s="14"/>
      <c r="AR90" s="14">
        <f t="shared" si="13"/>
        <v>0</v>
      </c>
      <c r="AS90" s="14"/>
      <c r="AT90" s="14"/>
      <c r="AU90" s="14">
        <f t="shared" si="14"/>
        <v>0</v>
      </c>
    </row>
    <row r="91" spans="1:47" ht="19.5" customHeight="1">
      <c r="A91" s="94" t="s">
        <v>257</v>
      </c>
      <c r="B91" s="94"/>
      <c r="C91" s="107" t="s">
        <v>258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96" t="s">
        <v>259</v>
      </c>
      <c r="AD91" s="96"/>
      <c r="AE91" s="96"/>
      <c r="AF91" s="96"/>
      <c r="AG91" s="97">
        <f t="shared" si="9"/>
        <v>0</v>
      </c>
      <c r="AH91" s="97"/>
      <c r="AI91" s="97"/>
      <c r="AJ91" s="97"/>
      <c r="AK91" s="26">
        <f t="shared" si="10"/>
        <v>0</v>
      </c>
      <c r="AL91" s="26">
        <f t="shared" si="11"/>
        <v>0</v>
      </c>
      <c r="AM91" s="14"/>
      <c r="AN91" s="26"/>
      <c r="AO91" s="14">
        <f t="shared" si="12"/>
        <v>0</v>
      </c>
      <c r="AP91" s="14"/>
      <c r="AQ91" s="14"/>
      <c r="AR91" s="14">
        <f t="shared" si="13"/>
        <v>0</v>
      </c>
      <c r="AS91" s="14"/>
      <c r="AT91" s="14"/>
      <c r="AU91" s="14">
        <f t="shared" si="14"/>
        <v>0</v>
      </c>
    </row>
    <row r="92" spans="1:47" ht="29.25" customHeight="1">
      <c r="A92" s="94" t="s">
        <v>260</v>
      </c>
      <c r="B92" s="94"/>
      <c r="C92" s="107" t="s">
        <v>261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96" t="s">
        <v>262</v>
      </c>
      <c r="AD92" s="96"/>
      <c r="AE92" s="96"/>
      <c r="AF92" s="96"/>
      <c r="AG92" s="97">
        <f t="shared" si="9"/>
        <v>0</v>
      </c>
      <c r="AH92" s="97"/>
      <c r="AI92" s="97"/>
      <c r="AJ92" s="97"/>
      <c r="AK92" s="26">
        <f t="shared" si="10"/>
        <v>0</v>
      </c>
      <c r="AL92" s="26">
        <f t="shared" si="11"/>
        <v>0</v>
      </c>
      <c r="AM92" s="14"/>
      <c r="AN92" s="26"/>
      <c r="AO92" s="14">
        <f t="shared" si="12"/>
        <v>0</v>
      </c>
      <c r="AP92" s="14"/>
      <c r="AQ92" s="14"/>
      <c r="AR92" s="14">
        <f t="shared" si="13"/>
        <v>0</v>
      </c>
      <c r="AS92" s="14"/>
      <c r="AT92" s="14"/>
      <c r="AU92" s="14">
        <f t="shared" si="14"/>
        <v>0</v>
      </c>
    </row>
    <row r="93" spans="1:47" ht="29.25" customHeight="1">
      <c r="A93" s="94" t="s">
        <v>263</v>
      </c>
      <c r="B93" s="94"/>
      <c r="C93" s="107" t="s">
        <v>264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96" t="s">
        <v>265</v>
      </c>
      <c r="AD93" s="96"/>
      <c r="AE93" s="96"/>
      <c r="AF93" s="96"/>
      <c r="AG93" s="97">
        <f t="shared" si="9"/>
        <v>0</v>
      </c>
      <c r="AH93" s="97"/>
      <c r="AI93" s="97"/>
      <c r="AJ93" s="97"/>
      <c r="AK93" s="26">
        <f t="shared" si="10"/>
        <v>400000</v>
      </c>
      <c r="AL93" s="26">
        <f t="shared" si="11"/>
        <v>400000</v>
      </c>
      <c r="AM93" s="14"/>
      <c r="AN93" s="26">
        <v>400000</v>
      </c>
      <c r="AO93" s="14">
        <f t="shared" si="12"/>
        <v>400000</v>
      </c>
      <c r="AP93" s="14"/>
      <c r="AQ93" s="14"/>
      <c r="AR93" s="14">
        <f t="shared" si="13"/>
        <v>0</v>
      </c>
      <c r="AS93" s="14"/>
      <c r="AT93" s="14"/>
      <c r="AU93" s="14">
        <f t="shared" si="14"/>
        <v>0</v>
      </c>
    </row>
    <row r="94" spans="1:47" ht="19.5" customHeight="1">
      <c r="A94" s="94" t="s">
        <v>266</v>
      </c>
      <c r="B94" s="94"/>
      <c r="C94" s="107" t="s">
        <v>267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96" t="s">
        <v>268</v>
      </c>
      <c r="AD94" s="96"/>
      <c r="AE94" s="96"/>
      <c r="AF94" s="96"/>
      <c r="AG94" s="97">
        <f t="shared" si="9"/>
        <v>0</v>
      </c>
      <c r="AH94" s="97"/>
      <c r="AI94" s="97"/>
      <c r="AJ94" s="97"/>
      <c r="AK94" s="26">
        <f t="shared" si="10"/>
        <v>0</v>
      </c>
      <c r="AL94" s="26">
        <f t="shared" si="11"/>
        <v>0</v>
      </c>
      <c r="AM94" s="14"/>
      <c r="AN94" s="26"/>
      <c r="AO94" s="14">
        <f t="shared" si="12"/>
        <v>0</v>
      </c>
      <c r="AP94" s="14"/>
      <c r="AQ94" s="14"/>
      <c r="AR94" s="14">
        <f t="shared" si="13"/>
        <v>0</v>
      </c>
      <c r="AS94" s="14"/>
      <c r="AT94" s="14"/>
      <c r="AU94" s="14">
        <f t="shared" si="14"/>
        <v>0</v>
      </c>
    </row>
    <row r="95" spans="1:47" ht="19.5" customHeight="1">
      <c r="A95" s="94" t="s">
        <v>269</v>
      </c>
      <c r="B95" s="94"/>
      <c r="C95" s="107" t="s">
        <v>270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96" t="s">
        <v>271</v>
      </c>
      <c r="AD95" s="96"/>
      <c r="AE95" s="96"/>
      <c r="AF95" s="96"/>
      <c r="AG95" s="97">
        <f t="shared" si="9"/>
        <v>0</v>
      </c>
      <c r="AH95" s="97"/>
      <c r="AI95" s="97"/>
      <c r="AJ95" s="97"/>
      <c r="AK95" s="26">
        <f t="shared" si="10"/>
        <v>0</v>
      </c>
      <c r="AL95" s="26">
        <f t="shared" si="11"/>
        <v>0</v>
      </c>
      <c r="AM95" s="14"/>
      <c r="AN95" s="26"/>
      <c r="AO95" s="14">
        <f t="shared" si="12"/>
        <v>0</v>
      </c>
      <c r="AP95" s="14"/>
      <c r="AQ95" s="14"/>
      <c r="AR95" s="14">
        <f t="shared" si="13"/>
        <v>0</v>
      </c>
      <c r="AS95" s="14"/>
      <c r="AT95" s="14"/>
      <c r="AU95" s="14">
        <f t="shared" si="14"/>
        <v>0</v>
      </c>
    </row>
    <row r="96" spans="1:47" ht="19.5" customHeight="1">
      <c r="A96" s="101" t="s">
        <v>272</v>
      </c>
      <c r="B96" s="101"/>
      <c r="C96" s="109" t="s">
        <v>273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3" t="s">
        <v>274</v>
      </c>
      <c r="AD96" s="103"/>
      <c r="AE96" s="103"/>
      <c r="AF96" s="103"/>
      <c r="AG96" s="97">
        <f t="shared" si="9"/>
        <v>0</v>
      </c>
      <c r="AH96" s="97"/>
      <c r="AI96" s="97"/>
      <c r="AJ96" s="97"/>
      <c r="AK96" s="26">
        <f t="shared" si="10"/>
        <v>400000</v>
      </c>
      <c r="AL96" s="26">
        <f t="shared" si="11"/>
        <v>400000</v>
      </c>
      <c r="AM96" s="14">
        <f>SUM(AM88:AM95)</f>
        <v>0</v>
      </c>
      <c r="AN96" s="14">
        <f>SUM(AN88:AN95)</f>
        <v>400000</v>
      </c>
      <c r="AO96" s="14">
        <f t="shared" si="12"/>
        <v>400000</v>
      </c>
      <c r="AP96" s="14">
        <f>SUM(AP88:AP95)</f>
        <v>0</v>
      </c>
      <c r="AQ96" s="14">
        <f>SUM(AQ88:AQ95)</f>
        <v>0</v>
      </c>
      <c r="AR96" s="14">
        <f t="shared" si="13"/>
        <v>0</v>
      </c>
      <c r="AS96" s="14">
        <f>SUM(AS88:AS95)</f>
        <v>0</v>
      </c>
      <c r="AT96" s="14">
        <f>SUM(AT88:AT95)</f>
        <v>0</v>
      </c>
      <c r="AU96" s="14">
        <f t="shared" si="14"/>
        <v>0</v>
      </c>
    </row>
    <row r="97" spans="1:47" s="3" customFormat="1" ht="19.5" customHeight="1">
      <c r="A97" s="101" t="s">
        <v>275</v>
      </c>
      <c r="B97" s="101"/>
      <c r="C97" s="113" t="s">
        <v>276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03" t="s">
        <v>277</v>
      </c>
      <c r="AD97" s="103"/>
      <c r="AE97" s="103"/>
      <c r="AF97" s="103"/>
      <c r="AG97" s="97">
        <f t="shared" si="9"/>
        <v>278982837</v>
      </c>
      <c r="AH97" s="97"/>
      <c r="AI97" s="97"/>
      <c r="AJ97" s="97"/>
      <c r="AK97" s="26">
        <f t="shared" si="10"/>
        <v>5145419</v>
      </c>
      <c r="AL97" s="26">
        <f t="shared" si="11"/>
        <v>284128256</v>
      </c>
      <c r="AM97" s="15">
        <f>SUM(AM26+AM27+AM52+AM61+AM74+AM82+AM87+AM96)</f>
        <v>153335633</v>
      </c>
      <c r="AN97" s="15">
        <f aca="true" t="shared" si="15" ref="AN97:AT97">SUM(AN26+AN27+AN52+AN61+AN74+AN82+AN87+AN96)</f>
        <v>3354458</v>
      </c>
      <c r="AO97" s="14">
        <f t="shared" si="12"/>
        <v>156690091</v>
      </c>
      <c r="AP97" s="15">
        <f t="shared" si="15"/>
        <v>44253443</v>
      </c>
      <c r="AQ97" s="15">
        <f t="shared" si="15"/>
        <v>1686779</v>
      </c>
      <c r="AR97" s="14">
        <f t="shared" si="13"/>
        <v>45940222</v>
      </c>
      <c r="AS97" s="15">
        <f t="shared" si="15"/>
        <v>81393761</v>
      </c>
      <c r="AT97" s="15">
        <f t="shared" si="15"/>
        <v>104182</v>
      </c>
      <c r="AU97" s="14">
        <f t="shared" si="14"/>
        <v>81497943</v>
      </c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7">
    <mergeCell ref="C94:AB94"/>
    <mergeCell ref="A97:B97"/>
    <mergeCell ref="C97:AB97"/>
    <mergeCell ref="AC97:AF97"/>
    <mergeCell ref="AG97:AJ97"/>
    <mergeCell ref="A93:B93"/>
    <mergeCell ref="AC93:AF93"/>
    <mergeCell ref="AG93:AJ93"/>
    <mergeCell ref="A95:B95"/>
    <mergeCell ref="AC94:AF94"/>
    <mergeCell ref="AG95:AJ95"/>
    <mergeCell ref="AC91:AF91"/>
    <mergeCell ref="AG91:AJ91"/>
    <mergeCell ref="C93:AB93"/>
    <mergeCell ref="A96:B96"/>
    <mergeCell ref="C96:AB96"/>
    <mergeCell ref="AC96:AF96"/>
    <mergeCell ref="AG96:AJ96"/>
    <mergeCell ref="C95:AB95"/>
    <mergeCell ref="AC95:AF95"/>
    <mergeCell ref="A94:B94"/>
    <mergeCell ref="AG87:AJ87"/>
    <mergeCell ref="A87:B87"/>
    <mergeCell ref="AG89:AJ89"/>
    <mergeCell ref="A92:B92"/>
    <mergeCell ref="C92:AB92"/>
    <mergeCell ref="AG94:AJ94"/>
    <mergeCell ref="AC92:AF92"/>
    <mergeCell ref="AG92:AJ92"/>
    <mergeCell ref="A91:B91"/>
    <mergeCell ref="C91:AB91"/>
    <mergeCell ref="C90:AB90"/>
    <mergeCell ref="AC90:AF90"/>
    <mergeCell ref="C87:AB87"/>
    <mergeCell ref="AC87:AF87"/>
    <mergeCell ref="A89:B89"/>
    <mergeCell ref="C89:AB89"/>
    <mergeCell ref="AC89:AF89"/>
    <mergeCell ref="A86:B86"/>
    <mergeCell ref="C86:AB86"/>
    <mergeCell ref="AC86:AF86"/>
    <mergeCell ref="AG86:AJ86"/>
    <mergeCell ref="AG90:AJ90"/>
    <mergeCell ref="A88:B88"/>
    <mergeCell ref="C88:AB88"/>
    <mergeCell ref="AC88:AF88"/>
    <mergeCell ref="AG88:AJ88"/>
    <mergeCell ref="A90:B90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C7:AB7"/>
    <mergeCell ref="AC7:AF7"/>
    <mergeCell ref="AG7:AJ7"/>
    <mergeCell ref="A6:B6"/>
    <mergeCell ref="C6:AB6"/>
    <mergeCell ref="AC6:AF6"/>
    <mergeCell ref="AG6:AJ6"/>
    <mergeCell ref="AS5:AU5"/>
    <mergeCell ref="A2:AU2"/>
    <mergeCell ref="A3:AU3"/>
    <mergeCell ref="AO1:AU1"/>
    <mergeCell ref="A4:AU4"/>
    <mergeCell ref="AP5:AR5"/>
    <mergeCell ref="A5:AF5"/>
    <mergeCell ref="AG5:AL5"/>
    <mergeCell ref="AM5:AO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7"/>
  <sheetViews>
    <sheetView view="pageBreakPreview" zoomScaleSheetLayoutView="100" zoomScalePageLayoutView="0" workbookViewId="0" topLeftCell="A43">
      <selection activeCell="AQ17" sqref="AQ17"/>
    </sheetView>
  </sheetViews>
  <sheetFormatPr defaultColWidth="9.140625" defaultRowHeight="15"/>
  <cols>
    <col min="1" max="25" width="2.7109375" style="1" customWidth="1"/>
    <col min="26" max="26" width="0.71875" style="1" customWidth="1"/>
    <col min="27" max="28" width="2.7109375" style="1" hidden="1" customWidth="1"/>
    <col min="29" max="29" width="0.42578125" style="6" hidden="1" customWidth="1"/>
    <col min="30" max="32" width="2.7109375" style="1" hidden="1" customWidth="1"/>
    <col min="33" max="36" width="2.7109375" style="1" customWidth="1"/>
    <col min="37" max="37" width="11.8515625" style="1" customWidth="1"/>
    <col min="38" max="38" width="11.140625" style="1" customWidth="1"/>
    <col min="39" max="41" width="11.421875" style="1" customWidth="1"/>
    <col min="42" max="42" width="10.8515625" style="1" customWidth="1"/>
    <col min="43" max="43" width="11.8515625" style="1" customWidth="1"/>
    <col min="44" max="44" width="11.28125" style="1" customWidth="1"/>
    <col min="45" max="46" width="11.8515625" style="1" customWidth="1"/>
    <col min="47" max="47" width="11.00390625" style="1" customWidth="1"/>
    <col min="48" max="50" width="2.7109375" style="1" customWidth="1"/>
    <col min="51" max="16384" width="9.140625" style="1" customWidth="1"/>
  </cols>
  <sheetData>
    <row r="1" spans="39:47" ht="21.75" customHeight="1">
      <c r="AM1" s="115"/>
      <c r="AN1" s="115"/>
      <c r="AO1" s="115"/>
      <c r="AP1" s="115"/>
      <c r="AR1" s="115" t="s">
        <v>497</v>
      </c>
      <c r="AS1" s="115"/>
      <c r="AT1" s="115"/>
      <c r="AU1" s="115"/>
    </row>
    <row r="2" spans="1:47" ht="31.5" customHeight="1">
      <c r="A2" s="74" t="s">
        <v>483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</row>
    <row r="3" spans="1:47" ht="31.5" customHeight="1">
      <c r="A3" s="80" t="s">
        <v>559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</row>
    <row r="4" spans="1:47" ht="25.5" customHeight="1">
      <c r="A4" s="116" t="s">
        <v>278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</row>
    <row r="5" spans="1:42" ht="19.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20"/>
      <c r="AN5" s="120"/>
      <c r="AO5" s="120"/>
      <c r="AP5" s="120"/>
    </row>
    <row r="6" spans="1:47" ht="40.5" customHeight="1">
      <c r="A6" s="84" t="s">
        <v>554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21" t="s">
        <v>474</v>
      </c>
      <c r="AH6" s="122"/>
      <c r="AI6" s="122"/>
      <c r="AJ6" s="122"/>
      <c r="AK6" s="123"/>
      <c r="AL6" s="124"/>
      <c r="AM6" s="125" t="s">
        <v>481</v>
      </c>
      <c r="AN6" s="126"/>
      <c r="AO6" s="127"/>
      <c r="AP6" s="90" t="s">
        <v>480</v>
      </c>
      <c r="AQ6" s="85"/>
      <c r="AR6" s="85"/>
      <c r="AS6" s="90" t="s">
        <v>549</v>
      </c>
      <c r="AT6" s="85"/>
      <c r="AU6" s="85"/>
    </row>
    <row r="7" spans="1:47" ht="34.5" customHeight="1">
      <c r="A7" s="91" t="s">
        <v>0</v>
      </c>
      <c r="B7" s="92"/>
      <c r="C7" s="93" t="s">
        <v>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77" t="s">
        <v>2</v>
      </c>
      <c r="AD7" s="86"/>
      <c r="AE7" s="86"/>
      <c r="AF7" s="86"/>
      <c r="AG7" s="92" t="s">
        <v>3</v>
      </c>
      <c r="AH7" s="86"/>
      <c r="AI7" s="86"/>
      <c r="AJ7" s="86"/>
      <c r="AK7" s="42" t="s">
        <v>560</v>
      </c>
      <c r="AL7" s="10" t="s">
        <v>487</v>
      </c>
      <c r="AM7" s="10" t="s">
        <v>479</v>
      </c>
      <c r="AN7" s="42" t="s">
        <v>560</v>
      </c>
      <c r="AO7" s="10" t="s">
        <v>487</v>
      </c>
      <c r="AP7" s="10" t="s">
        <v>482</v>
      </c>
      <c r="AQ7" s="42" t="s">
        <v>560</v>
      </c>
      <c r="AR7" s="10" t="s">
        <v>487</v>
      </c>
      <c r="AS7" s="10" t="s">
        <v>482</v>
      </c>
      <c r="AT7" s="42" t="s">
        <v>560</v>
      </c>
      <c r="AU7" s="10" t="s">
        <v>487</v>
      </c>
    </row>
    <row r="8" spans="1:47" ht="12.75">
      <c r="A8" s="89" t="s">
        <v>4</v>
      </c>
      <c r="B8" s="89"/>
      <c r="C8" s="90" t="s">
        <v>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6</v>
      </c>
      <c r="AD8" s="128"/>
      <c r="AE8" s="128"/>
      <c r="AF8" s="128"/>
      <c r="AG8" s="90" t="s">
        <v>7</v>
      </c>
      <c r="AH8" s="90"/>
      <c r="AI8" s="90"/>
      <c r="AJ8" s="90"/>
      <c r="AK8" s="12" t="s">
        <v>472</v>
      </c>
      <c r="AL8" s="12" t="s">
        <v>473</v>
      </c>
      <c r="AM8" s="12" t="s">
        <v>488</v>
      </c>
      <c r="AN8" s="12" t="s">
        <v>489</v>
      </c>
      <c r="AO8" s="12" t="s">
        <v>490</v>
      </c>
      <c r="AP8" s="12" t="s">
        <v>491</v>
      </c>
      <c r="AQ8" s="12" t="s">
        <v>492</v>
      </c>
      <c r="AR8" s="12" t="s">
        <v>493</v>
      </c>
      <c r="AS8" s="12" t="s">
        <v>491</v>
      </c>
      <c r="AT8" s="12" t="s">
        <v>492</v>
      </c>
      <c r="AU8" s="12" t="s">
        <v>493</v>
      </c>
    </row>
    <row r="9" spans="1:47" s="3" customFormat="1" ht="19.5" customHeight="1">
      <c r="A9" s="114" t="s">
        <v>8</v>
      </c>
      <c r="B9" s="90"/>
      <c r="C9" s="99" t="s">
        <v>279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04" t="s">
        <v>280</v>
      </c>
      <c r="AD9" s="104"/>
      <c r="AE9" s="104"/>
      <c r="AF9" s="104"/>
      <c r="AG9" s="97">
        <f>SUM(AM9+AP9+AS9)</f>
        <v>57155086</v>
      </c>
      <c r="AH9" s="97"/>
      <c r="AI9" s="97"/>
      <c r="AJ9" s="97"/>
      <c r="AK9" s="26">
        <f>SUM(AN9+AQ9+AT9)</f>
        <v>0</v>
      </c>
      <c r="AL9" s="26">
        <f>SUM(AO9+AR9+AU9)</f>
        <v>57155086</v>
      </c>
      <c r="AM9" s="19">
        <v>57155086</v>
      </c>
      <c r="AN9" s="19"/>
      <c r="AO9" s="19">
        <f>SUM(AM9:AN9)</f>
        <v>57155086</v>
      </c>
      <c r="AP9" s="20"/>
      <c r="AQ9" s="29"/>
      <c r="AR9" s="29">
        <f>SUM(AP9:AQ9)</f>
        <v>0</v>
      </c>
      <c r="AS9" s="20"/>
      <c r="AT9" s="29"/>
      <c r="AU9" s="29">
        <f>SUM(AS9:AT9)</f>
        <v>0</v>
      </c>
    </row>
    <row r="10" spans="1:47" s="3" customFormat="1" ht="19.5" customHeight="1">
      <c r="A10" s="114" t="s">
        <v>11</v>
      </c>
      <c r="B10" s="90"/>
      <c r="C10" s="100" t="s">
        <v>281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4" t="s">
        <v>282</v>
      </c>
      <c r="AD10" s="104"/>
      <c r="AE10" s="104"/>
      <c r="AF10" s="104"/>
      <c r="AG10" s="97">
        <f aca="true" t="shared" si="0" ref="AG10:AG67">SUM(AM10+AP10+AS10)</f>
        <v>29912567</v>
      </c>
      <c r="AH10" s="97"/>
      <c r="AI10" s="97"/>
      <c r="AJ10" s="97"/>
      <c r="AK10" s="26">
        <f aca="true" t="shared" si="1" ref="AK10:AK67">SUM(AN10+AQ10+AT10)</f>
        <v>0</v>
      </c>
      <c r="AL10" s="26">
        <f aca="true" t="shared" si="2" ref="AL10:AL67">SUM(AO10+AR10+AU10)</f>
        <v>29912567</v>
      </c>
      <c r="AM10" s="19">
        <v>29912567</v>
      </c>
      <c r="AN10" s="19"/>
      <c r="AO10" s="19">
        <f aca="true" t="shared" si="3" ref="AO10:AO67">SUM(AM10:AN10)</f>
        <v>29912567</v>
      </c>
      <c r="AP10" s="20"/>
      <c r="AQ10" s="29"/>
      <c r="AR10" s="29">
        <f aca="true" t="shared" si="4" ref="AR10:AR67">SUM(AP10:AQ10)</f>
        <v>0</v>
      </c>
      <c r="AS10" s="20"/>
      <c r="AT10" s="29"/>
      <c r="AU10" s="29">
        <f aca="true" t="shared" si="5" ref="AU10:AU67">SUM(AS10:AT10)</f>
        <v>0</v>
      </c>
    </row>
    <row r="11" spans="1:47" s="3" customFormat="1" ht="30.75" customHeight="1">
      <c r="A11" s="114" t="s">
        <v>14</v>
      </c>
      <c r="B11" s="90"/>
      <c r="C11" s="100" t="s">
        <v>283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4" t="s">
        <v>284</v>
      </c>
      <c r="AD11" s="104"/>
      <c r="AE11" s="104"/>
      <c r="AF11" s="104"/>
      <c r="AG11" s="97">
        <f t="shared" si="0"/>
        <v>43567685</v>
      </c>
      <c r="AH11" s="97"/>
      <c r="AI11" s="97"/>
      <c r="AJ11" s="97"/>
      <c r="AK11" s="26">
        <f t="shared" si="1"/>
        <v>1315276</v>
      </c>
      <c r="AL11" s="26">
        <f t="shared" si="2"/>
        <v>44882961</v>
      </c>
      <c r="AM11" s="19">
        <v>43567685</v>
      </c>
      <c r="AN11" s="19">
        <v>1315276</v>
      </c>
      <c r="AO11" s="19">
        <f t="shared" si="3"/>
        <v>44882961</v>
      </c>
      <c r="AP11" s="20"/>
      <c r="AQ11" s="29"/>
      <c r="AR11" s="29">
        <f t="shared" si="4"/>
        <v>0</v>
      </c>
      <c r="AS11" s="20"/>
      <c r="AT11" s="29"/>
      <c r="AU11" s="29">
        <f t="shared" si="5"/>
        <v>0</v>
      </c>
    </row>
    <row r="12" spans="1:47" ht="19.5" customHeight="1">
      <c r="A12" s="114" t="s">
        <v>17</v>
      </c>
      <c r="B12" s="90"/>
      <c r="C12" s="100" t="s">
        <v>285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4" t="s">
        <v>286</v>
      </c>
      <c r="AD12" s="104"/>
      <c r="AE12" s="104"/>
      <c r="AF12" s="104"/>
      <c r="AG12" s="97">
        <f t="shared" si="0"/>
        <v>1800000</v>
      </c>
      <c r="AH12" s="97"/>
      <c r="AI12" s="97"/>
      <c r="AJ12" s="97"/>
      <c r="AK12" s="26">
        <f t="shared" si="1"/>
        <v>0</v>
      </c>
      <c r="AL12" s="26">
        <f t="shared" si="2"/>
        <v>1800000</v>
      </c>
      <c r="AM12" s="19">
        <v>1800000</v>
      </c>
      <c r="AN12" s="19"/>
      <c r="AO12" s="19">
        <f t="shared" si="3"/>
        <v>1800000</v>
      </c>
      <c r="AP12" s="19"/>
      <c r="AQ12" s="28"/>
      <c r="AR12" s="29">
        <f t="shared" si="4"/>
        <v>0</v>
      </c>
      <c r="AS12" s="19"/>
      <c r="AT12" s="28"/>
      <c r="AU12" s="29">
        <f t="shared" si="5"/>
        <v>0</v>
      </c>
    </row>
    <row r="13" spans="1:47" s="2" customFormat="1" ht="19.5" customHeight="1">
      <c r="A13" s="114" t="s">
        <v>20</v>
      </c>
      <c r="B13" s="90"/>
      <c r="C13" s="100" t="s">
        <v>287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4" t="s">
        <v>288</v>
      </c>
      <c r="AD13" s="104"/>
      <c r="AE13" s="104"/>
      <c r="AF13" s="104"/>
      <c r="AG13" s="97">
        <f t="shared" si="0"/>
        <v>4566000</v>
      </c>
      <c r="AH13" s="97"/>
      <c r="AI13" s="97"/>
      <c r="AJ13" s="97"/>
      <c r="AK13" s="26">
        <f t="shared" si="1"/>
        <v>0</v>
      </c>
      <c r="AL13" s="26">
        <f t="shared" si="2"/>
        <v>4566000</v>
      </c>
      <c r="AM13" s="19">
        <v>4566000</v>
      </c>
      <c r="AN13" s="19"/>
      <c r="AO13" s="19">
        <f t="shared" si="3"/>
        <v>4566000</v>
      </c>
      <c r="AP13" s="19"/>
      <c r="AQ13" s="28"/>
      <c r="AR13" s="29">
        <f t="shared" si="4"/>
        <v>0</v>
      </c>
      <c r="AS13" s="19"/>
      <c r="AT13" s="28"/>
      <c r="AU13" s="29">
        <f t="shared" si="5"/>
        <v>0</v>
      </c>
    </row>
    <row r="14" spans="1:47" s="2" customFormat="1" ht="19.5" customHeight="1">
      <c r="A14" s="114" t="s">
        <v>23</v>
      </c>
      <c r="B14" s="90"/>
      <c r="C14" s="129" t="s">
        <v>548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1"/>
      <c r="AA14" s="36"/>
      <c r="AB14" s="36"/>
      <c r="AC14" s="37"/>
      <c r="AD14" s="37"/>
      <c r="AE14" s="37"/>
      <c r="AF14" s="37"/>
      <c r="AG14" s="97">
        <f t="shared" si="0"/>
        <v>0</v>
      </c>
      <c r="AH14" s="97"/>
      <c r="AI14" s="97"/>
      <c r="AJ14" s="97"/>
      <c r="AK14" s="26">
        <f t="shared" si="1"/>
        <v>0</v>
      </c>
      <c r="AL14" s="26">
        <f t="shared" si="2"/>
        <v>0</v>
      </c>
      <c r="AM14" s="19"/>
      <c r="AN14" s="19"/>
      <c r="AO14" s="19">
        <f t="shared" si="3"/>
        <v>0</v>
      </c>
      <c r="AP14" s="19"/>
      <c r="AQ14" s="28"/>
      <c r="AR14" s="29">
        <f t="shared" si="4"/>
        <v>0</v>
      </c>
      <c r="AS14" s="19"/>
      <c r="AT14" s="28"/>
      <c r="AU14" s="29">
        <f t="shared" si="5"/>
        <v>0</v>
      </c>
    </row>
    <row r="15" spans="1:47" ht="19.5" customHeight="1">
      <c r="A15" s="114" t="s">
        <v>26</v>
      </c>
      <c r="B15" s="90"/>
      <c r="C15" s="105" t="s">
        <v>289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13" t="s">
        <v>290</v>
      </c>
      <c r="AD15" s="113"/>
      <c r="AE15" s="113"/>
      <c r="AF15" s="113"/>
      <c r="AG15" s="97">
        <f t="shared" si="0"/>
        <v>137001338</v>
      </c>
      <c r="AH15" s="97"/>
      <c r="AI15" s="97"/>
      <c r="AJ15" s="97"/>
      <c r="AK15" s="26">
        <f t="shared" si="1"/>
        <v>1315276</v>
      </c>
      <c r="AL15" s="26">
        <f t="shared" si="2"/>
        <v>138316614</v>
      </c>
      <c r="AM15" s="19">
        <f>SUM(AM9:AM14)</f>
        <v>137001338</v>
      </c>
      <c r="AN15" s="19">
        <f>SUM(AN9:AN14)</f>
        <v>1315276</v>
      </c>
      <c r="AO15" s="19">
        <f t="shared" si="3"/>
        <v>138316614</v>
      </c>
      <c r="AP15" s="19">
        <f>SUM(AP9:AP13)</f>
        <v>0</v>
      </c>
      <c r="AQ15" s="19">
        <f>SUM(AQ9:AQ13)</f>
        <v>0</v>
      </c>
      <c r="AR15" s="29">
        <f t="shared" si="4"/>
        <v>0</v>
      </c>
      <c r="AS15" s="19">
        <f>SUM(AS9:AS14)</f>
        <v>0</v>
      </c>
      <c r="AT15" s="19">
        <f>SUM(AT9:AT14)</f>
        <v>0</v>
      </c>
      <c r="AU15" s="29">
        <f t="shared" si="5"/>
        <v>0</v>
      </c>
    </row>
    <row r="16" spans="1:47" ht="19.5" customHeight="1">
      <c r="A16" s="114" t="s">
        <v>29</v>
      </c>
      <c r="B16" s="90"/>
      <c r="C16" s="100" t="s">
        <v>291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4" t="s">
        <v>292</v>
      </c>
      <c r="AD16" s="104"/>
      <c r="AE16" s="104"/>
      <c r="AF16" s="104"/>
      <c r="AG16" s="97">
        <f t="shared" si="0"/>
        <v>0</v>
      </c>
      <c r="AH16" s="97"/>
      <c r="AI16" s="97"/>
      <c r="AJ16" s="97"/>
      <c r="AK16" s="26">
        <f t="shared" si="1"/>
        <v>0</v>
      </c>
      <c r="AL16" s="26">
        <f t="shared" si="2"/>
        <v>0</v>
      </c>
      <c r="AM16" s="19"/>
      <c r="AN16" s="19"/>
      <c r="AO16" s="19">
        <f t="shared" si="3"/>
        <v>0</v>
      </c>
      <c r="AP16" s="19"/>
      <c r="AQ16" s="28"/>
      <c r="AR16" s="29">
        <f t="shared" si="4"/>
        <v>0</v>
      </c>
      <c r="AS16" s="19"/>
      <c r="AT16" s="28"/>
      <c r="AU16" s="29">
        <f t="shared" si="5"/>
        <v>0</v>
      </c>
    </row>
    <row r="17" spans="1:47" ht="29.25" customHeight="1">
      <c r="A17" s="114" t="s">
        <v>32</v>
      </c>
      <c r="B17" s="90"/>
      <c r="C17" s="100" t="s">
        <v>293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4" t="s">
        <v>294</v>
      </c>
      <c r="AD17" s="104"/>
      <c r="AE17" s="104"/>
      <c r="AF17" s="104"/>
      <c r="AG17" s="97">
        <f t="shared" si="0"/>
        <v>0</v>
      </c>
      <c r="AH17" s="97"/>
      <c r="AI17" s="97"/>
      <c r="AJ17" s="97"/>
      <c r="AK17" s="26">
        <f t="shared" si="1"/>
        <v>0</v>
      </c>
      <c r="AL17" s="26">
        <f t="shared" si="2"/>
        <v>0</v>
      </c>
      <c r="AM17" s="19"/>
      <c r="AN17" s="19"/>
      <c r="AO17" s="19">
        <f t="shared" si="3"/>
        <v>0</v>
      </c>
      <c r="AP17" s="19"/>
      <c r="AQ17" s="28"/>
      <c r="AR17" s="29">
        <f t="shared" si="4"/>
        <v>0</v>
      </c>
      <c r="AS17" s="19"/>
      <c r="AT17" s="28"/>
      <c r="AU17" s="29">
        <f t="shared" si="5"/>
        <v>0</v>
      </c>
    </row>
    <row r="18" spans="1:47" ht="29.25" customHeight="1">
      <c r="A18" s="114" t="s">
        <v>35</v>
      </c>
      <c r="B18" s="90"/>
      <c r="C18" s="100" t="s">
        <v>295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4" t="s">
        <v>296</v>
      </c>
      <c r="AD18" s="104"/>
      <c r="AE18" s="104"/>
      <c r="AF18" s="104"/>
      <c r="AG18" s="97">
        <f t="shared" si="0"/>
        <v>0</v>
      </c>
      <c r="AH18" s="97"/>
      <c r="AI18" s="97"/>
      <c r="AJ18" s="97"/>
      <c r="AK18" s="26">
        <f t="shared" si="1"/>
        <v>0</v>
      </c>
      <c r="AL18" s="26">
        <f t="shared" si="2"/>
        <v>0</v>
      </c>
      <c r="AM18" s="19"/>
      <c r="AN18" s="19"/>
      <c r="AO18" s="19">
        <f t="shared" si="3"/>
        <v>0</v>
      </c>
      <c r="AP18" s="19"/>
      <c r="AQ18" s="28"/>
      <c r="AR18" s="29">
        <f t="shared" si="4"/>
        <v>0</v>
      </c>
      <c r="AS18" s="19"/>
      <c r="AT18" s="28"/>
      <c r="AU18" s="29">
        <f t="shared" si="5"/>
        <v>0</v>
      </c>
    </row>
    <row r="19" spans="1:47" ht="29.25" customHeight="1">
      <c r="A19" s="114" t="s">
        <v>38</v>
      </c>
      <c r="B19" s="90"/>
      <c r="C19" s="100" t="s">
        <v>297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4" t="s">
        <v>298</v>
      </c>
      <c r="AD19" s="104"/>
      <c r="AE19" s="104"/>
      <c r="AF19" s="104"/>
      <c r="AG19" s="97">
        <f t="shared" si="0"/>
        <v>0</v>
      </c>
      <c r="AH19" s="97"/>
      <c r="AI19" s="97"/>
      <c r="AJ19" s="97"/>
      <c r="AK19" s="26">
        <f t="shared" si="1"/>
        <v>0</v>
      </c>
      <c r="AL19" s="26">
        <f t="shared" si="2"/>
        <v>0</v>
      </c>
      <c r="AM19" s="19"/>
      <c r="AN19" s="19"/>
      <c r="AO19" s="19">
        <f t="shared" si="3"/>
        <v>0</v>
      </c>
      <c r="AP19" s="19"/>
      <c r="AQ19" s="28"/>
      <c r="AR19" s="29">
        <f t="shared" si="4"/>
        <v>0</v>
      </c>
      <c r="AS19" s="19"/>
      <c r="AT19" s="28"/>
      <c r="AU19" s="29">
        <f t="shared" si="5"/>
        <v>0</v>
      </c>
    </row>
    <row r="20" spans="1:47" ht="19.5" customHeight="1">
      <c r="A20" s="114" t="s">
        <v>41</v>
      </c>
      <c r="B20" s="90"/>
      <c r="C20" s="100" t="s">
        <v>299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4" t="s">
        <v>300</v>
      </c>
      <c r="AD20" s="104"/>
      <c r="AE20" s="104"/>
      <c r="AF20" s="104"/>
      <c r="AG20" s="97">
        <f t="shared" si="0"/>
        <v>22909683</v>
      </c>
      <c r="AH20" s="97"/>
      <c r="AI20" s="97"/>
      <c r="AJ20" s="97"/>
      <c r="AK20" s="26">
        <f t="shared" si="1"/>
        <v>1686779</v>
      </c>
      <c r="AL20" s="26">
        <f t="shared" si="2"/>
        <v>24596462</v>
      </c>
      <c r="AM20" s="19">
        <v>10034592</v>
      </c>
      <c r="AN20" s="19"/>
      <c r="AO20" s="19">
        <f t="shared" si="3"/>
        <v>10034592</v>
      </c>
      <c r="AP20" s="19"/>
      <c r="AQ20" s="17">
        <v>1686779</v>
      </c>
      <c r="AR20" s="22">
        <f t="shared" si="4"/>
        <v>1686779</v>
      </c>
      <c r="AS20" s="19">
        <v>12875091</v>
      </c>
      <c r="AT20" s="17"/>
      <c r="AU20" s="29">
        <f t="shared" si="5"/>
        <v>12875091</v>
      </c>
    </row>
    <row r="21" spans="1:47" ht="19.5" customHeight="1">
      <c r="A21" s="114" t="s">
        <v>44</v>
      </c>
      <c r="B21" s="90"/>
      <c r="C21" s="105" t="s">
        <v>301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13" t="s">
        <v>302</v>
      </c>
      <c r="AD21" s="113"/>
      <c r="AE21" s="113"/>
      <c r="AF21" s="113"/>
      <c r="AG21" s="97">
        <f t="shared" si="0"/>
        <v>159911021</v>
      </c>
      <c r="AH21" s="97"/>
      <c r="AI21" s="97"/>
      <c r="AJ21" s="97"/>
      <c r="AK21" s="26">
        <f t="shared" si="1"/>
        <v>3002055</v>
      </c>
      <c r="AL21" s="26">
        <f t="shared" si="2"/>
        <v>162913076</v>
      </c>
      <c r="AM21" s="19">
        <f>SUM(AM15+AM20)</f>
        <v>147035930</v>
      </c>
      <c r="AN21" s="19">
        <f>SUM(AN15+AN20)</f>
        <v>1315276</v>
      </c>
      <c r="AO21" s="19">
        <f t="shared" si="3"/>
        <v>148351206</v>
      </c>
      <c r="AP21" s="19">
        <f>SUM(AP15+AP20)</f>
        <v>0</v>
      </c>
      <c r="AQ21" s="19">
        <f>SUM(AQ15+AQ20)</f>
        <v>1686779</v>
      </c>
      <c r="AR21" s="29">
        <f t="shared" si="4"/>
        <v>1686779</v>
      </c>
      <c r="AS21" s="19">
        <f>SUM(AS15+AS20)</f>
        <v>12875091</v>
      </c>
      <c r="AT21" s="38">
        <f>SUM(AT19:AT20)</f>
        <v>0</v>
      </c>
      <c r="AU21" s="29">
        <f t="shared" si="5"/>
        <v>12875091</v>
      </c>
    </row>
    <row r="22" spans="1:47" ht="19.5" customHeight="1">
      <c r="A22" s="114" t="s">
        <v>47</v>
      </c>
      <c r="B22" s="90"/>
      <c r="C22" s="100" t="s">
        <v>303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4" t="s">
        <v>304</v>
      </c>
      <c r="AD22" s="104"/>
      <c r="AE22" s="104"/>
      <c r="AF22" s="104"/>
      <c r="AG22" s="97">
        <f t="shared" si="0"/>
        <v>0</v>
      </c>
      <c r="AH22" s="97"/>
      <c r="AI22" s="97"/>
      <c r="AJ22" s="97"/>
      <c r="AK22" s="26">
        <f t="shared" si="1"/>
        <v>0</v>
      </c>
      <c r="AL22" s="26">
        <f t="shared" si="2"/>
        <v>0</v>
      </c>
      <c r="AM22" s="19"/>
      <c r="AN22" s="19"/>
      <c r="AO22" s="19">
        <f t="shared" si="3"/>
        <v>0</v>
      </c>
      <c r="AP22" s="19"/>
      <c r="AQ22" s="28"/>
      <c r="AR22" s="29">
        <f t="shared" si="4"/>
        <v>0</v>
      </c>
      <c r="AS22" s="19"/>
      <c r="AT22" s="28"/>
      <c r="AU22" s="29">
        <f t="shared" si="5"/>
        <v>0</v>
      </c>
    </row>
    <row r="23" spans="1:47" ht="29.25" customHeight="1">
      <c r="A23" s="114" t="s">
        <v>50</v>
      </c>
      <c r="B23" s="90"/>
      <c r="C23" s="100" t="s">
        <v>305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4" t="s">
        <v>306</v>
      </c>
      <c r="AD23" s="104"/>
      <c r="AE23" s="104"/>
      <c r="AF23" s="104"/>
      <c r="AG23" s="97">
        <f t="shared" si="0"/>
        <v>0</v>
      </c>
      <c r="AH23" s="97"/>
      <c r="AI23" s="97"/>
      <c r="AJ23" s="97"/>
      <c r="AK23" s="26">
        <f t="shared" si="1"/>
        <v>0</v>
      </c>
      <c r="AL23" s="26">
        <f t="shared" si="2"/>
        <v>0</v>
      </c>
      <c r="AM23" s="19"/>
      <c r="AN23" s="19"/>
      <c r="AO23" s="19">
        <f t="shared" si="3"/>
        <v>0</v>
      </c>
      <c r="AP23" s="19"/>
      <c r="AQ23" s="28"/>
      <c r="AR23" s="29">
        <f t="shared" si="4"/>
        <v>0</v>
      </c>
      <c r="AS23" s="19"/>
      <c r="AT23" s="28"/>
      <c r="AU23" s="29">
        <f t="shared" si="5"/>
        <v>0</v>
      </c>
    </row>
    <row r="24" spans="1:47" ht="29.25" customHeight="1">
      <c r="A24" s="114" t="s">
        <v>53</v>
      </c>
      <c r="B24" s="90"/>
      <c r="C24" s="100" t="s">
        <v>307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4" t="s">
        <v>308</v>
      </c>
      <c r="AD24" s="104"/>
      <c r="AE24" s="104"/>
      <c r="AF24" s="104"/>
      <c r="AG24" s="97">
        <f t="shared" si="0"/>
        <v>0</v>
      </c>
      <c r="AH24" s="97"/>
      <c r="AI24" s="97"/>
      <c r="AJ24" s="97"/>
      <c r="AK24" s="26">
        <f t="shared" si="1"/>
        <v>0</v>
      </c>
      <c r="AL24" s="26">
        <f t="shared" si="2"/>
        <v>0</v>
      </c>
      <c r="AM24" s="19"/>
      <c r="AN24" s="19"/>
      <c r="AO24" s="19">
        <f t="shared" si="3"/>
        <v>0</v>
      </c>
      <c r="AP24" s="19"/>
      <c r="AQ24" s="28"/>
      <c r="AR24" s="29">
        <f t="shared" si="4"/>
        <v>0</v>
      </c>
      <c r="AS24" s="19"/>
      <c r="AT24" s="28"/>
      <c r="AU24" s="29">
        <f t="shared" si="5"/>
        <v>0</v>
      </c>
    </row>
    <row r="25" spans="1:47" ht="29.25" customHeight="1">
      <c r="A25" s="114" t="s">
        <v>56</v>
      </c>
      <c r="B25" s="90"/>
      <c r="C25" s="100" t="s">
        <v>309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4" t="s">
        <v>310</v>
      </c>
      <c r="AD25" s="104"/>
      <c r="AE25" s="104"/>
      <c r="AF25" s="104"/>
      <c r="AG25" s="97">
        <f t="shared" si="0"/>
        <v>0</v>
      </c>
      <c r="AH25" s="97"/>
      <c r="AI25" s="97"/>
      <c r="AJ25" s="97"/>
      <c r="AK25" s="26">
        <f t="shared" si="1"/>
        <v>0</v>
      </c>
      <c r="AL25" s="26">
        <f t="shared" si="2"/>
        <v>0</v>
      </c>
      <c r="AM25" s="19"/>
      <c r="AN25" s="19"/>
      <c r="AO25" s="19">
        <f t="shared" si="3"/>
        <v>0</v>
      </c>
      <c r="AP25" s="19"/>
      <c r="AQ25" s="28"/>
      <c r="AR25" s="29">
        <f t="shared" si="4"/>
        <v>0</v>
      </c>
      <c r="AS25" s="19"/>
      <c r="AT25" s="28"/>
      <c r="AU25" s="29">
        <f t="shared" si="5"/>
        <v>0</v>
      </c>
    </row>
    <row r="26" spans="1:47" ht="19.5" customHeight="1">
      <c r="A26" s="114" t="s">
        <v>59</v>
      </c>
      <c r="B26" s="90"/>
      <c r="C26" s="100" t="s">
        <v>311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4" t="s">
        <v>312</v>
      </c>
      <c r="AD26" s="104"/>
      <c r="AE26" s="104"/>
      <c r="AF26" s="104"/>
      <c r="AG26" s="97">
        <f t="shared" si="0"/>
        <v>0</v>
      </c>
      <c r="AH26" s="97"/>
      <c r="AI26" s="97"/>
      <c r="AJ26" s="97"/>
      <c r="AK26" s="26">
        <f t="shared" si="1"/>
        <v>0</v>
      </c>
      <c r="AL26" s="26">
        <f t="shared" si="2"/>
        <v>0</v>
      </c>
      <c r="AM26" s="19"/>
      <c r="AN26" s="19"/>
      <c r="AO26" s="19">
        <f t="shared" si="3"/>
        <v>0</v>
      </c>
      <c r="AP26" s="19"/>
      <c r="AQ26" s="28"/>
      <c r="AR26" s="29">
        <f t="shared" si="4"/>
        <v>0</v>
      </c>
      <c r="AS26" s="19"/>
      <c r="AT26" s="28"/>
      <c r="AU26" s="29">
        <f t="shared" si="5"/>
        <v>0</v>
      </c>
    </row>
    <row r="27" spans="1:47" ht="19.5" customHeight="1">
      <c r="A27" s="114" t="s">
        <v>62</v>
      </c>
      <c r="B27" s="90"/>
      <c r="C27" s="105" t="s">
        <v>313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13" t="s">
        <v>314</v>
      </c>
      <c r="AD27" s="113"/>
      <c r="AE27" s="113"/>
      <c r="AF27" s="113"/>
      <c r="AG27" s="97">
        <f t="shared" si="0"/>
        <v>0</v>
      </c>
      <c r="AH27" s="97"/>
      <c r="AI27" s="97"/>
      <c r="AJ27" s="97"/>
      <c r="AK27" s="26">
        <f t="shared" si="1"/>
        <v>0</v>
      </c>
      <c r="AL27" s="26">
        <f t="shared" si="2"/>
        <v>0</v>
      </c>
      <c r="AM27" s="19">
        <f>SUM(AM22:AM26)</f>
        <v>0</v>
      </c>
      <c r="AN27" s="19">
        <f>SUM(AN22:AN26)</f>
        <v>0</v>
      </c>
      <c r="AO27" s="19">
        <f t="shared" si="3"/>
        <v>0</v>
      </c>
      <c r="AP27" s="19">
        <f>SUM(AP22:AP26)</f>
        <v>0</v>
      </c>
      <c r="AQ27" s="19">
        <f>SUM(AQ22:AQ26)</f>
        <v>0</v>
      </c>
      <c r="AR27" s="29">
        <f t="shared" si="4"/>
        <v>0</v>
      </c>
      <c r="AS27" s="19">
        <f>SUM(AS22:AS26)</f>
        <v>0</v>
      </c>
      <c r="AT27" s="19">
        <f>SUM(AT22:AT26)</f>
        <v>0</v>
      </c>
      <c r="AU27" s="29">
        <f t="shared" si="5"/>
        <v>0</v>
      </c>
    </row>
    <row r="28" spans="1:47" ht="19.5" customHeight="1">
      <c r="A28" s="114" t="s">
        <v>65</v>
      </c>
      <c r="B28" s="90"/>
      <c r="C28" s="100" t="s">
        <v>315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4" t="s">
        <v>316</v>
      </c>
      <c r="AD28" s="104"/>
      <c r="AE28" s="104"/>
      <c r="AF28" s="104"/>
      <c r="AG28" s="97">
        <f t="shared" si="0"/>
        <v>0</v>
      </c>
      <c r="AH28" s="97"/>
      <c r="AI28" s="97"/>
      <c r="AJ28" s="97"/>
      <c r="AK28" s="26">
        <f t="shared" si="1"/>
        <v>0</v>
      </c>
      <c r="AL28" s="26">
        <f t="shared" si="2"/>
        <v>0</v>
      </c>
      <c r="AM28" s="20"/>
      <c r="AN28" s="20"/>
      <c r="AO28" s="19">
        <f t="shared" si="3"/>
        <v>0</v>
      </c>
      <c r="AP28" s="19"/>
      <c r="AQ28" s="28"/>
      <c r="AR28" s="29">
        <f t="shared" si="4"/>
        <v>0</v>
      </c>
      <c r="AS28" s="19"/>
      <c r="AT28" s="28"/>
      <c r="AU28" s="29">
        <f t="shared" si="5"/>
        <v>0</v>
      </c>
    </row>
    <row r="29" spans="1:47" ht="19.5" customHeight="1">
      <c r="A29" s="114" t="s">
        <v>68</v>
      </c>
      <c r="B29" s="90"/>
      <c r="C29" s="100" t="s">
        <v>317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4" t="s">
        <v>318</v>
      </c>
      <c r="AD29" s="104"/>
      <c r="AE29" s="104"/>
      <c r="AF29" s="104"/>
      <c r="AG29" s="97">
        <f t="shared" si="0"/>
        <v>0</v>
      </c>
      <c r="AH29" s="97"/>
      <c r="AI29" s="97"/>
      <c r="AJ29" s="97"/>
      <c r="AK29" s="26">
        <f t="shared" si="1"/>
        <v>0</v>
      </c>
      <c r="AL29" s="26">
        <f t="shared" si="2"/>
        <v>0</v>
      </c>
      <c r="AM29" s="19"/>
      <c r="AN29" s="19"/>
      <c r="AO29" s="19">
        <f t="shared" si="3"/>
        <v>0</v>
      </c>
      <c r="AP29" s="19"/>
      <c r="AQ29" s="28"/>
      <c r="AR29" s="29">
        <f t="shared" si="4"/>
        <v>0</v>
      </c>
      <c r="AS29" s="19"/>
      <c r="AT29" s="28"/>
      <c r="AU29" s="29">
        <f t="shared" si="5"/>
        <v>0</v>
      </c>
    </row>
    <row r="30" spans="1:47" s="6" customFormat="1" ht="19.5" customHeight="1">
      <c r="A30" s="114" t="s">
        <v>71</v>
      </c>
      <c r="B30" s="90"/>
      <c r="C30" s="105" t="s">
        <v>319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13" t="s">
        <v>320</v>
      </c>
      <c r="AD30" s="113"/>
      <c r="AE30" s="113"/>
      <c r="AF30" s="113"/>
      <c r="AG30" s="97">
        <f t="shared" si="0"/>
        <v>0</v>
      </c>
      <c r="AH30" s="97"/>
      <c r="AI30" s="97"/>
      <c r="AJ30" s="97"/>
      <c r="AK30" s="26">
        <f t="shared" si="1"/>
        <v>0</v>
      </c>
      <c r="AL30" s="26">
        <f t="shared" si="2"/>
        <v>0</v>
      </c>
      <c r="AM30" s="19"/>
      <c r="AN30" s="19"/>
      <c r="AO30" s="19">
        <f t="shared" si="3"/>
        <v>0</v>
      </c>
      <c r="AP30" s="19"/>
      <c r="AQ30" s="30"/>
      <c r="AR30" s="29">
        <f t="shared" si="4"/>
        <v>0</v>
      </c>
      <c r="AS30" s="19"/>
      <c r="AT30" s="30"/>
      <c r="AU30" s="29">
        <f t="shared" si="5"/>
        <v>0</v>
      </c>
    </row>
    <row r="31" spans="1:47" ht="19.5" customHeight="1">
      <c r="A31" s="114" t="s">
        <v>74</v>
      </c>
      <c r="B31" s="90"/>
      <c r="C31" s="100" t="s">
        <v>321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4" t="s">
        <v>322</v>
      </c>
      <c r="AD31" s="104"/>
      <c r="AE31" s="104"/>
      <c r="AF31" s="104"/>
      <c r="AG31" s="97">
        <f t="shared" si="0"/>
        <v>0</v>
      </c>
      <c r="AH31" s="97"/>
      <c r="AI31" s="97"/>
      <c r="AJ31" s="97"/>
      <c r="AK31" s="26">
        <f t="shared" si="1"/>
        <v>0</v>
      </c>
      <c r="AL31" s="26">
        <f t="shared" si="2"/>
        <v>0</v>
      </c>
      <c r="AM31" s="19"/>
      <c r="AN31" s="19"/>
      <c r="AO31" s="19">
        <f t="shared" si="3"/>
        <v>0</v>
      </c>
      <c r="AP31" s="19"/>
      <c r="AQ31" s="28"/>
      <c r="AR31" s="29">
        <f t="shared" si="4"/>
        <v>0</v>
      </c>
      <c r="AS31" s="19"/>
      <c r="AT31" s="28"/>
      <c r="AU31" s="29">
        <f t="shared" si="5"/>
        <v>0</v>
      </c>
    </row>
    <row r="32" spans="1:47" ht="19.5" customHeight="1">
      <c r="A32" s="114" t="s">
        <v>77</v>
      </c>
      <c r="B32" s="90"/>
      <c r="C32" s="100" t="s">
        <v>323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4" t="s">
        <v>324</v>
      </c>
      <c r="AD32" s="104"/>
      <c r="AE32" s="104"/>
      <c r="AF32" s="104"/>
      <c r="AG32" s="97">
        <f t="shared" si="0"/>
        <v>0</v>
      </c>
      <c r="AH32" s="97"/>
      <c r="AI32" s="97"/>
      <c r="AJ32" s="97"/>
      <c r="AK32" s="26">
        <f t="shared" si="1"/>
        <v>0</v>
      </c>
      <c r="AL32" s="26">
        <f t="shared" si="2"/>
        <v>0</v>
      </c>
      <c r="AM32" s="19"/>
      <c r="AN32" s="19"/>
      <c r="AO32" s="19">
        <f t="shared" si="3"/>
        <v>0</v>
      </c>
      <c r="AP32" s="19"/>
      <c r="AQ32" s="28"/>
      <c r="AR32" s="29">
        <f t="shared" si="4"/>
        <v>0</v>
      </c>
      <c r="AS32" s="19"/>
      <c r="AT32" s="28"/>
      <c r="AU32" s="29">
        <f t="shared" si="5"/>
        <v>0</v>
      </c>
    </row>
    <row r="33" spans="1:47" ht="19.5" customHeight="1">
      <c r="A33" s="114" t="s">
        <v>80</v>
      </c>
      <c r="B33" s="90"/>
      <c r="C33" s="100" t="s">
        <v>325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4" t="s">
        <v>326</v>
      </c>
      <c r="AD33" s="104"/>
      <c r="AE33" s="104"/>
      <c r="AF33" s="104"/>
      <c r="AG33" s="97">
        <f t="shared" si="0"/>
        <v>5200000</v>
      </c>
      <c r="AH33" s="97"/>
      <c r="AI33" s="97"/>
      <c r="AJ33" s="97"/>
      <c r="AK33" s="26">
        <f t="shared" si="1"/>
        <v>0</v>
      </c>
      <c r="AL33" s="26">
        <f t="shared" si="2"/>
        <v>5200000</v>
      </c>
      <c r="AM33" s="19">
        <v>5200000</v>
      </c>
      <c r="AN33" s="19"/>
      <c r="AO33" s="19">
        <f t="shared" si="3"/>
        <v>5200000</v>
      </c>
      <c r="AP33" s="19"/>
      <c r="AQ33" s="28"/>
      <c r="AR33" s="29">
        <f t="shared" si="4"/>
        <v>0</v>
      </c>
      <c r="AS33" s="19"/>
      <c r="AT33" s="28"/>
      <c r="AU33" s="29">
        <f t="shared" si="5"/>
        <v>0</v>
      </c>
    </row>
    <row r="34" spans="1:47" ht="19.5" customHeight="1">
      <c r="A34" s="114" t="s">
        <v>83</v>
      </c>
      <c r="B34" s="90"/>
      <c r="C34" s="100" t="s">
        <v>327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4" t="s">
        <v>328</v>
      </c>
      <c r="AD34" s="104"/>
      <c r="AE34" s="104"/>
      <c r="AF34" s="104"/>
      <c r="AG34" s="97">
        <f t="shared" si="0"/>
        <v>23000000</v>
      </c>
      <c r="AH34" s="97"/>
      <c r="AI34" s="97"/>
      <c r="AJ34" s="97"/>
      <c r="AK34" s="26">
        <f t="shared" si="1"/>
        <v>0</v>
      </c>
      <c r="AL34" s="26">
        <f t="shared" si="2"/>
        <v>23000000</v>
      </c>
      <c r="AM34" s="19">
        <v>23000000</v>
      </c>
      <c r="AN34" s="19"/>
      <c r="AO34" s="19">
        <f t="shared" si="3"/>
        <v>23000000</v>
      </c>
      <c r="AP34" s="19"/>
      <c r="AQ34" s="28"/>
      <c r="AR34" s="29">
        <f t="shared" si="4"/>
        <v>0</v>
      </c>
      <c r="AS34" s="19"/>
      <c r="AT34" s="28"/>
      <c r="AU34" s="29">
        <f t="shared" si="5"/>
        <v>0</v>
      </c>
    </row>
    <row r="35" spans="1:47" ht="19.5" customHeight="1">
      <c r="A35" s="114" t="s">
        <v>86</v>
      </c>
      <c r="B35" s="90"/>
      <c r="C35" s="100" t="s">
        <v>329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4" t="s">
        <v>330</v>
      </c>
      <c r="AD35" s="104"/>
      <c r="AE35" s="104"/>
      <c r="AF35" s="104"/>
      <c r="AG35" s="97">
        <f t="shared" si="0"/>
        <v>0</v>
      </c>
      <c r="AH35" s="97"/>
      <c r="AI35" s="97"/>
      <c r="AJ35" s="97"/>
      <c r="AK35" s="26">
        <f t="shared" si="1"/>
        <v>0</v>
      </c>
      <c r="AL35" s="26">
        <f t="shared" si="2"/>
        <v>0</v>
      </c>
      <c r="AM35" s="19"/>
      <c r="AN35" s="19"/>
      <c r="AO35" s="19">
        <f t="shared" si="3"/>
        <v>0</v>
      </c>
      <c r="AP35" s="19"/>
      <c r="AQ35" s="28"/>
      <c r="AR35" s="29">
        <f t="shared" si="4"/>
        <v>0</v>
      </c>
      <c r="AS35" s="19"/>
      <c r="AT35" s="28"/>
      <c r="AU35" s="29">
        <f t="shared" si="5"/>
        <v>0</v>
      </c>
    </row>
    <row r="36" spans="1:47" ht="19.5" customHeight="1">
      <c r="A36" s="114" t="s">
        <v>89</v>
      </c>
      <c r="B36" s="90"/>
      <c r="C36" s="100" t="s">
        <v>331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4" t="s">
        <v>332</v>
      </c>
      <c r="AD36" s="104"/>
      <c r="AE36" s="104"/>
      <c r="AF36" s="104"/>
      <c r="AG36" s="97">
        <f t="shared" si="0"/>
        <v>0</v>
      </c>
      <c r="AH36" s="97"/>
      <c r="AI36" s="97"/>
      <c r="AJ36" s="97"/>
      <c r="AK36" s="26">
        <f t="shared" si="1"/>
        <v>0</v>
      </c>
      <c r="AL36" s="26">
        <f t="shared" si="2"/>
        <v>0</v>
      </c>
      <c r="AM36" s="19"/>
      <c r="AN36" s="19"/>
      <c r="AO36" s="19">
        <f t="shared" si="3"/>
        <v>0</v>
      </c>
      <c r="AP36" s="19"/>
      <c r="AQ36" s="28"/>
      <c r="AR36" s="29">
        <f t="shared" si="4"/>
        <v>0</v>
      </c>
      <c r="AS36" s="19"/>
      <c r="AT36" s="28"/>
      <c r="AU36" s="29">
        <f t="shared" si="5"/>
        <v>0</v>
      </c>
    </row>
    <row r="37" spans="1:47" ht="19.5" customHeight="1">
      <c r="A37" s="114" t="s">
        <v>92</v>
      </c>
      <c r="B37" s="90"/>
      <c r="C37" s="100" t="s">
        <v>333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4" t="s">
        <v>334</v>
      </c>
      <c r="AD37" s="104"/>
      <c r="AE37" s="104"/>
      <c r="AF37" s="104"/>
      <c r="AG37" s="97">
        <f t="shared" si="0"/>
        <v>3000000</v>
      </c>
      <c r="AH37" s="97"/>
      <c r="AI37" s="97"/>
      <c r="AJ37" s="97"/>
      <c r="AK37" s="26">
        <f t="shared" si="1"/>
        <v>0</v>
      </c>
      <c r="AL37" s="26">
        <f t="shared" si="2"/>
        <v>3000000</v>
      </c>
      <c r="AM37" s="19">
        <v>3000000</v>
      </c>
      <c r="AN37" s="19"/>
      <c r="AO37" s="19">
        <f t="shared" si="3"/>
        <v>3000000</v>
      </c>
      <c r="AP37" s="19"/>
      <c r="AQ37" s="28"/>
      <c r="AR37" s="29">
        <f t="shared" si="4"/>
        <v>0</v>
      </c>
      <c r="AS37" s="19"/>
      <c r="AT37" s="28"/>
      <c r="AU37" s="29">
        <f t="shared" si="5"/>
        <v>0</v>
      </c>
    </row>
    <row r="38" spans="1:47" ht="19.5" customHeight="1">
      <c r="A38" s="114" t="s">
        <v>95</v>
      </c>
      <c r="B38" s="90"/>
      <c r="C38" s="100" t="s">
        <v>335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4" t="s">
        <v>336</v>
      </c>
      <c r="AD38" s="104"/>
      <c r="AE38" s="104"/>
      <c r="AF38" s="104"/>
      <c r="AG38" s="97">
        <f t="shared" si="0"/>
        <v>780000</v>
      </c>
      <c r="AH38" s="97"/>
      <c r="AI38" s="97"/>
      <c r="AJ38" s="97"/>
      <c r="AK38" s="26">
        <f t="shared" si="1"/>
        <v>0</v>
      </c>
      <c r="AL38" s="26">
        <f t="shared" si="2"/>
        <v>780000</v>
      </c>
      <c r="AM38" s="19">
        <v>780000</v>
      </c>
      <c r="AN38" s="19"/>
      <c r="AO38" s="19">
        <f t="shared" si="3"/>
        <v>780000</v>
      </c>
      <c r="AP38" s="19"/>
      <c r="AQ38" s="28"/>
      <c r="AR38" s="29">
        <f t="shared" si="4"/>
        <v>0</v>
      </c>
      <c r="AS38" s="19"/>
      <c r="AT38" s="28"/>
      <c r="AU38" s="29">
        <f t="shared" si="5"/>
        <v>0</v>
      </c>
    </row>
    <row r="39" spans="1:47" ht="19.5" customHeight="1">
      <c r="A39" s="114" t="s">
        <v>98</v>
      </c>
      <c r="B39" s="90"/>
      <c r="C39" s="105" t="s">
        <v>337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13" t="s">
        <v>338</v>
      </c>
      <c r="AD39" s="113"/>
      <c r="AE39" s="113"/>
      <c r="AF39" s="113"/>
      <c r="AG39" s="97">
        <f t="shared" si="0"/>
        <v>26780000</v>
      </c>
      <c r="AH39" s="97"/>
      <c r="AI39" s="97"/>
      <c r="AJ39" s="97"/>
      <c r="AK39" s="26">
        <f t="shared" si="1"/>
        <v>0</v>
      </c>
      <c r="AL39" s="26">
        <f t="shared" si="2"/>
        <v>26780000</v>
      </c>
      <c r="AM39" s="19">
        <f>SUM(AM34:AM38)</f>
        <v>26780000</v>
      </c>
      <c r="AN39" s="19">
        <f>SUM(AN34:AN38)</f>
        <v>0</v>
      </c>
      <c r="AO39" s="19">
        <f t="shared" si="3"/>
        <v>26780000</v>
      </c>
      <c r="AP39" s="19">
        <f>SUM(AP34:AP38)</f>
        <v>0</v>
      </c>
      <c r="AQ39" s="19">
        <f>SUM(AQ34:AQ38)</f>
        <v>0</v>
      </c>
      <c r="AR39" s="29">
        <f t="shared" si="4"/>
        <v>0</v>
      </c>
      <c r="AS39" s="19">
        <f>SUM(AS34:AS38)</f>
        <v>0</v>
      </c>
      <c r="AT39" s="19">
        <f>SUM(AT34:AT38)</f>
        <v>0</v>
      </c>
      <c r="AU39" s="29">
        <f t="shared" si="5"/>
        <v>0</v>
      </c>
    </row>
    <row r="40" spans="1:47" ht="19.5" customHeight="1">
      <c r="A40" s="114" t="s">
        <v>101</v>
      </c>
      <c r="B40" s="90"/>
      <c r="C40" s="100" t="s">
        <v>339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4" t="s">
        <v>340</v>
      </c>
      <c r="AD40" s="104"/>
      <c r="AE40" s="104"/>
      <c r="AF40" s="104"/>
      <c r="AG40" s="97">
        <f t="shared" si="0"/>
        <v>1317000</v>
      </c>
      <c r="AH40" s="97"/>
      <c r="AI40" s="97"/>
      <c r="AJ40" s="97"/>
      <c r="AK40" s="26">
        <f t="shared" si="1"/>
        <v>0</v>
      </c>
      <c r="AL40" s="26">
        <f t="shared" si="2"/>
        <v>1317000</v>
      </c>
      <c r="AM40" s="19">
        <v>1317000</v>
      </c>
      <c r="AN40" s="19"/>
      <c r="AO40" s="19">
        <f t="shared" si="3"/>
        <v>1317000</v>
      </c>
      <c r="AP40" s="19"/>
      <c r="AQ40" s="28"/>
      <c r="AR40" s="29">
        <f t="shared" si="4"/>
        <v>0</v>
      </c>
      <c r="AS40" s="19"/>
      <c r="AT40" s="28"/>
      <c r="AU40" s="29">
        <f t="shared" si="5"/>
        <v>0</v>
      </c>
    </row>
    <row r="41" spans="1:47" ht="19.5" customHeight="1">
      <c r="A41" s="114" t="s">
        <v>104</v>
      </c>
      <c r="B41" s="90"/>
      <c r="C41" s="105" t="s">
        <v>341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13" t="s">
        <v>342</v>
      </c>
      <c r="AD41" s="113"/>
      <c r="AE41" s="113"/>
      <c r="AF41" s="113"/>
      <c r="AG41" s="97">
        <f t="shared" si="0"/>
        <v>33297000</v>
      </c>
      <c r="AH41" s="97"/>
      <c r="AI41" s="97"/>
      <c r="AJ41" s="97"/>
      <c r="AK41" s="26">
        <f t="shared" si="1"/>
        <v>0</v>
      </c>
      <c r="AL41" s="26">
        <f t="shared" si="2"/>
        <v>33297000</v>
      </c>
      <c r="AM41" s="19">
        <f>SUM(AM33+AM39+AM40)</f>
        <v>33297000</v>
      </c>
      <c r="AN41" s="19">
        <f>SUM(AN33+AN39+AN40)</f>
        <v>0</v>
      </c>
      <c r="AO41" s="19">
        <f t="shared" si="3"/>
        <v>33297000</v>
      </c>
      <c r="AP41" s="19">
        <f>SUM(AP33+AP39+AP40)</f>
        <v>0</v>
      </c>
      <c r="AQ41" s="19">
        <f>SUM(AQ33+AQ39+AQ40)</f>
        <v>0</v>
      </c>
      <c r="AR41" s="29">
        <f t="shared" si="4"/>
        <v>0</v>
      </c>
      <c r="AS41" s="19">
        <f>SUM(AS33+AS39+AS40)</f>
        <v>0</v>
      </c>
      <c r="AT41" s="19">
        <f>SUM(AT33+AT39+AT40)</f>
        <v>0</v>
      </c>
      <c r="AU41" s="29">
        <f t="shared" si="5"/>
        <v>0</v>
      </c>
    </row>
    <row r="42" spans="1:47" ht="19.5" customHeight="1">
      <c r="A42" s="114" t="s">
        <v>107</v>
      </c>
      <c r="B42" s="90"/>
      <c r="C42" s="107" t="s">
        <v>343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4" t="s">
        <v>344</v>
      </c>
      <c r="AD42" s="104"/>
      <c r="AE42" s="104"/>
      <c r="AF42" s="104"/>
      <c r="AG42" s="97">
        <f t="shared" si="0"/>
        <v>748031</v>
      </c>
      <c r="AH42" s="97"/>
      <c r="AI42" s="97"/>
      <c r="AJ42" s="97"/>
      <c r="AK42" s="26">
        <f t="shared" si="1"/>
        <v>0</v>
      </c>
      <c r="AL42" s="26">
        <f t="shared" si="2"/>
        <v>748031</v>
      </c>
      <c r="AM42" s="19"/>
      <c r="AN42" s="19"/>
      <c r="AO42" s="19">
        <f t="shared" si="3"/>
        <v>0</v>
      </c>
      <c r="AP42" s="19"/>
      <c r="AQ42" s="28"/>
      <c r="AR42" s="29">
        <f t="shared" si="4"/>
        <v>0</v>
      </c>
      <c r="AS42" s="19">
        <v>748031</v>
      </c>
      <c r="AT42" s="17"/>
      <c r="AU42" s="29">
        <f t="shared" si="5"/>
        <v>748031</v>
      </c>
    </row>
    <row r="43" spans="1:47" ht="19.5" customHeight="1">
      <c r="A43" s="114" t="s">
        <v>110</v>
      </c>
      <c r="B43" s="90"/>
      <c r="C43" s="107" t="s">
        <v>345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4" t="s">
        <v>346</v>
      </c>
      <c r="AD43" s="104"/>
      <c r="AE43" s="104"/>
      <c r="AF43" s="104"/>
      <c r="AG43" s="97">
        <f t="shared" si="0"/>
        <v>18347625</v>
      </c>
      <c r="AH43" s="97"/>
      <c r="AI43" s="97"/>
      <c r="AJ43" s="97"/>
      <c r="AK43" s="26">
        <f t="shared" si="1"/>
        <v>0</v>
      </c>
      <c r="AL43" s="26">
        <f t="shared" si="2"/>
        <v>18347625</v>
      </c>
      <c r="AM43" s="19">
        <v>2285420</v>
      </c>
      <c r="AN43" s="19"/>
      <c r="AO43" s="19">
        <f t="shared" si="3"/>
        <v>2285420</v>
      </c>
      <c r="AP43" s="19"/>
      <c r="AQ43" s="28"/>
      <c r="AR43" s="29">
        <f t="shared" si="4"/>
        <v>0</v>
      </c>
      <c r="AS43" s="19">
        <v>16062205</v>
      </c>
      <c r="AT43" s="17"/>
      <c r="AU43" s="29">
        <f t="shared" si="5"/>
        <v>16062205</v>
      </c>
    </row>
    <row r="44" spans="1:47" ht="19.5" customHeight="1">
      <c r="A44" s="114" t="s">
        <v>113</v>
      </c>
      <c r="B44" s="90"/>
      <c r="C44" s="107" t="s">
        <v>347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4" t="s">
        <v>348</v>
      </c>
      <c r="AD44" s="104"/>
      <c r="AE44" s="104"/>
      <c r="AF44" s="104"/>
      <c r="AG44" s="97">
        <f t="shared" si="0"/>
        <v>1440000</v>
      </c>
      <c r="AH44" s="97"/>
      <c r="AI44" s="97"/>
      <c r="AJ44" s="97"/>
      <c r="AK44" s="26">
        <f t="shared" si="1"/>
        <v>0</v>
      </c>
      <c r="AL44" s="26">
        <f t="shared" si="2"/>
        <v>1440000</v>
      </c>
      <c r="AM44" s="19">
        <v>1440000</v>
      </c>
      <c r="AN44" s="19"/>
      <c r="AO44" s="19">
        <f t="shared" si="3"/>
        <v>1440000</v>
      </c>
      <c r="AP44" s="19"/>
      <c r="AQ44" s="28"/>
      <c r="AR44" s="29">
        <f t="shared" si="4"/>
        <v>0</v>
      </c>
      <c r="AS44" s="19"/>
      <c r="AT44" s="17"/>
      <c r="AU44" s="29">
        <f t="shared" si="5"/>
        <v>0</v>
      </c>
    </row>
    <row r="45" spans="1:47" ht="19.5" customHeight="1">
      <c r="A45" s="114" t="s">
        <v>116</v>
      </c>
      <c r="B45" s="90"/>
      <c r="C45" s="107" t="s">
        <v>349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4" t="s">
        <v>350</v>
      </c>
      <c r="AD45" s="104"/>
      <c r="AE45" s="104"/>
      <c r="AF45" s="104"/>
      <c r="AG45" s="97">
        <f t="shared" si="0"/>
        <v>0</v>
      </c>
      <c r="AH45" s="97"/>
      <c r="AI45" s="97"/>
      <c r="AJ45" s="97"/>
      <c r="AK45" s="26">
        <f t="shared" si="1"/>
        <v>0</v>
      </c>
      <c r="AL45" s="26">
        <f t="shared" si="2"/>
        <v>0</v>
      </c>
      <c r="AM45" s="19"/>
      <c r="AN45" s="19"/>
      <c r="AO45" s="19">
        <f t="shared" si="3"/>
        <v>0</v>
      </c>
      <c r="AP45" s="19"/>
      <c r="AQ45" s="28"/>
      <c r="AR45" s="29">
        <f t="shared" si="4"/>
        <v>0</v>
      </c>
      <c r="AS45" s="19"/>
      <c r="AT45" s="17"/>
      <c r="AU45" s="29">
        <f t="shared" si="5"/>
        <v>0</v>
      </c>
    </row>
    <row r="46" spans="1:47" ht="19.5" customHeight="1">
      <c r="A46" s="114" t="s">
        <v>119</v>
      </c>
      <c r="B46" s="90"/>
      <c r="C46" s="107" t="s">
        <v>351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4" t="s">
        <v>352</v>
      </c>
      <c r="AD46" s="104"/>
      <c r="AE46" s="104"/>
      <c r="AF46" s="104"/>
      <c r="AG46" s="97">
        <f t="shared" si="0"/>
        <v>0</v>
      </c>
      <c r="AH46" s="97"/>
      <c r="AI46" s="97"/>
      <c r="AJ46" s="97"/>
      <c r="AK46" s="26">
        <f t="shared" si="1"/>
        <v>0</v>
      </c>
      <c r="AL46" s="26">
        <f t="shared" si="2"/>
        <v>0</v>
      </c>
      <c r="AM46" s="19"/>
      <c r="AN46" s="19"/>
      <c r="AO46" s="19">
        <f t="shared" si="3"/>
        <v>0</v>
      </c>
      <c r="AP46" s="19"/>
      <c r="AQ46" s="28"/>
      <c r="AR46" s="29">
        <f t="shared" si="4"/>
        <v>0</v>
      </c>
      <c r="AS46" s="19"/>
      <c r="AT46" s="17"/>
      <c r="AU46" s="29">
        <f t="shared" si="5"/>
        <v>0</v>
      </c>
    </row>
    <row r="47" spans="1:47" ht="19.5" customHeight="1">
      <c r="A47" s="114" t="s">
        <v>122</v>
      </c>
      <c r="B47" s="90"/>
      <c r="C47" s="107" t="s">
        <v>353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4" t="s">
        <v>354</v>
      </c>
      <c r="AD47" s="104"/>
      <c r="AE47" s="104"/>
      <c r="AF47" s="104"/>
      <c r="AG47" s="97">
        <f t="shared" si="0"/>
        <v>4538764</v>
      </c>
      <c r="AH47" s="97"/>
      <c r="AI47" s="97"/>
      <c r="AJ47" s="97"/>
      <c r="AK47" s="26">
        <f t="shared" si="1"/>
        <v>0</v>
      </c>
      <c r="AL47" s="26">
        <f t="shared" si="2"/>
        <v>4538764</v>
      </c>
      <c r="AM47" s="19"/>
      <c r="AN47" s="19"/>
      <c r="AO47" s="19">
        <f t="shared" si="3"/>
        <v>0</v>
      </c>
      <c r="AP47" s="19"/>
      <c r="AQ47" s="28"/>
      <c r="AR47" s="29">
        <f t="shared" si="4"/>
        <v>0</v>
      </c>
      <c r="AS47" s="19">
        <v>4538764</v>
      </c>
      <c r="AT47" s="17"/>
      <c r="AU47" s="29">
        <f t="shared" si="5"/>
        <v>4538764</v>
      </c>
    </row>
    <row r="48" spans="1:47" ht="19.5" customHeight="1">
      <c r="A48" s="114" t="s">
        <v>125</v>
      </c>
      <c r="B48" s="90"/>
      <c r="C48" s="107" t="s">
        <v>355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4" t="s">
        <v>356</v>
      </c>
      <c r="AD48" s="104"/>
      <c r="AE48" s="104"/>
      <c r="AF48" s="104"/>
      <c r="AG48" s="97">
        <f t="shared" si="0"/>
        <v>0</v>
      </c>
      <c r="AH48" s="97"/>
      <c r="AI48" s="97"/>
      <c r="AJ48" s="97"/>
      <c r="AK48" s="26">
        <f t="shared" si="1"/>
        <v>0</v>
      </c>
      <c r="AL48" s="26">
        <f t="shared" si="2"/>
        <v>0</v>
      </c>
      <c r="AM48" s="19"/>
      <c r="AN48" s="19"/>
      <c r="AO48" s="19">
        <f t="shared" si="3"/>
        <v>0</v>
      </c>
      <c r="AP48" s="19"/>
      <c r="AQ48" s="28"/>
      <c r="AR48" s="29">
        <f t="shared" si="4"/>
        <v>0</v>
      </c>
      <c r="AS48" s="19"/>
      <c r="AT48" s="17"/>
      <c r="AU48" s="29">
        <f t="shared" si="5"/>
        <v>0</v>
      </c>
    </row>
    <row r="49" spans="1:47" ht="19.5" customHeight="1">
      <c r="A49" s="114" t="s">
        <v>128</v>
      </c>
      <c r="B49" s="90"/>
      <c r="C49" s="107" t="s">
        <v>357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4" t="s">
        <v>358</v>
      </c>
      <c r="AD49" s="104"/>
      <c r="AE49" s="104"/>
      <c r="AF49" s="104"/>
      <c r="AG49" s="97">
        <f t="shared" si="0"/>
        <v>0</v>
      </c>
      <c r="AH49" s="97"/>
      <c r="AI49" s="97"/>
      <c r="AJ49" s="97"/>
      <c r="AK49" s="26">
        <f t="shared" si="1"/>
        <v>0</v>
      </c>
      <c r="AL49" s="26">
        <f t="shared" si="2"/>
        <v>0</v>
      </c>
      <c r="AM49" s="19"/>
      <c r="AN49" s="19"/>
      <c r="AO49" s="19">
        <f t="shared" si="3"/>
        <v>0</v>
      </c>
      <c r="AP49" s="19"/>
      <c r="AQ49" s="28"/>
      <c r="AR49" s="29">
        <f t="shared" si="4"/>
        <v>0</v>
      </c>
      <c r="AS49" s="19"/>
      <c r="AT49" s="17"/>
      <c r="AU49" s="29">
        <f t="shared" si="5"/>
        <v>0</v>
      </c>
    </row>
    <row r="50" spans="1:47" ht="19.5" customHeight="1">
      <c r="A50" s="114" t="s">
        <v>131</v>
      </c>
      <c r="B50" s="90"/>
      <c r="C50" s="107" t="s">
        <v>500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4" t="s">
        <v>359</v>
      </c>
      <c r="AD50" s="104"/>
      <c r="AE50" s="104"/>
      <c r="AF50" s="104"/>
      <c r="AG50" s="97">
        <f t="shared" si="0"/>
        <v>0</v>
      </c>
      <c r="AH50" s="97"/>
      <c r="AI50" s="97"/>
      <c r="AJ50" s="97"/>
      <c r="AK50" s="26">
        <f t="shared" si="1"/>
        <v>2039182</v>
      </c>
      <c r="AL50" s="26">
        <f t="shared" si="2"/>
        <v>2039182</v>
      </c>
      <c r="AM50" s="19"/>
      <c r="AN50" s="19">
        <v>2039182</v>
      </c>
      <c r="AO50" s="19">
        <f t="shared" si="3"/>
        <v>2039182</v>
      </c>
      <c r="AP50" s="19"/>
      <c r="AQ50" s="28"/>
      <c r="AR50" s="29">
        <f t="shared" si="4"/>
        <v>0</v>
      </c>
      <c r="AS50" s="19"/>
      <c r="AT50" s="17"/>
      <c r="AU50" s="29">
        <f t="shared" si="5"/>
        <v>0</v>
      </c>
    </row>
    <row r="51" spans="1:47" ht="19.5" customHeight="1">
      <c r="A51" s="114" t="s">
        <v>134</v>
      </c>
      <c r="B51" s="90"/>
      <c r="C51" s="107" t="s">
        <v>360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4" t="s">
        <v>361</v>
      </c>
      <c r="AD51" s="104"/>
      <c r="AE51" s="104"/>
      <c r="AF51" s="104"/>
      <c r="AG51" s="97">
        <f t="shared" si="0"/>
        <v>0</v>
      </c>
      <c r="AH51" s="97"/>
      <c r="AI51" s="97"/>
      <c r="AJ51" s="97"/>
      <c r="AK51" s="26">
        <f t="shared" si="1"/>
        <v>0</v>
      </c>
      <c r="AL51" s="26">
        <f t="shared" si="2"/>
        <v>0</v>
      </c>
      <c r="AM51" s="19"/>
      <c r="AN51" s="19"/>
      <c r="AO51" s="19">
        <f t="shared" si="3"/>
        <v>0</v>
      </c>
      <c r="AP51" s="19"/>
      <c r="AQ51" s="28"/>
      <c r="AR51" s="29">
        <f t="shared" si="4"/>
        <v>0</v>
      </c>
      <c r="AS51" s="19"/>
      <c r="AT51" s="17"/>
      <c r="AU51" s="29">
        <f t="shared" si="5"/>
        <v>0</v>
      </c>
    </row>
    <row r="52" spans="1:47" ht="19.5" customHeight="1">
      <c r="A52" s="114" t="s">
        <v>137</v>
      </c>
      <c r="B52" s="90"/>
      <c r="C52" s="109" t="s">
        <v>362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13" t="s">
        <v>363</v>
      </c>
      <c r="AD52" s="113"/>
      <c r="AE52" s="113"/>
      <c r="AF52" s="113"/>
      <c r="AG52" s="97">
        <f t="shared" si="0"/>
        <v>25074420</v>
      </c>
      <c r="AH52" s="97"/>
      <c r="AI52" s="97"/>
      <c r="AJ52" s="97"/>
      <c r="AK52" s="26">
        <f t="shared" si="1"/>
        <v>2039182</v>
      </c>
      <c r="AL52" s="26">
        <f t="shared" si="2"/>
        <v>27113602</v>
      </c>
      <c r="AM52" s="19">
        <f>SUM(AM43:AM51)</f>
        <v>3725420</v>
      </c>
      <c r="AN52" s="19">
        <f>SUM(AN42:AN51)</f>
        <v>2039182</v>
      </c>
      <c r="AO52" s="19">
        <f t="shared" si="3"/>
        <v>5764602</v>
      </c>
      <c r="AP52" s="19">
        <f>SUM(AP43:AP51)</f>
        <v>0</v>
      </c>
      <c r="AQ52" s="19">
        <f>SUM(AQ43:AQ51)</f>
        <v>0</v>
      </c>
      <c r="AR52" s="29">
        <f t="shared" si="4"/>
        <v>0</v>
      </c>
      <c r="AS52" s="19">
        <f>SUM(AS42:AS51)</f>
        <v>21349000</v>
      </c>
      <c r="AT52" s="19">
        <f>SUM(AT42:AT51)</f>
        <v>0</v>
      </c>
      <c r="AU52" s="29">
        <f t="shared" si="5"/>
        <v>21349000</v>
      </c>
    </row>
    <row r="53" spans="1:47" ht="19.5" customHeight="1">
      <c r="A53" s="114" t="s">
        <v>140</v>
      </c>
      <c r="B53" s="90"/>
      <c r="C53" s="107" t="s">
        <v>364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4" t="s">
        <v>365</v>
      </c>
      <c r="AD53" s="104"/>
      <c r="AE53" s="104"/>
      <c r="AF53" s="104"/>
      <c r="AG53" s="97">
        <f t="shared" si="0"/>
        <v>0</v>
      </c>
      <c r="AH53" s="97"/>
      <c r="AI53" s="97"/>
      <c r="AJ53" s="97"/>
      <c r="AK53" s="26">
        <f t="shared" si="1"/>
        <v>0</v>
      </c>
      <c r="AL53" s="26">
        <f t="shared" si="2"/>
        <v>0</v>
      </c>
      <c r="AM53" s="19"/>
      <c r="AN53" s="19"/>
      <c r="AO53" s="19">
        <f t="shared" si="3"/>
        <v>0</v>
      </c>
      <c r="AP53" s="19"/>
      <c r="AQ53" s="28"/>
      <c r="AR53" s="29">
        <f t="shared" si="4"/>
        <v>0</v>
      </c>
      <c r="AS53" s="19"/>
      <c r="AT53" s="17"/>
      <c r="AU53" s="29">
        <f t="shared" si="5"/>
        <v>0</v>
      </c>
    </row>
    <row r="54" spans="1:47" ht="19.5" customHeight="1">
      <c r="A54" s="114" t="s">
        <v>143</v>
      </c>
      <c r="B54" s="90"/>
      <c r="C54" s="107" t="s">
        <v>366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4" t="s">
        <v>367</v>
      </c>
      <c r="AD54" s="104"/>
      <c r="AE54" s="104"/>
      <c r="AF54" s="104"/>
      <c r="AG54" s="97">
        <f t="shared" si="0"/>
        <v>0</v>
      </c>
      <c r="AH54" s="97"/>
      <c r="AI54" s="97"/>
      <c r="AJ54" s="97"/>
      <c r="AK54" s="26">
        <f t="shared" si="1"/>
        <v>0</v>
      </c>
      <c r="AL54" s="26">
        <f t="shared" si="2"/>
        <v>0</v>
      </c>
      <c r="AM54" s="19"/>
      <c r="AN54" s="19"/>
      <c r="AO54" s="19">
        <f t="shared" si="3"/>
        <v>0</v>
      </c>
      <c r="AP54" s="19"/>
      <c r="AQ54" s="28"/>
      <c r="AR54" s="29">
        <f t="shared" si="4"/>
        <v>0</v>
      </c>
      <c r="AS54" s="19"/>
      <c r="AT54" s="17"/>
      <c r="AU54" s="29">
        <f t="shared" si="5"/>
        <v>0</v>
      </c>
    </row>
    <row r="55" spans="1:47" ht="19.5" customHeight="1">
      <c r="A55" s="114" t="s">
        <v>146</v>
      </c>
      <c r="B55" s="90"/>
      <c r="C55" s="107" t="s">
        <v>368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4" t="s">
        <v>369</v>
      </c>
      <c r="AD55" s="104"/>
      <c r="AE55" s="104"/>
      <c r="AF55" s="104"/>
      <c r="AG55" s="97">
        <f t="shared" si="0"/>
        <v>0</v>
      </c>
      <c r="AH55" s="97"/>
      <c r="AI55" s="97"/>
      <c r="AJ55" s="97"/>
      <c r="AK55" s="26">
        <f t="shared" si="1"/>
        <v>0</v>
      </c>
      <c r="AL55" s="26">
        <f t="shared" si="2"/>
        <v>0</v>
      </c>
      <c r="AM55" s="19"/>
      <c r="AN55" s="19"/>
      <c r="AO55" s="19">
        <f t="shared" si="3"/>
        <v>0</v>
      </c>
      <c r="AP55" s="19"/>
      <c r="AQ55" s="28"/>
      <c r="AR55" s="29">
        <f t="shared" si="4"/>
        <v>0</v>
      </c>
      <c r="AS55" s="19"/>
      <c r="AT55" s="17"/>
      <c r="AU55" s="29">
        <f t="shared" si="5"/>
        <v>0</v>
      </c>
    </row>
    <row r="56" spans="1:47" ht="19.5" customHeight="1">
      <c r="A56" s="114" t="s">
        <v>149</v>
      </c>
      <c r="B56" s="90"/>
      <c r="C56" s="107" t="s">
        <v>370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4" t="s">
        <v>371</v>
      </c>
      <c r="AD56" s="104"/>
      <c r="AE56" s="104"/>
      <c r="AF56" s="104"/>
      <c r="AG56" s="97">
        <f t="shared" si="0"/>
        <v>0</v>
      </c>
      <c r="AH56" s="97"/>
      <c r="AI56" s="97"/>
      <c r="AJ56" s="97"/>
      <c r="AK56" s="26">
        <f t="shared" si="1"/>
        <v>0</v>
      </c>
      <c r="AL56" s="26">
        <f t="shared" si="2"/>
        <v>0</v>
      </c>
      <c r="AM56" s="19"/>
      <c r="AN56" s="19"/>
      <c r="AO56" s="19">
        <f t="shared" si="3"/>
        <v>0</v>
      </c>
      <c r="AP56" s="19"/>
      <c r="AQ56" s="28"/>
      <c r="AR56" s="29">
        <f t="shared" si="4"/>
        <v>0</v>
      </c>
      <c r="AS56" s="19"/>
      <c r="AT56" s="17"/>
      <c r="AU56" s="29">
        <f t="shared" si="5"/>
        <v>0</v>
      </c>
    </row>
    <row r="57" spans="1:47" ht="19.5" customHeight="1">
      <c r="A57" s="114" t="s">
        <v>152</v>
      </c>
      <c r="B57" s="90"/>
      <c r="C57" s="107" t="s">
        <v>372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4" t="s">
        <v>373</v>
      </c>
      <c r="AD57" s="104"/>
      <c r="AE57" s="104"/>
      <c r="AF57" s="104"/>
      <c r="AG57" s="97">
        <f t="shared" si="0"/>
        <v>0</v>
      </c>
      <c r="AH57" s="97"/>
      <c r="AI57" s="97"/>
      <c r="AJ57" s="97"/>
      <c r="AK57" s="26">
        <f t="shared" si="1"/>
        <v>0</v>
      </c>
      <c r="AL57" s="26">
        <f t="shared" si="2"/>
        <v>0</v>
      </c>
      <c r="AM57" s="19"/>
      <c r="AN57" s="19"/>
      <c r="AO57" s="19">
        <f t="shared" si="3"/>
        <v>0</v>
      </c>
      <c r="AP57" s="19"/>
      <c r="AQ57" s="28"/>
      <c r="AR57" s="29">
        <f t="shared" si="4"/>
        <v>0</v>
      </c>
      <c r="AS57" s="19"/>
      <c r="AT57" s="17"/>
      <c r="AU57" s="29">
        <f t="shared" si="5"/>
        <v>0</v>
      </c>
    </row>
    <row r="58" spans="1:47" ht="19.5" customHeight="1">
      <c r="A58" s="114" t="s">
        <v>155</v>
      </c>
      <c r="B58" s="90"/>
      <c r="C58" s="105" t="s">
        <v>374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13" t="s">
        <v>375</v>
      </c>
      <c r="AD58" s="113"/>
      <c r="AE58" s="113"/>
      <c r="AF58" s="113"/>
      <c r="AG58" s="97">
        <f t="shared" si="0"/>
        <v>0</v>
      </c>
      <c r="AH58" s="97"/>
      <c r="AI58" s="97"/>
      <c r="AJ58" s="97"/>
      <c r="AK58" s="26">
        <f t="shared" si="1"/>
        <v>0</v>
      </c>
      <c r="AL58" s="26">
        <f t="shared" si="2"/>
        <v>0</v>
      </c>
      <c r="AM58" s="19">
        <f>SUM(AM53:AM57)</f>
        <v>0</v>
      </c>
      <c r="AN58" s="19">
        <f>SUM(AN53:AN57)</f>
        <v>0</v>
      </c>
      <c r="AO58" s="19">
        <f t="shared" si="3"/>
        <v>0</v>
      </c>
      <c r="AP58" s="19">
        <f>SUM(AP53:AP57)</f>
        <v>0</v>
      </c>
      <c r="AQ58" s="19">
        <f>SUM(AQ53:AQ57)</f>
        <v>0</v>
      </c>
      <c r="AR58" s="29">
        <f t="shared" si="4"/>
        <v>0</v>
      </c>
      <c r="AS58" s="19">
        <f>SUM(AS53:AS57)</f>
        <v>0</v>
      </c>
      <c r="AT58" s="19">
        <f>SUM(AT53:AT57)</f>
        <v>0</v>
      </c>
      <c r="AU58" s="29">
        <f t="shared" si="5"/>
        <v>0</v>
      </c>
    </row>
    <row r="59" spans="1:47" ht="29.25" customHeight="1">
      <c r="A59" s="114" t="s">
        <v>158</v>
      </c>
      <c r="B59" s="90"/>
      <c r="C59" s="107" t="s">
        <v>376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4" t="s">
        <v>377</v>
      </c>
      <c r="AD59" s="104"/>
      <c r="AE59" s="104"/>
      <c r="AF59" s="104"/>
      <c r="AG59" s="97">
        <f t="shared" si="0"/>
        <v>0</v>
      </c>
      <c r="AH59" s="97"/>
      <c r="AI59" s="97"/>
      <c r="AJ59" s="97"/>
      <c r="AK59" s="26">
        <f t="shared" si="1"/>
        <v>0</v>
      </c>
      <c r="AL59" s="26">
        <f t="shared" si="2"/>
        <v>0</v>
      </c>
      <c r="AM59" s="19"/>
      <c r="AN59" s="19"/>
      <c r="AO59" s="19">
        <f t="shared" si="3"/>
        <v>0</v>
      </c>
      <c r="AP59" s="19"/>
      <c r="AQ59" s="28"/>
      <c r="AR59" s="29">
        <f t="shared" si="4"/>
        <v>0</v>
      </c>
      <c r="AS59" s="19"/>
      <c r="AT59" s="17"/>
      <c r="AU59" s="29">
        <f t="shared" si="5"/>
        <v>0</v>
      </c>
    </row>
    <row r="60" spans="1:47" ht="29.25" customHeight="1">
      <c r="A60" s="114" t="s">
        <v>161</v>
      </c>
      <c r="B60" s="90"/>
      <c r="C60" s="100" t="s">
        <v>378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4" t="s">
        <v>379</v>
      </c>
      <c r="AD60" s="104"/>
      <c r="AE60" s="104"/>
      <c r="AF60" s="104"/>
      <c r="AG60" s="97">
        <f>SUM(AM60+AP60+AS60)</f>
        <v>325000</v>
      </c>
      <c r="AH60" s="97"/>
      <c r="AI60" s="97"/>
      <c r="AJ60" s="97"/>
      <c r="AK60" s="26">
        <f t="shared" si="1"/>
        <v>0</v>
      </c>
      <c r="AL60" s="26">
        <f t="shared" si="2"/>
        <v>325000</v>
      </c>
      <c r="AM60" s="19">
        <v>325000</v>
      </c>
      <c r="AN60" s="19"/>
      <c r="AO60" s="19">
        <f t="shared" si="3"/>
        <v>325000</v>
      </c>
      <c r="AP60" s="19"/>
      <c r="AQ60" s="28"/>
      <c r="AR60" s="29">
        <f t="shared" si="4"/>
        <v>0</v>
      </c>
      <c r="AS60" s="19"/>
      <c r="AT60" s="17"/>
      <c r="AU60" s="29">
        <f t="shared" si="5"/>
        <v>0</v>
      </c>
    </row>
    <row r="61" spans="1:47" ht="19.5" customHeight="1">
      <c r="A61" s="114" t="s">
        <v>164</v>
      </c>
      <c r="B61" s="90"/>
      <c r="C61" s="107" t="s">
        <v>380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4" t="s">
        <v>381</v>
      </c>
      <c r="AD61" s="104"/>
      <c r="AE61" s="104"/>
      <c r="AF61" s="104"/>
      <c r="AG61" s="97">
        <f t="shared" si="0"/>
        <v>0</v>
      </c>
      <c r="AH61" s="97"/>
      <c r="AI61" s="97"/>
      <c r="AJ61" s="97"/>
      <c r="AK61" s="26">
        <f t="shared" si="1"/>
        <v>0</v>
      </c>
      <c r="AL61" s="26">
        <f t="shared" si="2"/>
        <v>0</v>
      </c>
      <c r="AM61" s="19"/>
      <c r="AN61" s="19"/>
      <c r="AO61" s="19">
        <f t="shared" si="3"/>
        <v>0</v>
      </c>
      <c r="AP61" s="19"/>
      <c r="AQ61" s="28"/>
      <c r="AR61" s="29">
        <f t="shared" si="4"/>
        <v>0</v>
      </c>
      <c r="AS61" s="19"/>
      <c r="AT61" s="17"/>
      <c r="AU61" s="29">
        <f t="shared" si="5"/>
        <v>0</v>
      </c>
    </row>
    <row r="62" spans="1:47" ht="19.5" customHeight="1">
      <c r="A62" s="114" t="s">
        <v>167</v>
      </c>
      <c r="B62" s="90"/>
      <c r="C62" s="105" t="s">
        <v>382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13" t="s">
        <v>383</v>
      </c>
      <c r="AD62" s="113"/>
      <c r="AE62" s="113"/>
      <c r="AF62" s="113"/>
      <c r="AG62" s="97">
        <f t="shared" si="0"/>
        <v>325000</v>
      </c>
      <c r="AH62" s="97"/>
      <c r="AI62" s="97"/>
      <c r="AJ62" s="97"/>
      <c r="AK62" s="26">
        <f t="shared" si="1"/>
        <v>0</v>
      </c>
      <c r="AL62" s="26">
        <f t="shared" si="2"/>
        <v>325000</v>
      </c>
      <c r="AM62" s="19">
        <f>SUM(AM59:AM61)</f>
        <v>325000</v>
      </c>
      <c r="AN62" s="19">
        <f>SUM(AN59:AN61)</f>
        <v>0</v>
      </c>
      <c r="AO62" s="19">
        <f t="shared" si="3"/>
        <v>325000</v>
      </c>
      <c r="AP62" s="19">
        <f>SUM(AP59:AP61)</f>
        <v>0</v>
      </c>
      <c r="AQ62" s="19">
        <f>SUM(AQ59:AQ61)</f>
        <v>0</v>
      </c>
      <c r="AR62" s="29">
        <f t="shared" si="4"/>
        <v>0</v>
      </c>
      <c r="AS62" s="19">
        <f>SUM(AS59:AS61)</f>
        <v>0</v>
      </c>
      <c r="AT62" s="19">
        <f>SUM(AT59:AT61)</f>
        <v>0</v>
      </c>
      <c r="AU62" s="29">
        <f t="shared" si="5"/>
        <v>0</v>
      </c>
    </row>
    <row r="63" spans="1:47" ht="29.25" customHeight="1">
      <c r="A63" s="114" t="s">
        <v>170</v>
      </c>
      <c r="B63" s="90"/>
      <c r="C63" s="107" t="s">
        <v>384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4" t="s">
        <v>385</v>
      </c>
      <c r="AD63" s="104"/>
      <c r="AE63" s="104"/>
      <c r="AF63" s="104"/>
      <c r="AG63" s="97">
        <f t="shared" si="0"/>
        <v>0</v>
      </c>
      <c r="AH63" s="97"/>
      <c r="AI63" s="97"/>
      <c r="AJ63" s="97"/>
      <c r="AK63" s="26">
        <f t="shared" si="1"/>
        <v>0</v>
      </c>
      <c r="AL63" s="26">
        <f t="shared" si="2"/>
        <v>0</v>
      </c>
      <c r="AM63" s="19"/>
      <c r="AN63" s="19"/>
      <c r="AO63" s="19">
        <f t="shared" si="3"/>
        <v>0</v>
      </c>
      <c r="AP63" s="19"/>
      <c r="AQ63" s="28"/>
      <c r="AR63" s="29">
        <f t="shared" si="4"/>
        <v>0</v>
      </c>
      <c r="AS63" s="19"/>
      <c r="AT63" s="17"/>
      <c r="AU63" s="29">
        <f t="shared" si="5"/>
        <v>0</v>
      </c>
    </row>
    <row r="64" spans="1:47" ht="29.25" customHeight="1">
      <c r="A64" s="114" t="s">
        <v>173</v>
      </c>
      <c r="B64" s="90"/>
      <c r="C64" s="100" t="s">
        <v>386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4" t="s">
        <v>387</v>
      </c>
      <c r="AD64" s="104"/>
      <c r="AE64" s="104"/>
      <c r="AF64" s="104"/>
      <c r="AG64" s="97">
        <f t="shared" si="0"/>
        <v>196000</v>
      </c>
      <c r="AH64" s="97"/>
      <c r="AI64" s="97"/>
      <c r="AJ64" s="97"/>
      <c r="AK64" s="26">
        <f t="shared" si="1"/>
        <v>0</v>
      </c>
      <c r="AL64" s="26">
        <f t="shared" si="2"/>
        <v>196000</v>
      </c>
      <c r="AM64" s="19">
        <v>196000</v>
      </c>
      <c r="AN64" s="19"/>
      <c r="AO64" s="19">
        <f t="shared" si="3"/>
        <v>196000</v>
      </c>
      <c r="AP64" s="19"/>
      <c r="AQ64" s="28"/>
      <c r="AR64" s="29">
        <f t="shared" si="4"/>
        <v>0</v>
      </c>
      <c r="AS64" s="19"/>
      <c r="AT64" s="17"/>
      <c r="AU64" s="29">
        <f t="shared" si="5"/>
        <v>0</v>
      </c>
    </row>
    <row r="65" spans="1:47" ht="19.5" customHeight="1">
      <c r="A65" s="114" t="s">
        <v>176</v>
      </c>
      <c r="B65" s="90"/>
      <c r="C65" s="107" t="s">
        <v>388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4" t="s">
        <v>389</v>
      </c>
      <c r="AD65" s="104"/>
      <c r="AE65" s="104"/>
      <c r="AF65" s="104"/>
      <c r="AG65" s="97">
        <f t="shared" si="0"/>
        <v>150000</v>
      </c>
      <c r="AH65" s="97"/>
      <c r="AI65" s="97"/>
      <c r="AJ65" s="97"/>
      <c r="AK65" s="26">
        <f t="shared" si="1"/>
        <v>0</v>
      </c>
      <c r="AL65" s="26">
        <f t="shared" si="2"/>
        <v>150000</v>
      </c>
      <c r="AM65" s="19">
        <v>150000</v>
      </c>
      <c r="AN65" s="19"/>
      <c r="AO65" s="19">
        <f t="shared" si="3"/>
        <v>150000</v>
      </c>
      <c r="AP65" s="19"/>
      <c r="AQ65" s="28"/>
      <c r="AR65" s="29">
        <f t="shared" si="4"/>
        <v>0</v>
      </c>
      <c r="AS65" s="19"/>
      <c r="AT65" s="17"/>
      <c r="AU65" s="29">
        <f t="shared" si="5"/>
        <v>0</v>
      </c>
    </row>
    <row r="66" spans="1:47" ht="19.5" customHeight="1">
      <c r="A66" s="114" t="s">
        <v>179</v>
      </c>
      <c r="B66" s="90"/>
      <c r="C66" s="105" t="s">
        <v>390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13" t="s">
        <v>391</v>
      </c>
      <c r="AD66" s="113"/>
      <c r="AE66" s="113"/>
      <c r="AF66" s="113"/>
      <c r="AG66" s="97">
        <f t="shared" si="0"/>
        <v>346000</v>
      </c>
      <c r="AH66" s="97"/>
      <c r="AI66" s="97"/>
      <c r="AJ66" s="97"/>
      <c r="AK66" s="26">
        <f t="shared" si="1"/>
        <v>0</v>
      </c>
      <c r="AL66" s="26">
        <f t="shared" si="2"/>
        <v>346000</v>
      </c>
      <c r="AM66" s="19">
        <f>SUM(AM63:AM65)</f>
        <v>346000</v>
      </c>
      <c r="AN66" s="19">
        <f>SUM(AN63:AN65)</f>
        <v>0</v>
      </c>
      <c r="AO66" s="19">
        <f t="shared" si="3"/>
        <v>346000</v>
      </c>
      <c r="AP66" s="19">
        <f>SUM(AP63:AP65)</f>
        <v>0</v>
      </c>
      <c r="AQ66" s="19">
        <f>SUM(AQ63:AQ65)</f>
        <v>0</v>
      </c>
      <c r="AR66" s="29">
        <f t="shared" si="4"/>
        <v>0</v>
      </c>
      <c r="AS66" s="19">
        <f>SUM(AS63:AS65)</f>
        <v>0</v>
      </c>
      <c r="AT66" s="19">
        <f>SUM(AT63:AT65)</f>
        <v>0</v>
      </c>
      <c r="AU66" s="29">
        <f t="shared" si="5"/>
        <v>0</v>
      </c>
    </row>
    <row r="67" spans="1:47" ht="19.5" customHeight="1">
      <c r="A67" s="114" t="s">
        <v>182</v>
      </c>
      <c r="B67" s="90"/>
      <c r="C67" s="109" t="s">
        <v>392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13" t="s">
        <v>393</v>
      </c>
      <c r="AD67" s="113"/>
      <c r="AE67" s="113"/>
      <c r="AF67" s="113"/>
      <c r="AG67" s="97">
        <f t="shared" si="0"/>
        <v>218953441</v>
      </c>
      <c r="AH67" s="97"/>
      <c r="AI67" s="97"/>
      <c r="AJ67" s="97"/>
      <c r="AK67" s="26">
        <f t="shared" si="1"/>
        <v>5041237</v>
      </c>
      <c r="AL67" s="26">
        <f t="shared" si="2"/>
        <v>223994678</v>
      </c>
      <c r="AM67" s="19">
        <f>SUM(AM21+AM27+AM41+AM52+AM58+AM62+AM66)</f>
        <v>184729350</v>
      </c>
      <c r="AN67" s="19">
        <f>SUM(AN21+AN27+AN41+AN52+AN58+AN62+AN66)</f>
        <v>3354458</v>
      </c>
      <c r="AO67" s="19">
        <f t="shared" si="3"/>
        <v>188083808</v>
      </c>
      <c r="AP67" s="19">
        <f>SUM(AP21+AP27+AP41+AP52+AP58+AP62+AP66)</f>
        <v>0</v>
      </c>
      <c r="AQ67" s="19">
        <f>SUM(AQ21+AQ27+AQ41+AQ52+AQ58+AQ62+AQ66)</f>
        <v>1686779</v>
      </c>
      <c r="AR67" s="22">
        <f t="shared" si="4"/>
        <v>1686779</v>
      </c>
      <c r="AS67" s="19">
        <f>SUM(AS21+AS27+AS41+AS52+AS58+AS62+AS66)</f>
        <v>34224091</v>
      </c>
      <c r="AT67" s="19">
        <f>SUM(AT21+AT27+AT41+AT52+AT58+AT62+AT66)</f>
        <v>0</v>
      </c>
      <c r="AU67" s="29">
        <f t="shared" si="5"/>
        <v>34224091</v>
      </c>
    </row>
  </sheetData>
  <sheetProtection/>
  <mergeCells count="254">
    <mergeCell ref="AG67:AJ67"/>
    <mergeCell ref="A67:B67"/>
    <mergeCell ref="C67:AB67"/>
    <mergeCell ref="AC67:AF67"/>
    <mergeCell ref="AG60:AJ60"/>
    <mergeCell ref="AG66:AJ66"/>
    <mergeCell ref="AG65:AJ65"/>
    <mergeCell ref="A63:B63"/>
    <mergeCell ref="AC62:AF62"/>
    <mergeCell ref="C63:AB63"/>
    <mergeCell ref="AC64:AF64"/>
    <mergeCell ref="AG64:AJ64"/>
    <mergeCell ref="A62:B62"/>
    <mergeCell ref="AG62:AJ62"/>
    <mergeCell ref="C62:AB62"/>
    <mergeCell ref="C60:AB60"/>
    <mergeCell ref="AG63:AJ63"/>
    <mergeCell ref="AG61:AJ61"/>
    <mergeCell ref="A66:B66"/>
    <mergeCell ref="AC63:AF63"/>
    <mergeCell ref="C66:AB66"/>
    <mergeCell ref="AC66:AF66"/>
    <mergeCell ref="C61:AB61"/>
    <mergeCell ref="AC65:AF65"/>
    <mergeCell ref="A65:B65"/>
    <mergeCell ref="C65:AB65"/>
    <mergeCell ref="A64:B64"/>
    <mergeCell ref="C64:AB64"/>
    <mergeCell ref="A59:B59"/>
    <mergeCell ref="A61:B61"/>
    <mergeCell ref="AC61:AF61"/>
    <mergeCell ref="C59:AB59"/>
    <mergeCell ref="AC59:AF59"/>
    <mergeCell ref="AG59:AJ59"/>
    <mergeCell ref="C56:AB56"/>
    <mergeCell ref="AC56:AF56"/>
    <mergeCell ref="A57:B57"/>
    <mergeCell ref="C57:AB57"/>
    <mergeCell ref="AC57:AF57"/>
    <mergeCell ref="A58:B58"/>
    <mergeCell ref="C58:AB58"/>
    <mergeCell ref="AC58:AF58"/>
    <mergeCell ref="AG57:AJ57"/>
    <mergeCell ref="AG58:AJ58"/>
    <mergeCell ref="C54:AB54"/>
    <mergeCell ref="AC54:AF54"/>
    <mergeCell ref="A60:B60"/>
    <mergeCell ref="A55:B55"/>
    <mergeCell ref="C55:AB55"/>
    <mergeCell ref="AC55:AF55"/>
    <mergeCell ref="AC60:AF60"/>
    <mergeCell ref="AG55:AJ55"/>
    <mergeCell ref="C52:AB52"/>
    <mergeCell ref="AC52:AF52"/>
    <mergeCell ref="AG52:AJ52"/>
    <mergeCell ref="AG56:AJ56"/>
    <mergeCell ref="A53:B53"/>
    <mergeCell ref="C53:AB53"/>
    <mergeCell ref="AC53:AF53"/>
    <mergeCell ref="AG53:AJ53"/>
    <mergeCell ref="A54:B54"/>
    <mergeCell ref="A56:B56"/>
    <mergeCell ref="A50:B50"/>
    <mergeCell ref="C50:AB50"/>
    <mergeCell ref="AC50:AF50"/>
    <mergeCell ref="AG50:AJ50"/>
    <mergeCell ref="AG54:AJ54"/>
    <mergeCell ref="A51:B51"/>
    <mergeCell ref="C51:AB51"/>
    <mergeCell ref="AC51:AF51"/>
    <mergeCell ref="AG51:AJ51"/>
    <mergeCell ref="A52:B52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14:B14"/>
    <mergeCell ref="C14:Z14"/>
    <mergeCell ref="AG14:AJ14"/>
    <mergeCell ref="AC12:AF12"/>
    <mergeCell ref="AG12:AJ12"/>
    <mergeCell ref="A11:B11"/>
    <mergeCell ref="C11:AB11"/>
    <mergeCell ref="AC11:AF11"/>
    <mergeCell ref="AG11:AJ11"/>
    <mergeCell ref="A9:B9"/>
    <mergeCell ref="C9:AB9"/>
    <mergeCell ref="AC9:AF9"/>
    <mergeCell ref="AG9:AJ9"/>
    <mergeCell ref="AM6:AO6"/>
    <mergeCell ref="A8:B8"/>
    <mergeCell ref="C8:AB8"/>
    <mergeCell ref="AC8:AF8"/>
    <mergeCell ref="AG8:AJ8"/>
    <mergeCell ref="A7:B7"/>
    <mergeCell ref="C7:AB7"/>
    <mergeCell ref="AC7:AF7"/>
    <mergeCell ref="AG7:AJ7"/>
    <mergeCell ref="AP6:AR6"/>
    <mergeCell ref="A6:AF6"/>
    <mergeCell ref="AG6:AL6"/>
    <mergeCell ref="AS6:AU6"/>
    <mergeCell ref="AR1:AU1"/>
    <mergeCell ref="A2:AU2"/>
    <mergeCell ref="A3:AU3"/>
    <mergeCell ref="A4:AU4"/>
    <mergeCell ref="AM1:AP1"/>
    <mergeCell ref="A5:AP5"/>
    <mergeCell ref="A10:B10"/>
    <mergeCell ref="C10:AB10"/>
    <mergeCell ref="AC10:AF10"/>
    <mergeCell ref="AG10:AJ10"/>
    <mergeCell ref="C13:AB13"/>
    <mergeCell ref="AC13:AF13"/>
    <mergeCell ref="AG13:AJ13"/>
    <mergeCell ref="A13:B13"/>
    <mergeCell ref="A12:B12"/>
    <mergeCell ref="C12:AB1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SheetLayoutView="100" zoomScalePageLayoutView="0" workbookViewId="0" topLeftCell="A10">
      <selection activeCell="AL20" sqref="AL20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137"/>
      <c r="AL1" s="137"/>
    </row>
    <row r="2" spans="1:38" ht="31.5" customHeight="1">
      <c r="A2" s="138" t="s">
        <v>483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85"/>
      <c r="AL2" s="85"/>
    </row>
    <row r="3" spans="1:38" ht="31.5" customHeight="1">
      <c r="A3" s="138" t="s">
        <v>559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85"/>
      <c r="AL3" s="85"/>
    </row>
    <row r="4" spans="1:38" ht="25.5" customHeight="1">
      <c r="A4" s="139" t="s">
        <v>501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85"/>
      <c r="AL4" s="85"/>
    </row>
    <row r="5" spans="1:38" ht="19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85"/>
      <c r="AL5" s="85"/>
    </row>
    <row r="6" spans="1:38" ht="27.75" customHeight="1">
      <c r="A6" s="84" t="s">
        <v>554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42" t="s">
        <v>486</v>
      </c>
      <c r="AH6" s="143"/>
      <c r="AI6" s="143"/>
      <c r="AJ6" s="143"/>
      <c r="AK6" s="143"/>
      <c r="AL6" s="144"/>
    </row>
    <row r="7" spans="1:40" ht="34.5" customHeight="1">
      <c r="A7" s="91" t="s">
        <v>0</v>
      </c>
      <c r="B7" s="92"/>
      <c r="C7" s="93" t="s">
        <v>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77" t="s">
        <v>2</v>
      </c>
      <c r="AD7" s="86"/>
      <c r="AE7" s="86"/>
      <c r="AF7" s="86"/>
      <c r="AG7" s="92" t="s">
        <v>3</v>
      </c>
      <c r="AH7" s="86"/>
      <c r="AI7" s="86"/>
      <c r="AJ7" s="86"/>
      <c r="AK7" s="10" t="s">
        <v>558</v>
      </c>
      <c r="AL7" s="10" t="s">
        <v>487</v>
      </c>
      <c r="AM7" s="11"/>
      <c r="AN7" s="11"/>
    </row>
    <row r="8" spans="1:38" ht="12.75">
      <c r="A8" s="89" t="s">
        <v>4</v>
      </c>
      <c r="B8" s="89"/>
      <c r="C8" s="90" t="s">
        <v>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6</v>
      </c>
      <c r="AD8" s="90"/>
      <c r="AE8" s="90"/>
      <c r="AF8" s="90"/>
      <c r="AG8" s="90" t="s">
        <v>7</v>
      </c>
      <c r="AH8" s="90"/>
      <c r="AI8" s="90"/>
      <c r="AJ8" s="90"/>
      <c r="AK8" s="28"/>
      <c r="AL8" s="28"/>
    </row>
    <row r="9" spans="1:38" ht="19.5" customHeight="1">
      <c r="A9" s="114" t="s">
        <v>8</v>
      </c>
      <c r="B9" s="114"/>
      <c r="C9" s="107" t="s">
        <v>502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0" t="s">
        <v>503</v>
      </c>
      <c r="AD9" s="100"/>
      <c r="AE9" s="100"/>
      <c r="AF9" s="100"/>
      <c r="AG9" s="134"/>
      <c r="AH9" s="134"/>
      <c r="AI9" s="134"/>
      <c r="AJ9" s="134"/>
      <c r="AK9" s="19"/>
      <c r="AL9" s="19"/>
    </row>
    <row r="10" spans="1:38" ht="19.5" customHeight="1">
      <c r="A10" s="114" t="s">
        <v>11</v>
      </c>
      <c r="B10" s="114"/>
      <c r="C10" s="107" t="s">
        <v>504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0" t="s">
        <v>505</v>
      </c>
      <c r="AD10" s="100"/>
      <c r="AE10" s="100"/>
      <c r="AF10" s="100"/>
      <c r="AG10" s="134"/>
      <c r="AH10" s="134"/>
      <c r="AI10" s="134"/>
      <c r="AJ10" s="134"/>
      <c r="AK10" s="19"/>
      <c r="AL10" s="19"/>
    </row>
    <row r="11" spans="1:38" ht="19.5" customHeight="1">
      <c r="A11" s="114" t="s">
        <v>14</v>
      </c>
      <c r="B11" s="114"/>
      <c r="C11" s="107" t="s">
        <v>506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0" t="s">
        <v>507</v>
      </c>
      <c r="AD11" s="100"/>
      <c r="AE11" s="100"/>
      <c r="AF11" s="100"/>
      <c r="AG11" s="134"/>
      <c r="AH11" s="134"/>
      <c r="AI11" s="134"/>
      <c r="AJ11" s="134"/>
      <c r="AK11" s="19"/>
      <c r="AL11" s="19"/>
    </row>
    <row r="12" spans="1:38" ht="19.5" customHeight="1">
      <c r="A12" s="132" t="s">
        <v>17</v>
      </c>
      <c r="B12" s="132"/>
      <c r="C12" s="109" t="s">
        <v>508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5" t="s">
        <v>509</v>
      </c>
      <c r="AD12" s="105"/>
      <c r="AE12" s="105"/>
      <c r="AF12" s="105"/>
      <c r="AG12" s="134"/>
      <c r="AH12" s="134"/>
      <c r="AI12" s="134"/>
      <c r="AJ12" s="134"/>
      <c r="AK12" s="19"/>
      <c r="AL12" s="19"/>
    </row>
    <row r="13" spans="1:38" s="3" customFormat="1" ht="19.5" customHeight="1">
      <c r="A13" s="114" t="s">
        <v>20</v>
      </c>
      <c r="B13" s="114"/>
      <c r="C13" s="136" t="s">
        <v>510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00" t="s">
        <v>511</v>
      </c>
      <c r="AD13" s="100"/>
      <c r="AE13" s="100"/>
      <c r="AF13" s="100"/>
      <c r="AG13" s="134"/>
      <c r="AH13" s="134"/>
      <c r="AI13" s="134"/>
      <c r="AJ13" s="134"/>
      <c r="AK13" s="20"/>
      <c r="AL13" s="20"/>
    </row>
    <row r="14" spans="1:38" ht="19.5" customHeight="1">
      <c r="A14" s="114" t="s">
        <v>23</v>
      </c>
      <c r="B14" s="114"/>
      <c r="C14" s="136" t="s">
        <v>512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00" t="s">
        <v>513</v>
      </c>
      <c r="AD14" s="100"/>
      <c r="AE14" s="100"/>
      <c r="AF14" s="100"/>
      <c r="AG14" s="134"/>
      <c r="AH14" s="134"/>
      <c r="AI14" s="134"/>
      <c r="AJ14" s="134"/>
      <c r="AK14" s="19"/>
      <c r="AL14" s="19"/>
    </row>
    <row r="15" spans="1:38" ht="19.5" customHeight="1">
      <c r="A15" s="114" t="s">
        <v>26</v>
      </c>
      <c r="B15" s="114"/>
      <c r="C15" s="107" t="s">
        <v>514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0" t="s">
        <v>515</v>
      </c>
      <c r="AD15" s="100"/>
      <c r="AE15" s="100"/>
      <c r="AF15" s="100"/>
      <c r="AG15" s="134"/>
      <c r="AH15" s="134"/>
      <c r="AI15" s="134"/>
      <c r="AJ15" s="134"/>
      <c r="AK15" s="19"/>
      <c r="AL15" s="19"/>
    </row>
    <row r="16" spans="1:38" ht="19.5" customHeight="1">
      <c r="A16" s="114" t="s">
        <v>29</v>
      </c>
      <c r="B16" s="114"/>
      <c r="C16" s="107" t="s">
        <v>516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0" t="s">
        <v>517</v>
      </c>
      <c r="AD16" s="100"/>
      <c r="AE16" s="100"/>
      <c r="AF16" s="100"/>
      <c r="AG16" s="134"/>
      <c r="AH16" s="134"/>
      <c r="AI16" s="134"/>
      <c r="AJ16" s="134"/>
      <c r="AK16" s="19"/>
      <c r="AL16" s="19"/>
    </row>
    <row r="17" spans="1:38" ht="19.5" customHeight="1">
      <c r="A17" s="132" t="s">
        <v>32</v>
      </c>
      <c r="B17" s="132"/>
      <c r="C17" s="133" t="s">
        <v>518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05" t="s">
        <v>519</v>
      </c>
      <c r="AD17" s="105"/>
      <c r="AE17" s="105"/>
      <c r="AF17" s="105"/>
      <c r="AG17" s="134"/>
      <c r="AH17" s="134"/>
      <c r="AI17" s="134"/>
      <c r="AJ17" s="134"/>
      <c r="AK17" s="19"/>
      <c r="AL17" s="19"/>
    </row>
    <row r="18" spans="1:38" ht="19.5" customHeight="1">
      <c r="A18" s="114" t="s">
        <v>35</v>
      </c>
      <c r="B18" s="114"/>
      <c r="C18" s="136" t="s">
        <v>520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00" t="s">
        <v>521</v>
      </c>
      <c r="AD18" s="100"/>
      <c r="AE18" s="100"/>
      <c r="AF18" s="100"/>
      <c r="AG18" s="134"/>
      <c r="AH18" s="134"/>
      <c r="AI18" s="134"/>
      <c r="AJ18" s="134"/>
      <c r="AK18" s="19"/>
      <c r="AL18" s="19"/>
    </row>
    <row r="19" spans="1:38" ht="19.5" customHeight="1">
      <c r="A19" s="114" t="s">
        <v>38</v>
      </c>
      <c r="B19" s="114"/>
      <c r="C19" s="136" t="s">
        <v>522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00" t="s">
        <v>523</v>
      </c>
      <c r="AD19" s="100"/>
      <c r="AE19" s="100"/>
      <c r="AF19" s="100"/>
      <c r="AG19" s="134">
        <v>3621391</v>
      </c>
      <c r="AH19" s="134"/>
      <c r="AI19" s="134"/>
      <c r="AJ19" s="134"/>
      <c r="AK19" s="19">
        <v>3791770</v>
      </c>
      <c r="AL19" s="19">
        <f>SUM(AG19:AK19)</f>
        <v>7413161</v>
      </c>
    </row>
    <row r="20" spans="1:38" ht="19.5" customHeight="1">
      <c r="A20" s="114" t="s">
        <v>41</v>
      </c>
      <c r="B20" s="114"/>
      <c r="C20" s="136" t="s">
        <v>524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00" t="s">
        <v>525</v>
      </c>
      <c r="AD20" s="100"/>
      <c r="AE20" s="100"/>
      <c r="AF20" s="100"/>
      <c r="AG20" s="134"/>
      <c r="AH20" s="134"/>
      <c r="AI20" s="134"/>
      <c r="AJ20" s="134"/>
      <c r="AK20" s="19"/>
      <c r="AL20" s="19"/>
    </row>
    <row r="21" spans="1:38" ht="19.5" customHeight="1">
      <c r="A21" s="114" t="s">
        <v>44</v>
      </c>
      <c r="B21" s="114"/>
      <c r="C21" s="136" t="s">
        <v>526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00" t="s">
        <v>527</v>
      </c>
      <c r="AD21" s="100"/>
      <c r="AE21" s="100"/>
      <c r="AF21" s="100"/>
      <c r="AG21" s="134"/>
      <c r="AH21" s="134"/>
      <c r="AI21" s="134"/>
      <c r="AJ21" s="134"/>
      <c r="AK21" s="19"/>
      <c r="AL21" s="19"/>
    </row>
    <row r="22" spans="1:38" ht="19.5" customHeight="1">
      <c r="A22" s="114" t="s">
        <v>47</v>
      </c>
      <c r="B22" s="114"/>
      <c r="C22" s="136" t="s">
        <v>528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00" t="s">
        <v>529</v>
      </c>
      <c r="AD22" s="100"/>
      <c r="AE22" s="100"/>
      <c r="AF22" s="100"/>
      <c r="AG22" s="134"/>
      <c r="AH22" s="134"/>
      <c r="AI22" s="134"/>
      <c r="AJ22" s="134"/>
      <c r="AK22" s="19"/>
      <c r="AL22" s="19"/>
    </row>
    <row r="23" spans="1:38" ht="19.5" customHeight="1">
      <c r="A23" s="114" t="s">
        <v>50</v>
      </c>
      <c r="B23" s="114"/>
      <c r="C23" s="136" t="s">
        <v>530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00" t="s">
        <v>531</v>
      </c>
      <c r="AD23" s="100"/>
      <c r="AE23" s="100"/>
      <c r="AF23" s="100"/>
      <c r="AG23" s="134"/>
      <c r="AH23" s="134"/>
      <c r="AI23" s="134"/>
      <c r="AJ23" s="134"/>
      <c r="AK23" s="19"/>
      <c r="AL23" s="19"/>
    </row>
    <row r="24" spans="1:38" ht="19.5" customHeight="1">
      <c r="A24" s="132" t="s">
        <v>53</v>
      </c>
      <c r="B24" s="132"/>
      <c r="C24" s="133" t="s">
        <v>532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05" t="s">
        <v>533</v>
      </c>
      <c r="AD24" s="105"/>
      <c r="AE24" s="105"/>
      <c r="AF24" s="105"/>
      <c r="AG24" s="134">
        <f>SUM(AG19:AJ23)</f>
        <v>3621391</v>
      </c>
      <c r="AH24" s="134"/>
      <c r="AI24" s="134"/>
      <c r="AJ24" s="134"/>
      <c r="AK24" s="19">
        <f>SUM(AK19:AK23)</f>
        <v>3791770</v>
      </c>
      <c r="AL24" s="19">
        <f>SUM(AL19:AL23)</f>
        <v>7413161</v>
      </c>
    </row>
    <row r="25" spans="1:38" ht="19.5" customHeight="1">
      <c r="A25" s="114" t="s">
        <v>56</v>
      </c>
      <c r="B25" s="114"/>
      <c r="C25" s="136" t="s">
        <v>534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00" t="s">
        <v>535</v>
      </c>
      <c r="AD25" s="100"/>
      <c r="AE25" s="100"/>
      <c r="AF25" s="100"/>
      <c r="AG25" s="134"/>
      <c r="AH25" s="134"/>
      <c r="AI25" s="134"/>
      <c r="AJ25" s="134"/>
      <c r="AK25" s="19"/>
      <c r="AL25" s="19"/>
    </row>
    <row r="26" spans="1:38" ht="19.5" customHeight="1">
      <c r="A26" s="114" t="s">
        <v>59</v>
      </c>
      <c r="B26" s="114"/>
      <c r="C26" s="107" t="s">
        <v>536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0" t="s">
        <v>537</v>
      </c>
      <c r="AD26" s="100"/>
      <c r="AE26" s="100"/>
      <c r="AF26" s="100"/>
      <c r="AG26" s="134"/>
      <c r="AH26" s="134"/>
      <c r="AI26" s="134"/>
      <c r="AJ26" s="134"/>
      <c r="AK26" s="19"/>
      <c r="AL26" s="19"/>
    </row>
    <row r="27" spans="1:38" ht="19.5" customHeight="1">
      <c r="A27" s="114" t="s">
        <v>62</v>
      </c>
      <c r="B27" s="114"/>
      <c r="C27" s="136" t="s">
        <v>538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00" t="s">
        <v>539</v>
      </c>
      <c r="AD27" s="100"/>
      <c r="AE27" s="100"/>
      <c r="AF27" s="100"/>
      <c r="AG27" s="134"/>
      <c r="AH27" s="134"/>
      <c r="AI27" s="134"/>
      <c r="AJ27" s="134"/>
      <c r="AK27" s="19"/>
      <c r="AL27" s="19"/>
    </row>
    <row r="28" spans="1:38" ht="19.5" customHeight="1">
      <c r="A28" s="114" t="s">
        <v>65</v>
      </c>
      <c r="B28" s="114"/>
      <c r="C28" s="136" t="s">
        <v>540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00" t="s">
        <v>541</v>
      </c>
      <c r="AD28" s="100"/>
      <c r="AE28" s="100"/>
      <c r="AF28" s="100"/>
      <c r="AG28" s="134"/>
      <c r="AH28" s="134"/>
      <c r="AI28" s="134"/>
      <c r="AJ28" s="134"/>
      <c r="AK28" s="19"/>
      <c r="AL28" s="19"/>
    </row>
    <row r="29" spans="1:38" ht="19.5" customHeight="1">
      <c r="A29" s="132" t="s">
        <v>68</v>
      </c>
      <c r="B29" s="132"/>
      <c r="C29" s="133" t="s">
        <v>542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05" t="s">
        <v>543</v>
      </c>
      <c r="AD29" s="105"/>
      <c r="AE29" s="105"/>
      <c r="AF29" s="105"/>
      <c r="AG29" s="134"/>
      <c r="AH29" s="134"/>
      <c r="AI29" s="134"/>
      <c r="AJ29" s="134"/>
      <c r="AK29" s="19"/>
      <c r="AL29" s="19"/>
    </row>
    <row r="30" spans="1:38" ht="19.5" customHeight="1">
      <c r="A30" s="114" t="s">
        <v>71</v>
      </c>
      <c r="B30" s="114"/>
      <c r="C30" s="107" t="s">
        <v>544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0" t="s">
        <v>545</v>
      </c>
      <c r="AD30" s="100"/>
      <c r="AE30" s="100"/>
      <c r="AF30" s="100"/>
      <c r="AG30" s="135"/>
      <c r="AH30" s="135"/>
      <c r="AI30" s="135"/>
      <c r="AJ30" s="135"/>
      <c r="AK30" s="19"/>
      <c r="AL30" s="19"/>
    </row>
    <row r="31" spans="1:38" ht="19.5" customHeight="1">
      <c r="A31" s="132" t="s">
        <v>74</v>
      </c>
      <c r="B31" s="132"/>
      <c r="C31" s="133" t="s">
        <v>546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05" t="s">
        <v>547</v>
      </c>
      <c r="AD31" s="105"/>
      <c r="AE31" s="105"/>
      <c r="AF31" s="105"/>
      <c r="AG31" s="134">
        <f>SUM(AG24)</f>
        <v>3621391</v>
      </c>
      <c r="AH31" s="134"/>
      <c r="AI31" s="134"/>
      <c r="AJ31" s="134"/>
      <c r="AK31" s="19">
        <f>SUM(AK24)</f>
        <v>3791770</v>
      </c>
      <c r="AL31" s="19">
        <f>SUM(AL24)</f>
        <v>7413161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AK1:AL1"/>
    <mergeCell ref="A2:AL2"/>
    <mergeCell ref="A3:AL3"/>
    <mergeCell ref="A4:AL4"/>
    <mergeCell ref="A5:AL5"/>
    <mergeCell ref="A6:AF6"/>
    <mergeCell ref="AG6:AL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33"/>
  <sheetViews>
    <sheetView tabSelected="1" view="pageBreakPreview" zoomScaleSheetLayoutView="100" zoomScalePageLayoutView="0" workbookViewId="0" topLeftCell="A13">
      <selection activeCell="AR19" sqref="AR19"/>
    </sheetView>
  </sheetViews>
  <sheetFormatPr defaultColWidth="9.140625" defaultRowHeight="15"/>
  <cols>
    <col min="1" max="22" width="2.7109375" style="1" customWidth="1"/>
    <col min="23" max="23" width="2.421875" style="1" customWidth="1"/>
    <col min="24" max="27" width="2.7109375" style="1" hidden="1" customWidth="1"/>
    <col min="28" max="28" width="2.421875" style="1" customWidth="1"/>
    <col min="29" max="32" width="2.7109375" style="1" hidden="1" customWidth="1"/>
    <col min="33" max="36" width="2.7109375" style="1" customWidth="1"/>
    <col min="37" max="37" width="11.8515625" style="1" customWidth="1"/>
    <col min="38" max="38" width="11.140625" style="1" customWidth="1"/>
    <col min="39" max="41" width="11.421875" style="5" customWidth="1"/>
    <col min="42" max="42" width="10.57421875" style="21" customWidth="1"/>
    <col min="43" max="43" width="11.00390625" style="1" customWidth="1"/>
    <col min="44" max="44" width="10.7109375" style="1" customWidth="1"/>
    <col min="45" max="45" width="13.28125" style="1" customWidth="1"/>
    <col min="46" max="46" width="10.57421875" style="1" customWidth="1"/>
    <col min="47" max="47" width="12.28125" style="1" customWidth="1"/>
    <col min="48" max="50" width="2.7109375" style="1" customWidth="1"/>
    <col min="51" max="16384" width="9.140625" style="1" customWidth="1"/>
  </cols>
  <sheetData>
    <row r="1" spans="39:47" ht="24.75" customHeight="1">
      <c r="AM1" s="145" t="s">
        <v>496</v>
      </c>
      <c r="AN1" s="145"/>
      <c r="AO1" s="145"/>
      <c r="AP1" s="145"/>
      <c r="AQ1" s="145"/>
      <c r="AR1" s="145"/>
      <c r="AS1" s="145"/>
      <c r="AT1" s="145"/>
      <c r="AU1" s="145"/>
    </row>
    <row r="2" spans="1:47" ht="31.5" customHeight="1">
      <c r="A2" s="74" t="s">
        <v>483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</row>
    <row r="3" spans="1:47" ht="31.5" customHeight="1">
      <c r="A3" s="116" t="s">
        <v>561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</row>
    <row r="4" ht="25.5" customHeight="1"/>
    <row r="5" spans="1:91" ht="19.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20"/>
      <c r="AN5" s="120"/>
      <c r="AO5" s="120"/>
      <c r="AP5" s="120"/>
      <c r="AQ5" s="146" t="s">
        <v>554</v>
      </c>
      <c r="AR5" s="146"/>
      <c r="AS5" s="146"/>
      <c r="AT5" s="146"/>
      <c r="AU5" s="146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47" ht="40.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21" t="s">
        <v>475</v>
      </c>
      <c r="AH6" s="122"/>
      <c r="AI6" s="122"/>
      <c r="AJ6" s="122"/>
      <c r="AK6" s="123"/>
      <c r="AL6" s="124"/>
      <c r="AM6" s="125" t="s">
        <v>494</v>
      </c>
      <c r="AN6" s="126"/>
      <c r="AO6" s="127"/>
      <c r="AP6" s="125" t="s">
        <v>480</v>
      </c>
      <c r="AQ6" s="123"/>
      <c r="AR6" s="124"/>
      <c r="AS6" s="125" t="s">
        <v>549</v>
      </c>
      <c r="AT6" s="123"/>
      <c r="AU6" s="124"/>
    </row>
    <row r="7" spans="1:47" ht="34.5" customHeight="1">
      <c r="A7" s="91" t="s">
        <v>0</v>
      </c>
      <c r="B7" s="92"/>
      <c r="C7" s="93" t="s">
        <v>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77" t="s">
        <v>2</v>
      </c>
      <c r="AD7" s="86"/>
      <c r="AE7" s="86"/>
      <c r="AF7" s="86"/>
      <c r="AG7" s="147" t="s">
        <v>3</v>
      </c>
      <c r="AH7" s="128"/>
      <c r="AI7" s="128"/>
      <c r="AJ7" s="128"/>
      <c r="AK7" s="41" t="s">
        <v>558</v>
      </c>
      <c r="AL7" s="33" t="s">
        <v>487</v>
      </c>
      <c r="AM7" s="18" t="s">
        <v>479</v>
      </c>
      <c r="AN7" s="41" t="s">
        <v>558</v>
      </c>
      <c r="AO7" s="33" t="s">
        <v>487</v>
      </c>
      <c r="AP7" s="18" t="s">
        <v>479</v>
      </c>
      <c r="AQ7" s="41" t="s">
        <v>558</v>
      </c>
      <c r="AR7" s="33" t="s">
        <v>487</v>
      </c>
      <c r="AS7" s="18" t="s">
        <v>479</v>
      </c>
      <c r="AT7" s="41" t="s">
        <v>558</v>
      </c>
      <c r="AU7" s="33" t="s">
        <v>487</v>
      </c>
    </row>
    <row r="8" spans="1:47" ht="12.75">
      <c r="A8" s="89" t="s">
        <v>4</v>
      </c>
      <c r="B8" s="89"/>
      <c r="C8" s="90" t="s">
        <v>5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6</v>
      </c>
      <c r="AD8" s="90"/>
      <c r="AE8" s="90"/>
      <c r="AF8" s="90"/>
      <c r="AG8" s="90" t="s">
        <v>7</v>
      </c>
      <c r="AH8" s="90"/>
      <c r="AI8" s="90"/>
      <c r="AJ8" s="90"/>
      <c r="AK8" s="12" t="s">
        <v>472</v>
      </c>
      <c r="AL8" s="12" t="s">
        <v>473</v>
      </c>
      <c r="AM8" s="12" t="s">
        <v>488</v>
      </c>
      <c r="AN8" s="12" t="s">
        <v>489</v>
      </c>
      <c r="AO8" s="12" t="s">
        <v>490</v>
      </c>
      <c r="AP8" s="12" t="s">
        <v>491</v>
      </c>
      <c r="AQ8" s="12" t="s">
        <v>492</v>
      </c>
      <c r="AR8" s="12" t="s">
        <v>493</v>
      </c>
      <c r="AS8" s="12" t="s">
        <v>491</v>
      </c>
      <c r="AT8" s="12" t="s">
        <v>492</v>
      </c>
      <c r="AU8" s="12" t="s">
        <v>493</v>
      </c>
    </row>
    <row r="9" spans="1:47" ht="19.5" customHeight="1">
      <c r="A9" s="114" t="s">
        <v>8</v>
      </c>
      <c r="B9" s="114"/>
      <c r="C9" s="136" t="s">
        <v>408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00" t="s">
        <v>409</v>
      </c>
      <c r="AD9" s="100"/>
      <c r="AE9" s="100"/>
      <c r="AF9" s="100"/>
      <c r="AG9" s="148"/>
      <c r="AH9" s="149"/>
      <c r="AI9" s="149"/>
      <c r="AJ9" s="150"/>
      <c r="AK9" s="31"/>
      <c r="AL9" s="31"/>
      <c r="AM9" s="17"/>
      <c r="AN9" s="17"/>
      <c r="AO9" s="17"/>
      <c r="AP9" s="19"/>
      <c r="AQ9" s="28"/>
      <c r="AR9" s="28"/>
      <c r="AS9" s="19"/>
      <c r="AT9" s="28"/>
      <c r="AU9" s="28"/>
    </row>
    <row r="10" spans="1:47" ht="19.5" customHeight="1">
      <c r="A10" s="114" t="s">
        <v>11</v>
      </c>
      <c r="B10" s="114"/>
      <c r="C10" s="107" t="s">
        <v>410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0" t="s">
        <v>411</v>
      </c>
      <c r="AD10" s="100"/>
      <c r="AE10" s="100"/>
      <c r="AF10" s="100"/>
      <c r="AG10" s="148"/>
      <c r="AH10" s="149"/>
      <c r="AI10" s="149"/>
      <c r="AJ10" s="150"/>
      <c r="AK10" s="31"/>
      <c r="AL10" s="31"/>
      <c r="AM10" s="17"/>
      <c r="AN10" s="17"/>
      <c r="AO10" s="17"/>
      <c r="AP10" s="19"/>
      <c r="AQ10" s="28"/>
      <c r="AR10" s="28"/>
      <c r="AS10" s="19"/>
      <c r="AT10" s="28"/>
      <c r="AU10" s="28"/>
    </row>
    <row r="11" spans="1:47" ht="19.5" customHeight="1">
      <c r="A11" s="114" t="s">
        <v>14</v>
      </c>
      <c r="B11" s="114"/>
      <c r="C11" s="136" t="s">
        <v>412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00" t="s">
        <v>413</v>
      </c>
      <c r="AD11" s="100"/>
      <c r="AE11" s="100"/>
      <c r="AF11" s="100"/>
      <c r="AG11" s="148"/>
      <c r="AH11" s="149"/>
      <c r="AI11" s="149"/>
      <c r="AJ11" s="150"/>
      <c r="AK11" s="31"/>
      <c r="AL11" s="31"/>
      <c r="AM11" s="17"/>
      <c r="AN11" s="17"/>
      <c r="AO11" s="17"/>
      <c r="AP11" s="19"/>
      <c r="AQ11" s="28"/>
      <c r="AR11" s="28"/>
      <c r="AS11" s="19"/>
      <c r="AT11" s="28"/>
      <c r="AU11" s="28"/>
    </row>
    <row r="12" spans="1:47" ht="19.5" customHeight="1">
      <c r="A12" s="132" t="s">
        <v>17</v>
      </c>
      <c r="B12" s="132"/>
      <c r="C12" s="109" t="s">
        <v>414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5" t="s">
        <v>415</v>
      </c>
      <c r="AD12" s="105"/>
      <c r="AE12" s="105"/>
      <c r="AF12" s="105"/>
      <c r="AG12" s="148"/>
      <c r="AH12" s="149"/>
      <c r="AI12" s="149"/>
      <c r="AJ12" s="150"/>
      <c r="AK12" s="31"/>
      <c r="AL12" s="31"/>
      <c r="AM12" s="17"/>
      <c r="AN12" s="17"/>
      <c r="AO12" s="17"/>
      <c r="AP12" s="19"/>
      <c r="AQ12" s="28"/>
      <c r="AR12" s="28"/>
      <c r="AS12" s="19"/>
      <c r="AT12" s="28"/>
      <c r="AU12" s="28"/>
    </row>
    <row r="13" spans="1:47" ht="19.5" customHeight="1">
      <c r="A13" s="114" t="s">
        <v>20</v>
      </c>
      <c r="B13" s="114"/>
      <c r="C13" s="107" t="s">
        <v>416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0" t="s">
        <v>417</v>
      </c>
      <c r="AD13" s="100"/>
      <c r="AE13" s="100"/>
      <c r="AF13" s="100"/>
      <c r="AG13" s="148"/>
      <c r="AH13" s="149"/>
      <c r="AI13" s="149"/>
      <c r="AJ13" s="150"/>
      <c r="AK13" s="31"/>
      <c r="AL13" s="31"/>
      <c r="AM13" s="17"/>
      <c r="AN13" s="17"/>
      <c r="AO13" s="17"/>
      <c r="AP13" s="19"/>
      <c r="AQ13" s="28"/>
      <c r="AR13" s="28"/>
      <c r="AS13" s="19"/>
      <c r="AT13" s="28"/>
      <c r="AU13" s="28"/>
    </row>
    <row r="14" spans="1:47" ht="19.5" customHeight="1">
      <c r="A14" s="114" t="s">
        <v>23</v>
      </c>
      <c r="B14" s="114"/>
      <c r="C14" s="136" t="s">
        <v>418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00" t="s">
        <v>419</v>
      </c>
      <c r="AD14" s="100"/>
      <c r="AE14" s="100"/>
      <c r="AF14" s="100"/>
      <c r="AG14" s="148"/>
      <c r="AH14" s="149"/>
      <c r="AI14" s="149"/>
      <c r="AJ14" s="150"/>
      <c r="AK14" s="31"/>
      <c r="AL14" s="31"/>
      <c r="AM14" s="17"/>
      <c r="AN14" s="17"/>
      <c r="AO14" s="17"/>
      <c r="AP14" s="19"/>
      <c r="AQ14" s="28"/>
      <c r="AR14" s="28"/>
      <c r="AS14" s="19"/>
      <c r="AT14" s="28"/>
      <c r="AU14" s="28"/>
    </row>
    <row r="15" spans="1:47" ht="19.5" customHeight="1">
      <c r="A15" s="114" t="s">
        <v>26</v>
      </c>
      <c r="B15" s="114"/>
      <c r="C15" s="107" t="s">
        <v>420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0" t="s">
        <v>421</v>
      </c>
      <c r="AD15" s="100"/>
      <c r="AE15" s="100"/>
      <c r="AF15" s="100"/>
      <c r="AG15" s="148"/>
      <c r="AH15" s="149"/>
      <c r="AI15" s="149"/>
      <c r="AJ15" s="150"/>
      <c r="AK15" s="31"/>
      <c r="AL15" s="31"/>
      <c r="AM15" s="17"/>
      <c r="AN15" s="17"/>
      <c r="AO15" s="17"/>
      <c r="AP15" s="19"/>
      <c r="AQ15" s="28"/>
      <c r="AR15" s="28"/>
      <c r="AS15" s="19"/>
      <c r="AT15" s="28"/>
      <c r="AU15" s="28"/>
    </row>
    <row r="16" spans="1:47" ht="19.5" customHeight="1">
      <c r="A16" s="114" t="s">
        <v>29</v>
      </c>
      <c r="B16" s="114"/>
      <c r="C16" s="136" t="s">
        <v>422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00" t="s">
        <v>423</v>
      </c>
      <c r="AD16" s="100"/>
      <c r="AE16" s="100"/>
      <c r="AF16" s="100"/>
      <c r="AG16" s="148"/>
      <c r="AH16" s="149"/>
      <c r="AI16" s="149"/>
      <c r="AJ16" s="150"/>
      <c r="AK16" s="31"/>
      <c r="AL16" s="31"/>
      <c r="AM16" s="17"/>
      <c r="AN16" s="17"/>
      <c r="AO16" s="17"/>
      <c r="AP16" s="19"/>
      <c r="AQ16" s="28"/>
      <c r="AR16" s="28"/>
      <c r="AS16" s="19"/>
      <c r="AT16" s="28"/>
      <c r="AU16" s="28"/>
    </row>
    <row r="17" spans="1:47" s="3" customFormat="1" ht="19.5" customHeight="1">
      <c r="A17" s="132" t="s">
        <v>32</v>
      </c>
      <c r="B17" s="132"/>
      <c r="C17" s="133" t="s">
        <v>424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05" t="s">
        <v>425</v>
      </c>
      <c r="AD17" s="105"/>
      <c r="AE17" s="105"/>
      <c r="AF17" s="105"/>
      <c r="AG17" s="148"/>
      <c r="AH17" s="149"/>
      <c r="AI17" s="149"/>
      <c r="AJ17" s="150"/>
      <c r="AK17" s="31"/>
      <c r="AL17" s="31"/>
      <c r="AM17" s="22"/>
      <c r="AN17" s="22"/>
      <c r="AO17" s="22"/>
      <c r="AP17" s="20"/>
      <c r="AQ17" s="29"/>
      <c r="AR17" s="29"/>
      <c r="AS17" s="20"/>
      <c r="AT17" s="29"/>
      <c r="AU17" s="29"/>
    </row>
    <row r="18" spans="1:47" s="3" customFormat="1" ht="19.5" customHeight="1">
      <c r="A18" s="114" t="s">
        <v>35</v>
      </c>
      <c r="B18" s="114"/>
      <c r="C18" s="100" t="s">
        <v>426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 t="s">
        <v>427</v>
      </c>
      <c r="AD18" s="100"/>
      <c r="AE18" s="100"/>
      <c r="AF18" s="100"/>
      <c r="AG18" s="148">
        <f>SUM(AM18+AP18+AS18)</f>
        <v>63650787</v>
      </c>
      <c r="AH18" s="149"/>
      <c r="AI18" s="149"/>
      <c r="AJ18" s="150"/>
      <c r="AK18" s="31">
        <f>SUM(AN18+AQ18+AT18)</f>
        <v>104182</v>
      </c>
      <c r="AL18" s="31">
        <f>SUM(AO18+AR18+AU18)</f>
        <v>63754969</v>
      </c>
      <c r="AM18" s="17">
        <v>56304000</v>
      </c>
      <c r="AN18" s="17"/>
      <c r="AO18" s="17">
        <f>SUM(AM18:AN18)</f>
        <v>56304000</v>
      </c>
      <c r="AP18" s="19">
        <v>96063</v>
      </c>
      <c r="AQ18" s="17"/>
      <c r="AR18" s="22">
        <f>SUM(AP18:AQ18)</f>
        <v>96063</v>
      </c>
      <c r="AS18" s="19">
        <v>7250724</v>
      </c>
      <c r="AT18" s="17">
        <v>104182</v>
      </c>
      <c r="AU18" s="22">
        <f>SUM(AS18:AT18)</f>
        <v>7354906</v>
      </c>
    </row>
    <row r="19" spans="1:47" s="3" customFormat="1" ht="19.5" customHeight="1">
      <c r="A19" s="114" t="s">
        <v>38</v>
      </c>
      <c r="B19" s="114"/>
      <c r="C19" s="100" t="s">
        <v>428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 t="s">
        <v>429</v>
      </c>
      <c r="AD19" s="100"/>
      <c r="AE19" s="100"/>
      <c r="AF19" s="100"/>
      <c r="AG19" s="148">
        <f aca="true" t="shared" si="0" ref="AG19:AG33">SUM(AM19+AP19+AS19)</f>
        <v>0</v>
      </c>
      <c r="AH19" s="149"/>
      <c r="AI19" s="149"/>
      <c r="AJ19" s="150"/>
      <c r="AK19" s="31">
        <f aca="true" t="shared" si="1" ref="AK19:AK33">SUM(AN19+AQ19+AT19)</f>
        <v>0</v>
      </c>
      <c r="AL19" s="31">
        <f aca="true" t="shared" si="2" ref="AL19:AL33">SUM(AO19+AR19+AU19)</f>
        <v>0</v>
      </c>
      <c r="AM19" s="22"/>
      <c r="AN19" s="22"/>
      <c r="AO19" s="17">
        <f aca="true" t="shared" si="3" ref="AO19:AO33">SUM(AM19:AN19)</f>
        <v>0</v>
      </c>
      <c r="AP19" s="20"/>
      <c r="AQ19" s="29"/>
      <c r="AR19" s="29"/>
      <c r="AS19" s="20"/>
      <c r="AT19" s="29"/>
      <c r="AU19" s="29"/>
    </row>
    <row r="20" spans="1:47" s="3" customFormat="1" ht="19.5" customHeight="1">
      <c r="A20" s="132" t="s">
        <v>41</v>
      </c>
      <c r="B20" s="132"/>
      <c r="C20" s="105" t="s">
        <v>430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 t="s">
        <v>431</v>
      </c>
      <c r="AD20" s="105"/>
      <c r="AE20" s="105"/>
      <c r="AF20" s="105"/>
      <c r="AG20" s="148">
        <f t="shared" si="0"/>
        <v>63650787</v>
      </c>
      <c r="AH20" s="149"/>
      <c r="AI20" s="149"/>
      <c r="AJ20" s="150"/>
      <c r="AK20" s="31">
        <f t="shared" si="1"/>
        <v>104182</v>
      </c>
      <c r="AL20" s="31">
        <f t="shared" si="2"/>
        <v>63754969</v>
      </c>
      <c r="AM20" s="22">
        <f aca="true" t="shared" si="4" ref="AM20:AR20">SUM(AM18:AM19)</f>
        <v>56304000</v>
      </c>
      <c r="AN20" s="22">
        <f t="shared" si="4"/>
        <v>0</v>
      </c>
      <c r="AO20" s="17">
        <f t="shared" si="3"/>
        <v>56304000</v>
      </c>
      <c r="AP20" s="22">
        <f t="shared" si="4"/>
        <v>96063</v>
      </c>
      <c r="AQ20" s="22">
        <f t="shared" si="4"/>
        <v>0</v>
      </c>
      <c r="AR20" s="22">
        <f t="shared" si="4"/>
        <v>96063</v>
      </c>
      <c r="AS20" s="22">
        <f>SUM(AS18:AS19)</f>
        <v>7250724</v>
      </c>
      <c r="AT20" s="22">
        <f>SUM(AT18:AT19)</f>
        <v>104182</v>
      </c>
      <c r="AU20" s="22">
        <f>SUM(AU18:AU19)</f>
        <v>7354906</v>
      </c>
    </row>
    <row r="21" spans="1:47" s="3" customFormat="1" ht="19.5" customHeight="1">
      <c r="A21" s="114" t="s">
        <v>44</v>
      </c>
      <c r="B21" s="114"/>
      <c r="C21" s="136" t="s">
        <v>432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00" t="s">
        <v>433</v>
      </c>
      <c r="AD21" s="100"/>
      <c r="AE21" s="100"/>
      <c r="AF21" s="100"/>
      <c r="AG21" s="148">
        <f t="shared" si="0"/>
        <v>0</v>
      </c>
      <c r="AH21" s="149"/>
      <c r="AI21" s="149"/>
      <c r="AJ21" s="150"/>
      <c r="AK21" s="31">
        <f t="shared" si="1"/>
        <v>3791770</v>
      </c>
      <c r="AL21" s="31">
        <f t="shared" si="2"/>
        <v>3791770</v>
      </c>
      <c r="AM21" s="22"/>
      <c r="AN21" s="22">
        <v>3791770</v>
      </c>
      <c r="AO21" s="17">
        <f t="shared" si="3"/>
        <v>3791770</v>
      </c>
      <c r="AP21" s="20"/>
      <c r="AQ21" s="29"/>
      <c r="AR21" s="29"/>
      <c r="AS21" s="20"/>
      <c r="AT21" s="29"/>
      <c r="AU21" s="29"/>
    </row>
    <row r="22" spans="1:47" ht="19.5" customHeight="1">
      <c r="A22" s="114" t="s">
        <v>47</v>
      </c>
      <c r="B22" s="114"/>
      <c r="C22" s="136" t="s">
        <v>434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00" t="s">
        <v>435</v>
      </c>
      <c r="AD22" s="100"/>
      <c r="AE22" s="100"/>
      <c r="AF22" s="100"/>
      <c r="AG22" s="148">
        <f t="shared" si="0"/>
        <v>0</v>
      </c>
      <c r="AH22" s="149"/>
      <c r="AI22" s="149"/>
      <c r="AJ22" s="150"/>
      <c r="AK22" s="31">
        <f t="shared" si="1"/>
        <v>0</v>
      </c>
      <c r="AL22" s="31">
        <f t="shared" si="2"/>
        <v>0</v>
      </c>
      <c r="AM22" s="17"/>
      <c r="AN22" s="17"/>
      <c r="AO22" s="17">
        <f t="shared" si="3"/>
        <v>0</v>
      </c>
      <c r="AP22" s="19"/>
      <c r="AQ22" s="28"/>
      <c r="AR22" s="28"/>
      <c r="AS22" s="19"/>
      <c r="AT22" s="28"/>
      <c r="AU22" s="28"/>
    </row>
    <row r="23" spans="1:47" s="2" customFormat="1" ht="19.5" customHeight="1">
      <c r="A23" s="114" t="s">
        <v>50</v>
      </c>
      <c r="B23" s="114"/>
      <c r="C23" s="136" t="s">
        <v>436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00" t="s">
        <v>437</v>
      </c>
      <c r="AD23" s="100"/>
      <c r="AE23" s="100"/>
      <c r="AF23" s="100"/>
      <c r="AG23" s="148">
        <f t="shared" si="0"/>
        <v>0</v>
      </c>
      <c r="AH23" s="149"/>
      <c r="AI23" s="149"/>
      <c r="AJ23" s="150"/>
      <c r="AK23" s="31">
        <f t="shared" si="1"/>
        <v>0</v>
      </c>
      <c r="AL23" s="31">
        <f t="shared" si="2"/>
        <v>0</v>
      </c>
      <c r="AM23" s="17"/>
      <c r="AN23" s="17"/>
      <c r="AO23" s="17">
        <f t="shared" si="3"/>
        <v>0</v>
      </c>
      <c r="AP23" s="19"/>
      <c r="AQ23" s="17"/>
      <c r="AR23" s="17"/>
      <c r="AS23" s="19"/>
      <c r="AT23" s="17"/>
      <c r="AU23" s="17"/>
    </row>
    <row r="24" spans="1:47" s="2" customFormat="1" ht="19.5" customHeight="1">
      <c r="A24" s="114" t="s">
        <v>53</v>
      </c>
      <c r="B24" s="114"/>
      <c r="C24" s="136" t="s">
        <v>438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00" t="s">
        <v>439</v>
      </c>
      <c r="AD24" s="100"/>
      <c r="AE24" s="100"/>
      <c r="AF24" s="100"/>
      <c r="AG24" s="148">
        <f t="shared" si="0"/>
        <v>0</v>
      </c>
      <c r="AH24" s="149"/>
      <c r="AI24" s="149"/>
      <c r="AJ24" s="150"/>
      <c r="AK24" s="31">
        <f t="shared" si="1"/>
        <v>0</v>
      </c>
      <c r="AL24" s="31">
        <f t="shared" si="2"/>
        <v>0</v>
      </c>
      <c r="AM24" s="17"/>
      <c r="AN24" s="17"/>
      <c r="AO24" s="17">
        <f t="shared" si="3"/>
        <v>0</v>
      </c>
      <c r="AP24" s="19"/>
      <c r="AQ24" s="28"/>
      <c r="AR24" s="28"/>
      <c r="AS24" s="19"/>
      <c r="AT24" s="28"/>
      <c r="AU24" s="28"/>
    </row>
    <row r="25" spans="1:47" ht="19.5" customHeight="1">
      <c r="A25" s="114" t="s">
        <v>56</v>
      </c>
      <c r="B25" s="114"/>
      <c r="C25" s="107" t="s">
        <v>440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0" t="s">
        <v>441</v>
      </c>
      <c r="AD25" s="100"/>
      <c r="AE25" s="100"/>
      <c r="AF25" s="100"/>
      <c r="AG25" s="148">
        <f t="shared" si="0"/>
        <v>0</v>
      </c>
      <c r="AH25" s="149"/>
      <c r="AI25" s="149"/>
      <c r="AJ25" s="150"/>
      <c r="AK25" s="31">
        <f t="shared" si="1"/>
        <v>0</v>
      </c>
      <c r="AL25" s="31">
        <f t="shared" si="2"/>
        <v>0</v>
      </c>
      <c r="AM25" s="17"/>
      <c r="AN25" s="17"/>
      <c r="AO25" s="17">
        <f t="shared" si="3"/>
        <v>0</v>
      </c>
      <c r="AP25" s="19"/>
      <c r="AQ25" s="28"/>
      <c r="AR25" s="28"/>
      <c r="AS25" s="19"/>
      <c r="AT25" s="28"/>
      <c r="AU25" s="28"/>
    </row>
    <row r="26" spans="1:48" ht="19.5" customHeight="1">
      <c r="A26" s="132" t="s">
        <v>59</v>
      </c>
      <c r="B26" s="132"/>
      <c r="C26" s="109" t="s">
        <v>442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5" t="s">
        <v>443</v>
      </c>
      <c r="AD26" s="105"/>
      <c r="AE26" s="105"/>
      <c r="AF26" s="105"/>
      <c r="AG26" s="148">
        <f t="shared" si="0"/>
        <v>63650787</v>
      </c>
      <c r="AH26" s="149"/>
      <c r="AI26" s="149"/>
      <c r="AJ26" s="150"/>
      <c r="AK26" s="31">
        <f t="shared" si="1"/>
        <v>3895952</v>
      </c>
      <c r="AL26" s="31">
        <f t="shared" si="2"/>
        <v>67546739</v>
      </c>
      <c r="AM26" s="20">
        <f aca="true" t="shared" si="5" ref="AM26:AR26">SUM(AM20:AM25)</f>
        <v>56304000</v>
      </c>
      <c r="AN26" s="20">
        <f t="shared" si="5"/>
        <v>3791770</v>
      </c>
      <c r="AO26" s="17">
        <f t="shared" si="3"/>
        <v>60095770</v>
      </c>
      <c r="AP26" s="20">
        <f t="shared" si="5"/>
        <v>96063</v>
      </c>
      <c r="AQ26" s="20">
        <f t="shared" si="5"/>
        <v>0</v>
      </c>
      <c r="AR26" s="20">
        <f t="shared" si="5"/>
        <v>96063</v>
      </c>
      <c r="AS26" s="20">
        <f>SUM(AS20+AS23)</f>
        <v>7250724</v>
      </c>
      <c r="AT26" s="20">
        <f>SUM(AT20+AT23)</f>
        <v>104182</v>
      </c>
      <c r="AU26" s="20">
        <f>SUM(AU20+AU23)</f>
        <v>7354906</v>
      </c>
      <c r="AV26" s="20"/>
    </row>
    <row r="27" spans="1:47" ht="19.5" customHeight="1">
      <c r="A27" s="114" t="s">
        <v>62</v>
      </c>
      <c r="B27" s="114"/>
      <c r="C27" s="107" t="s">
        <v>444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0" t="s">
        <v>445</v>
      </c>
      <c r="AD27" s="100"/>
      <c r="AE27" s="100"/>
      <c r="AF27" s="100"/>
      <c r="AG27" s="148">
        <f t="shared" si="0"/>
        <v>0</v>
      </c>
      <c r="AH27" s="149"/>
      <c r="AI27" s="149"/>
      <c r="AJ27" s="150"/>
      <c r="AK27" s="31">
        <f t="shared" si="1"/>
        <v>0</v>
      </c>
      <c r="AL27" s="31">
        <f t="shared" si="2"/>
        <v>0</v>
      </c>
      <c r="AM27" s="17"/>
      <c r="AN27" s="17"/>
      <c r="AO27" s="17">
        <f t="shared" si="3"/>
        <v>0</v>
      </c>
      <c r="AP27" s="19"/>
      <c r="AQ27" s="28"/>
      <c r="AR27" s="28"/>
      <c r="AS27" s="19"/>
      <c r="AT27" s="28"/>
      <c r="AU27" s="28"/>
    </row>
    <row r="28" spans="1:47" ht="19.5" customHeight="1">
      <c r="A28" s="114" t="s">
        <v>65</v>
      </c>
      <c r="B28" s="114"/>
      <c r="C28" s="107" t="s">
        <v>446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0" t="s">
        <v>447</v>
      </c>
      <c r="AD28" s="100"/>
      <c r="AE28" s="100"/>
      <c r="AF28" s="100"/>
      <c r="AG28" s="148">
        <f t="shared" si="0"/>
        <v>0</v>
      </c>
      <c r="AH28" s="149"/>
      <c r="AI28" s="149"/>
      <c r="AJ28" s="150"/>
      <c r="AK28" s="31">
        <f t="shared" si="1"/>
        <v>0</v>
      </c>
      <c r="AL28" s="31">
        <f t="shared" si="2"/>
        <v>0</v>
      </c>
      <c r="AM28" s="17"/>
      <c r="AN28" s="17"/>
      <c r="AO28" s="17">
        <f t="shared" si="3"/>
        <v>0</v>
      </c>
      <c r="AP28" s="19"/>
      <c r="AQ28" s="28"/>
      <c r="AR28" s="28"/>
      <c r="AS28" s="19"/>
      <c r="AT28" s="28"/>
      <c r="AU28" s="28"/>
    </row>
    <row r="29" spans="1:47" ht="19.5" customHeight="1">
      <c r="A29" s="114" t="s">
        <v>68</v>
      </c>
      <c r="B29" s="114"/>
      <c r="C29" s="136" t="s">
        <v>448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00" t="s">
        <v>449</v>
      </c>
      <c r="AD29" s="100"/>
      <c r="AE29" s="100"/>
      <c r="AF29" s="100"/>
      <c r="AG29" s="148">
        <f t="shared" si="0"/>
        <v>0</v>
      </c>
      <c r="AH29" s="149"/>
      <c r="AI29" s="149"/>
      <c r="AJ29" s="150"/>
      <c r="AK29" s="31">
        <f t="shared" si="1"/>
        <v>0</v>
      </c>
      <c r="AL29" s="31">
        <f t="shared" si="2"/>
        <v>0</v>
      </c>
      <c r="AM29" s="17"/>
      <c r="AN29" s="17"/>
      <c r="AO29" s="17">
        <f t="shared" si="3"/>
        <v>0</v>
      </c>
      <c r="AP29" s="19"/>
      <c r="AQ29" s="28"/>
      <c r="AR29" s="28"/>
      <c r="AS29" s="19"/>
      <c r="AT29" s="28"/>
      <c r="AU29" s="28"/>
    </row>
    <row r="30" spans="1:47" s="3" customFormat="1" ht="19.5" customHeight="1">
      <c r="A30" s="114" t="s">
        <v>71</v>
      </c>
      <c r="B30" s="114"/>
      <c r="C30" s="136" t="s">
        <v>450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00" t="s">
        <v>451</v>
      </c>
      <c r="AD30" s="100"/>
      <c r="AE30" s="100"/>
      <c r="AF30" s="100"/>
      <c r="AG30" s="148">
        <f t="shared" si="0"/>
        <v>0</v>
      </c>
      <c r="AH30" s="149"/>
      <c r="AI30" s="149"/>
      <c r="AJ30" s="150"/>
      <c r="AK30" s="31">
        <f t="shared" si="1"/>
        <v>0</v>
      </c>
      <c r="AL30" s="31">
        <f t="shared" si="2"/>
        <v>0</v>
      </c>
      <c r="AM30" s="22"/>
      <c r="AN30" s="22"/>
      <c r="AO30" s="17">
        <f t="shared" si="3"/>
        <v>0</v>
      </c>
      <c r="AP30" s="20"/>
      <c r="AQ30" s="29"/>
      <c r="AR30" s="29"/>
      <c r="AS30" s="20"/>
      <c r="AT30" s="29"/>
      <c r="AU30" s="29"/>
    </row>
    <row r="31" spans="1:47" ht="19.5" customHeight="1">
      <c r="A31" s="132" t="s">
        <v>74</v>
      </c>
      <c r="B31" s="132"/>
      <c r="C31" s="133" t="s">
        <v>452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05" t="s">
        <v>453</v>
      </c>
      <c r="AD31" s="105"/>
      <c r="AE31" s="105"/>
      <c r="AF31" s="105"/>
      <c r="AG31" s="148">
        <f t="shared" si="0"/>
        <v>0</v>
      </c>
      <c r="AH31" s="149"/>
      <c r="AI31" s="149"/>
      <c r="AJ31" s="150"/>
      <c r="AK31" s="31">
        <f t="shared" si="1"/>
        <v>0</v>
      </c>
      <c r="AL31" s="31">
        <f t="shared" si="2"/>
        <v>0</v>
      </c>
      <c r="AM31" s="19"/>
      <c r="AN31" s="19"/>
      <c r="AO31" s="17">
        <f t="shared" si="3"/>
        <v>0</v>
      </c>
      <c r="AP31" s="19"/>
      <c r="AQ31" s="28"/>
      <c r="AR31" s="28"/>
      <c r="AS31" s="19"/>
      <c r="AT31" s="28"/>
      <c r="AU31" s="28"/>
    </row>
    <row r="32" spans="1:47" ht="19.5" customHeight="1">
      <c r="A32" s="114" t="s">
        <v>77</v>
      </c>
      <c r="B32" s="114"/>
      <c r="C32" s="107" t="s">
        <v>454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0" t="s">
        <v>455</v>
      </c>
      <c r="AD32" s="100"/>
      <c r="AE32" s="100"/>
      <c r="AF32" s="100"/>
      <c r="AG32" s="148">
        <f t="shared" si="0"/>
        <v>0</v>
      </c>
      <c r="AH32" s="149"/>
      <c r="AI32" s="149"/>
      <c r="AJ32" s="150"/>
      <c r="AK32" s="31">
        <f t="shared" si="1"/>
        <v>0</v>
      </c>
      <c r="AL32" s="31">
        <f t="shared" si="2"/>
        <v>0</v>
      </c>
      <c r="AM32" s="17"/>
      <c r="AN32" s="17"/>
      <c r="AO32" s="17">
        <f t="shared" si="3"/>
        <v>0</v>
      </c>
      <c r="AP32" s="19"/>
      <c r="AQ32" s="35"/>
      <c r="AR32" s="28"/>
      <c r="AS32" s="19"/>
      <c r="AT32" s="28"/>
      <c r="AU32" s="28"/>
    </row>
    <row r="33" spans="1:47" s="3" customFormat="1" ht="19.5" customHeight="1">
      <c r="A33" s="132" t="s">
        <v>80</v>
      </c>
      <c r="B33" s="132"/>
      <c r="C33" s="133" t="s">
        <v>456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05" t="s">
        <v>457</v>
      </c>
      <c r="AD33" s="105"/>
      <c r="AE33" s="105"/>
      <c r="AF33" s="105"/>
      <c r="AG33" s="148">
        <f t="shared" si="0"/>
        <v>63650787</v>
      </c>
      <c r="AH33" s="149"/>
      <c r="AI33" s="149"/>
      <c r="AJ33" s="150"/>
      <c r="AK33" s="31">
        <f t="shared" si="1"/>
        <v>3895952</v>
      </c>
      <c r="AL33" s="31">
        <f t="shared" si="2"/>
        <v>67546739</v>
      </c>
      <c r="AM33" s="34">
        <f aca="true" t="shared" si="6" ref="AM33:AR33">SUM(AM26)</f>
        <v>56304000</v>
      </c>
      <c r="AN33" s="34">
        <f t="shared" si="6"/>
        <v>3791770</v>
      </c>
      <c r="AO33" s="17">
        <f t="shared" si="3"/>
        <v>60095770</v>
      </c>
      <c r="AP33" s="34">
        <f t="shared" si="6"/>
        <v>96063</v>
      </c>
      <c r="AQ33" s="34">
        <f t="shared" si="6"/>
        <v>0</v>
      </c>
      <c r="AR33" s="34">
        <f t="shared" si="6"/>
        <v>96063</v>
      </c>
      <c r="AS33" s="20">
        <f>SUM(AS26+AS31+AS32)</f>
        <v>7250724</v>
      </c>
      <c r="AT33" s="20">
        <f>SUM(AT26+AT31+AT32)</f>
        <v>104182</v>
      </c>
      <c r="AU33" s="20">
        <f>SUM(AU26+AU31+AU32)</f>
        <v>7354906</v>
      </c>
    </row>
  </sheetData>
  <sheetProtection/>
  <mergeCells count="118">
    <mergeCell ref="AG33:AJ33"/>
    <mergeCell ref="A33:B33"/>
    <mergeCell ref="C33:AB33"/>
    <mergeCell ref="AC33:AF33"/>
    <mergeCell ref="AG26:AJ26"/>
    <mergeCell ref="AG32:AJ32"/>
    <mergeCell ref="AG31:AJ31"/>
    <mergeCell ref="A32:B32"/>
    <mergeCell ref="C32:AB32"/>
    <mergeCell ref="AC32:AF32"/>
    <mergeCell ref="A30:B30"/>
    <mergeCell ref="A31:B31"/>
    <mergeCell ref="C30:AB30"/>
    <mergeCell ref="AC30:AF30"/>
    <mergeCell ref="AG30:AJ30"/>
    <mergeCell ref="C31:AB31"/>
    <mergeCell ref="AC31:AF31"/>
    <mergeCell ref="AC28:AF28"/>
    <mergeCell ref="C29:AB29"/>
    <mergeCell ref="AC29:AF29"/>
    <mergeCell ref="AG27:AJ27"/>
    <mergeCell ref="AG28:AJ28"/>
    <mergeCell ref="A26:B26"/>
    <mergeCell ref="C26:AB26"/>
    <mergeCell ref="AC26:AF26"/>
    <mergeCell ref="A28:B28"/>
    <mergeCell ref="AC27:AF27"/>
    <mergeCell ref="C27:AB27"/>
    <mergeCell ref="C28:AB28"/>
    <mergeCell ref="A27:B27"/>
    <mergeCell ref="A29:B29"/>
    <mergeCell ref="AG29:AJ29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3:AU3"/>
    <mergeCell ref="AS6:AU6"/>
    <mergeCell ref="AM1:AU1"/>
    <mergeCell ref="A2:AU2"/>
    <mergeCell ref="AQ5:AU5"/>
    <mergeCell ref="A6:AF6"/>
    <mergeCell ref="A5:AP5"/>
    <mergeCell ref="AP6:AR6"/>
    <mergeCell ref="AM6:AO6"/>
    <mergeCell ref="AG6:AL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2014-09-03T07:07:40Z</cp:lastPrinted>
  <dcterms:created xsi:type="dcterms:W3CDTF">2006-09-16T00:00:00Z</dcterms:created>
  <dcterms:modified xsi:type="dcterms:W3CDTF">2019-08-22T11:45:58Z</dcterms:modified>
  <cp:category/>
  <cp:version/>
  <cp:contentType/>
  <cp:contentStatus/>
</cp:coreProperties>
</file>