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firstSheet="8" activeTab="11"/>
  </bookViews>
  <sheets>
    <sheet name="1. Ktgv.mérlege" sheetId="1" r:id="rId1"/>
    <sheet name="2. Ktgv.egys." sheetId="6" r:id="rId2"/>
    <sheet name="9.Saját.bev. rész" sheetId="7" r:id="rId3"/>
    <sheet name="3.önk.ktgv.várh.bevételek" sheetId="5" r:id="rId4"/>
    <sheet name="5.Lak.szoc." sheetId="10" r:id="rId5"/>
    <sheet name="5.Létszám" sheetId="11" r:id="rId6"/>
    <sheet name="6. Önk.nyújt tám" sheetId="12" r:id="rId7"/>
    <sheet name="11.Uniós tám pr." sheetId="9" r:id="rId8"/>
    <sheet name="1.a Ei felhaszn.ütemt." sheetId="13" r:id="rId9"/>
    <sheet name="7.Beruházások feladatonként" sheetId="14" r:id="rId10"/>
    <sheet name="közfoglalkoztatás" sheetId="2" r:id="rId11"/>
    <sheet name="10.Többéves kihatással járó fel" sheetId="15" r:id="rId12"/>
    <sheet name="12. Közvetett támogatások" sheetId="16" r:id="rId13"/>
    <sheet name="Munka3" sheetId="3" r:id="rId14"/>
  </sheets>
  <definedNames>
    <definedName name="_ftn1" localSheetId="5">'5.Létszám'!#REF!</definedName>
    <definedName name="_ftn2" localSheetId="5">'5.Létszám'!#REF!</definedName>
    <definedName name="_ftn3" localSheetId="5">'5.Létszám'!#REF!</definedName>
    <definedName name="_ftn4" localSheetId="5">'5.Létszám'!#REF!</definedName>
    <definedName name="_ftn5" localSheetId="5">'5.Létszám'!#REF!</definedName>
    <definedName name="_ftn6" localSheetId="5">'5.Létszám'!#REF!</definedName>
    <definedName name="_ftnref1" localSheetId="5">'5.Létszám'!#REF!</definedName>
    <definedName name="_ftnref2" localSheetId="5">'5.Létszám'!#REF!</definedName>
    <definedName name="_ftnref3" localSheetId="5">'5.Létszám'!#REF!</definedName>
    <definedName name="_ftnref4" localSheetId="5">'5.Létszám'!#REF!</definedName>
    <definedName name="_ftnref5" localSheetId="5">'5.Létszám'!$B$39</definedName>
    <definedName name="_ftnref6" localSheetId="5">'5.Létszám'!#REF!</definedName>
    <definedName name="_xlnm.Print_Titles" localSheetId="1">'2. Ktgv.egys.'!#REF!</definedName>
    <definedName name="_xlnm.Print_Titles" localSheetId="5">'5.Létszám'!$3:$6</definedName>
    <definedName name="_xlnm.Print_Area" localSheetId="0">'1. Ktgv.mérlege'!#REF!</definedName>
    <definedName name="_xlnm.Print_Area" localSheetId="7">'11.Uniós tám pr.'!$A$1:$H$31</definedName>
    <definedName name="_xlnm.Print_Area" localSheetId="12">'12. Közvetett támogatások'!$A$1:$O$19</definedName>
    <definedName name="_xlnm.Print_Area" localSheetId="1">'2. Ktgv.egys.'!#REF!</definedName>
    <definedName name="_xlnm.Print_Area" localSheetId="3">'3.önk.ktgv.várh.bevételek'!#REF!</definedName>
    <definedName name="_xlnm.Print_Area" localSheetId="10">közfoglalkoztatás!#REF!</definedName>
  </definedNames>
  <calcPr calcId="145621"/>
</workbook>
</file>

<file path=xl/calcChain.xml><?xml version="1.0" encoding="utf-8"?>
<calcChain xmlns="http://schemas.openxmlformats.org/spreadsheetml/2006/main">
  <c r="AF77" i="2" l="1"/>
  <c r="AD77" i="2"/>
  <c r="V77" i="2"/>
  <c r="T77" i="2"/>
  <c r="W77" i="2" s="1"/>
  <c r="AG76" i="2"/>
  <c r="W76" i="2"/>
  <c r="AG75" i="2"/>
  <c r="W75" i="2"/>
  <c r="AG74" i="2"/>
  <c r="W74" i="2"/>
  <c r="AG73" i="2"/>
  <c r="AG77" i="2" s="1"/>
  <c r="W73" i="2"/>
  <c r="AF68" i="2"/>
  <c r="AD68" i="2"/>
  <c r="W68" i="2"/>
  <c r="V68" i="2"/>
  <c r="T68" i="2"/>
  <c r="AG67" i="2"/>
  <c r="W67" i="2"/>
  <c r="AG66" i="2"/>
  <c r="W66" i="2"/>
  <c r="AG65" i="2"/>
  <c r="W65" i="2"/>
  <c r="AG64" i="2"/>
  <c r="AG68" i="2" s="1"/>
  <c r="W64" i="2"/>
  <c r="AF59" i="2"/>
  <c r="AD59" i="2"/>
  <c r="V59" i="2"/>
  <c r="T59" i="2"/>
  <c r="W59" i="2" s="1"/>
  <c r="AG58" i="2"/>
  <c r="W58" i="2"/>
  <c r="AG57" i="2"/>
  <c r="W57" i="2"/>
  <c r="AG56" i="2"/>
  <c r="W56" i="2"/>
  <c r="AG55" i="2"/>
  <c r="AG59" i="2" s="1"/>
  <c r="W55" i="2"/>
  <c r="AF50" i="2"/>
  <c r="AD50" i="2"/>
  <c r="W50" i="2"/>
  <c r="V50" i="2"/>
  <c r="T50" i="2"/>
  <c r="AG49" i="2"/>
  <c r="W49" i="2"/>
  <c r="AG48" i="2"/>
  <c r="W48" i="2"/>
  <c r="AG47" i="2"/>
  <c r="W47" i="2"/>
  <c r="AG46" i="2"/>
  <c r="AG50" i="2" s="1"/>
  <c r="W46" i="2"/>
  <c r="AG41" i="2"/>
  <c r="AF41" i="2"/>
  <c r="V41" i="2"/>
  <c r="T41" i="2"/>
  <c r="W41" i="2" s="1"/>
  <c r="AD40" i="2"/>
  <c r="W40" i="2"/>
  <c r="AD39" i="2"/>
  <c r="W39" i="2"/>
  <c r="AD38" i="2"/>
  <c r="W38" i="2"/>
  <c r="AD37" i="2"/>
  <c r="AD41" i="2" s="1"/>
  <c r="W37" i="2"/>
  <c r="AF32" i="2"/>
  <c r="AD32" i="2"/>
  <c r="W32" i="2"/>
  <c r="V32" i="2"/>
  <c r="T32" i="2"/>
  <c r="AG31" i="2"/>
  <c r="W31" i="2"/>
  <c r="AG30" i="2"/>
  <c r="W30" i="2"/>
  <c r="AG29" i="2"/>
  <c r="AG32" i="2" s="1"/>
  <c r="W29" i="2"/>
  <c r="U25" i="2"/>
  <c r="AF24" i="2"/>
  <c r="AD24" i="2"/>
  <c r="V24" i="2"/>
  <c r="T24" i="2"/>
  <c r="W24" i="2" s="1"/>
  <c r="AG23" i="2"/>
  <c r="W23" i="2"/>
  <c r="AG22" i="2"/>
  <c r="W22" i="2"/>
  <c r="AG21" i="2"/>
  <c r="W21" i="2"/>
  <c r="AG20" i="2"/>
  <c r="AG24" i="2" s="1"/>
  <c r="W20" i="2"/>
  <c r="AF16" i="2"/>
  <c r="AD16" i="2"/>
  <c r="V16" i="2"/>
  <c r="T16" i="2"/>
  <c r="W16" i="2" s="1"/>
  <c r="AG15" i="2"/>
  <c r="AG14" i="2"/>
  <c r="AG13" i="2"/>
  <c r="AG16" i="2" s="1"/>
  <c r="AG12" i="2"/>
  <c r="W12" i="2"/>
  <c r="G11" i="14"/>
  <c r="F11" i="14"/>
  <c r="C31" i="12"/>
  <c r="C26" i="12"/>
  <c r="B26" i="12"/>
  <c r="B31" i="12" s="1"/>
  <c r="C14" i="12"/>
  <c r="B14" i="12"/>
  <c r="D19" i="10"/>
  <c r="D18" i="10"/>
  <c r="D17" i="10"/>
  <c r="D16" i="10" s="1"/>
  <c r="C16" i="10"/>
  <c r="B16" i="10"/>
  <c r="D15" i="10"/>
  <c r="D14" i="10"/>
  <c r="D13" i="10"/>
  <c r="D12" i="10"/>
  <c r="C12" i="10"/>
  <c r="B12" i="10"/>
  <c r="D11" i="10"/>
  <c r="D10" i="10"/>
  <c r="D9" i="10"/>
  <c r="D8" i="10" s="1"/>
  <c r="C8" i="10"/>
  <c r="C21" i="10" s="1"/>
  <c r="B8" i="10"/>
  <c r="B21" i="10" s="1"/>
  <c r="J50" i="5"/>
  <c r="J47" i="5"/>
  <c r="J44" i="5"/>
  <c r="J39" i="5"/>
  <c r="I29" i="5"/>
  <c r="J24" i="5" s="1"/>
  <c r="J16" i="5"/>
  <c r="J11" i="5"/>
  <c r="J4" i="5"/>
  <c r="F71" i="6"/>
  <c r="F70" i="6"/>
  <c r="F69" i="6"/>
  <c r="F68" i="6"/>
  <c r="F67" i="6"/>
  <c r="B67" i="6"/>
  <c r="E62" i="6"/>
  <c r="C62" i="6"/>
  <c r="F61" i="6"/>
  <c r="F60" i="6"/>
  <c r="E59" i="6"/>
  <c r="D59" i="6"/>
  <c r="D62" i="6" s="1"/>
  <c r="C59" i="6"/>
  <c r="B59" i="6"/>
  <c r="F59" i="6" s="1"/>
  <c r="F58" i="6"/>
  <c r="F56" i="6"/>
  <c r="E53" i="6"/>
  <c r="D53" i="6"/>
  <c r="C53" i="6"/>
  <c r="B52" i="6"/>
  <c r="F52" i="6" s="1"/>
  <c r="B51" i="6"/>
  <c r="F51" i="6" s="1"/>
  <c r="B50" i="6"/>
  <c r="B53" i="6" s="1"/>
  <c r="F53" i="6" s="1"/>
  <c r="F48" i="6"/>
  <c r="F47" i="6"/>
  <c r="F46" i="6"/>
  <c r="B46" i="6"/>
  <c r="F45" i="6"/>
  <c r="F44" i="6"/>
  <c r="F43" i="6"/>
  <c r="F41" i="6" s="1"/>
  <c r="F42" i="6"/>
  <c r="E41" i="6"/>
  <c r="D41" i="6"/>
  <c r="C41" i="6"/>
  <c r="B41" i="6"/>
  <c r="F40" i="6"/>
  <c r="F39" i="6"/>
  <c r="F38" i="6" s="1"/>
  <c r="E38" i="6"/>
  <c r="E49" i="6" s="1"/>
  <c r="E54" i="6" s="1"/>
  <c r="E64" i="6" s="1"/>
  <c r="D38" i="6"/>
  <c r="C38" i="6"/>
  <c r="C49" i="6" s="1"/>
  <c r="C54" i="6" s="1"/>
  <c r="C64" i="6" s="1"/>
  <c r="B38" i="6"/>
  <c r="F37" i="6"/>
  <c r="F36" i="6"/>
  <c r="F35" i="6"/>
  <c r="E35" i="6"/>
  <c r="D35" i="6"/>
  <c r="D49" i="6" s="1"/>
  <c r="D54" i="6" s="1"/>
  <c r="D64" i="6" s="1"/>
  <c r="C35" i="6"/>
  <c r="B35" i="6"/>
  <c r="B49" i="6" s="1"/>
  <c r="F31" i="6"/>
  <c r="F29" i="6"/>
  <c r="D28" i="6"/>
  <c r="F27" i="6"/>
  <c r="E26" i="6"/>
  <c r="E28" i="6" s="1"/>
  <c r="D26" i="6"/>
  <c r="D30" i="6" s="1"/>
  <c r="C26" i="6"/>
  <c r="C30" i="6" s="1"/>
  <c r="B26" i="6"/>
  <c r="B28" i="6" s="1"/>
  <c r="F25" i="6"/>
  <c r="F24" i="6"/>
  <c r="F23" i="6"/>
  <c r="F26" i="6" s="1"/>
  <c r="F30" i="6" s="1"/>
  <c r="F19" i="6"/>
  <c r="D18" i="6"/>
  <c r="D20" i="6" s="1"/>
  <c r="D21" i="6" s="1"/>
  <c r="B18" i="6"/>
  <c r="B20" i="6" s="1"/>
  <c r="B21" i="6" s="1"/>
  <c r="F17" i="6"/>
  <c r="F16" i="6"/>
  <c r="E15" i="6"/>
  <c r="E18" i="6" s="1"/>
  <c r="E20" i="6" s="1"/>
  <c r="E21" i="6" s="1"/>
  <c r="D15" i="6"/>
  <c r="C15" i="6"/>
  <c r="C18" i="6" s="1"/>
  <c r="C20" i="6" s="1"/>
  <c r="C21" i="6" s="1"/>
  <c r="C32" i="6" s="1"/>
  <c r="B15" i="6"/>
  <c r="F15" i="6" s="1"/>
  <c r="F14" i="6"/>
  <c r="F13" i="6"/>
  <c r="F12" i="6"/>
  <c r="F11" i="6"/>
  <c r="F10" i="6"/>
  <c r="S21" i="1"/>
  <c r="Q21" i="1"/>
  <c r="I21" i="1"/>
  <c r="G21" i="1"/>
  <c r="S18" i="1"/>
  <c r="Q18" i="1"/>
  <c r="I18" i="1"/>
  <c r="G18" i="1"/>
  <c r="S14" i="1"/>
  <c r="S22" i="1" s="1"/>
  <c r="Q14" i="1"/>
  <c r="Q22" i="1" s="1"/>
  <c r="I14" i="1"/>
  <c r="I22" i="1" s="1"/>
  <c r="G14" i="1"/>
  <c r="G22" i="1" s="1"/>
  <c r="D21" i="10" l="1"/>
  <c r="J55" i="5"/>
  <c r="B32" i="6"/>
  <c r="D32" i="6"/>
  <c r="F18" i="6"/>
  <c r="F20" i="6" s="1"/>
  <c r="F21" i="6" s="1"/>
  <c r="F32" i="6" s="1"/>
  <c r="F28" i="6"/>
  <c r="B54" i="6"/>
  <c r="F49" i="6"/>
  <c r="F54" i="6" s="1"/>
  <c r="C28" i="6"/>
  <c r="E30" i="6"/>
  <c r="E32" i="6" s="1"/>
  <c r="B30" i="6"/>
  <c r="F50" i="6"/>
  <c r="B62" i="6"/>
  <c r="F62" i="6" s="1"/>
  <c r="J9" i="15"/>
  <c r="I9" i="15"/>
  <c r="I10" i="15" s="1"/>
  <c r="G9" i="15"/>
  <c r="G10" i="15" s="1"/>
  <c r="E9" i="15"/>
  <c r="E10" i="15" s="1"/>
  <c r="D9" i="15"/>
  <c r="C9" i="15"/>
  <c r="C10" i="15" s="1"/>
  <c r="L8" i="15"/>
  <c r="K8" i="15"/>
  <c r="L7" i="15"/>
  <c r="L9" i="15" s="1"/>
  <c r="K7" i="15"/>
  <c r="K9" i="15" s="1"/>
  <c r="K10" i="15" s="1"/>
  <c r="D35" i="7"/>
  <c r="C35" i="7"/>
  <c r="C24" i="7"/>
  <c r="C16" i="7"/>
  <c r="F64" i="6" l="1"/>
  <c r="B64" i="6"/>
  <c r="N8" i="16" l="1"/>
  <c r="N9" i="16"/>
  <c r="N10" i="16"/>
  <c r="N11" i="16"/>
  <c r="N12" i="16"/>
  <c r="N13" i="16"/>
  <c r="N14" i="16"/>
  <c r="N15" i="16"/>
  <c r="N16" i="16"/>
  <c r="N17" i="16"/>
  <c r="C12" i="13"/>
  <c r="C14" i="13"/>
  <c r="C17" i="13" s="1"/>
  <c r="D12" i="13"/>
  <c r="D14" i="13" s="1"/>
  <c r="E12" i="13"/>
  <c r="E14" i="13"/>
  <c r="E17" i="13" s="1"/>
  <c r="E23" i="13" s="1"/>
  <c r="F12" i="13"/>
  <c r="F14" i="13" s="1"/>
  <c r="F17" i="13" s="1"/>
  <c r="F23" i="13" s="1"/>
  <c r="G12" i="13"/>
  <c r="G14" i="13"/>
  <c r="G17" i="13" s="1"/>
  <c r="G23" i="13" s="1"/>
  <c r="H12" i="13"/>
  <c r="H14" i="13" s="1"/>
  <c r="H17" i="13" s="1"/>
  <c r="H23" i="13" s="1"/>
  <c r="I12" i="13"/>
  <c r="I14" i="13"/>
  <c r="I17" i="13" s="1"/>
  <c r="I23" i="13" s="1"/>
  <c r="J12" i="13"/>
  <c r="J14" i="13" s="1"/>
  <c r="J17" i="13" s="1"/>
  <c r="J23" i="13" s="1"/>
  <c r="K12" i="13"/>
  <c r="K14" i="13"/>
  <c r="K17" i="13" s="1"/>
  <c r="K23" i="13" s="1"/>
  <c r="L12" i="13"/>
  <c r="L14" i="13" s="1"/>
  <c r="L17" i="13" s="1"/>
  <c r="L23" i="13" s="1"/>
  <c r="M12" i="13"/>
  <c r="M14" i="13"/>
  <c r="M17" i="13" s="1"/>
  <c r="M23" i="13" s="1"/>
  <c r="B12" i="13"/>
  <c r="B14" i="13"/>
  <c r="B23" i="13" s="1"/>
  <c r="F34" i="13"/>
  <c r="G34" i="13"/>
  <c r="G42" i="13" s="1"/>
  <c r="H34" i="13"/>
  <c r="I34" i="13"/>
  <c r="I42" i="13" s="1"/>
  <c r="J34" i="13"/>
  <c r="K34" i="13"/>
  <c r="K42" i="13" s="1"/>
  <c r="L34" i="13"/>
  <c r="M34" i="13"/>
  <c r="M42" i="13" s="1"/>
  <c r="M40" i="13"/>
  <c r="N38" i="13"/>
  <c r="N39" i="13"/>
  <c r="C40" i="13"/>
  <c r="D40" i="13"/>
  <c r="E40" i="13"/>
  <c r="F40" i="13"/>
  <c r="F42" i="13" s="1"/>
  <c r="G40" i="13"/>
  <c r="H40" i="13"/>
  <c r="H42" i="13" s="1"/>
  <c r="I40" i="13"/>
  <c r="J40" i="13"/>
  <c r="J42" i="13" s="1"/>
  <c r="K40" i="13"/>
  <c r="L40" i="13"/>
  <c r="L42" i="13" s="1"/>
  <c r="B40" i="13"/>
  <c r="N31" i="13"/>
  <c r="C34" i="13"/>
  <c r="C42" i="13" s="1"/>
  <c r="N42" i="13" s="1"/>
  <c r="D34" i="13"/>
  <c r="E34" i="13"/>
  <c r="B34" i="13"/>
  <c r="N33" i="13"/>
  <c r="N30" i="13"/>
  <c r="N29" i="13"/>
  <c r="N32" i="13"/>
  <c r="C21" i="13"/>
  <c r="N21" i="13" s="1"/>
  <c r="D21" i="13"/>
  <c r="E21" i="13"/>
  <c r="F21" i="13"/>
  <c r="G21" i="13"/>
  <c r="H21" i="13"/>
  <c r="I21" i="13"/>
  <c r="J21" i="13"/>
  <c r="K21" i="13"/>
  <c r="L21" i="13"/>
  <c r="M21" i="13"/>
  <c r="B21" i="13"/>
  <c r="N10" i="13"/>
  <c r="N12" i="13" s="1"/>
  <c r="N14" i="13" s="1"/>
  <c r="N17" i="13" s="1"/>
  <c r="N9" i="13"/>
  <c r="N8" i="13"/>
  <c r="N11" i="13"/>
  <c r="N7" i="13"/>
  <c r="D19" i="11"/>
  <c r="D50" i="11" s="1"/>
  <c r="D54" i="11" s="1"/>
  <c r="D51" i="11"/>
  <c r="D52" i="11"/>
  <c r="D42" i="11"/>
  <c r="D53" i="11" s="1"/>
  <c r="E19" i="11"/>
  <c r="E50" i="11" s="1"/>
  <c r="E54" i="11" s="1"/>
  <c r="E51" i="11"/>
  <c r="E52" i="11"/>
  <c r="E42" i="11"/>
  <c r="E53" i="11" s="1"/>
  <c r="C19" i="11"/>
  <c r="F19" i="11"/>
  <c r="F50" i="11" s="1"/>
  <c r="F27" i="11"/>
  <c r="F51" i="11" s="1"/>
  <c r="F34" i="11"/>
  <c r="F52" i="11" s="1"/>
  <c r="F39" i="11"/>
  <c r="F40" i="11"/>
  <c r="F41" i="11"/>
  <c r="F42" i="11" s="1"/>
  <c r="F53" i="11" s="1"/>
  <c r="C50" i="11"/>
  <c r="C54" i="11" s="1"/>
  <c r="C51" i="11"/>
  <c r="C52" i="11"/>
  <c r="C42" i="11"/>
  <c r="C53" i="11"/>
  <c r="F20" i="11"/>
  <c r="N41" i="13"/>
  <c r="N37" i="13"/>
  <c r="N36" i="13"/>
  <c r="N35" i="13"/>
  <c r="N40" i="13" s="1"/>
  <c r="E42" i="13"/>
  <c r="D42" i="13"/>
  <c r="B42" i="13"/>
  <c r="N28" i="13"/>
  <c r="N34" i="13" s="1"/>
  <c r="N22" i="13"/>
  <c r="N20" i="13"/>
  <c r="N19" i="13"/>
  <c r="N18" i="13"/>
  <c r="N16" i="13"/>
  <c r="N15" i="13"/>
  <c r="N13" i="13"/>
  <c r="B17" i="13"/>
  <c r="F63" i="11"/>
  <c r="E63" i="11"/>
  <c r="D63" i="11"/>
  <c r="C63" i="11"/>
  <c r="F57" i="11"/>
  <c r="F44" i="11"/>
  <c r="F37" i="11"/>
  <c r="F36" i="11"/>
  <c r="F35" i="11"/>
  <c r="F33" i="11"/>
  <c r="F31" i="11"/>
  <c r="F30" i="11"/>
  <c r="F29" i="11"/>
  <c r="F26" i="11"/>
  <c r="F25" i="11"/>
  <c r="F23" i="11"/>
  <c r="F21" i="11"/>
  <c r="F18" i="11"/>
  <c r="F17" i="11"/>
  <c r="F16" i="11"/>
  <c r="F15" i="11"/>
  <c r="F14" i="11"/>
  <c r="F13" i="11"/>
  <c r="F12" i="11"/>
  <c r="F11" i="11"/>
  <c r="F10" i="11"/>
  <c r="F9" i="11"/>
  <c r="F28" i="9"/>
  <c r="D28" i="9"/>
  <c r="H23" i="9"/>
  <c r="H24" i="9"/>
  <c r="H30" i="9" s="1"/>
  <c r="G23" i="9"/>
  <c r="G24" i="9"/>
  <c r="G30" i="9"/>
  <c r="F23" i="9"/>
  <c r="F24" i="9" s="1"/>
  <c r="F30" i="9" s="1"/>
  <c r="D23" i="9"/>
  <c r="D24" i="9"/>
  <c r="H16" i="9"/>
  <c r="G16" i="9"/>
  <c r="F16" i="9"/>
  <c r="E16" i="9"/>
  <c r="E24" i="9" s="1"/>
  <c r="E30" i="9" s="1"/>
  <c r="D16" i="9"/>
  <c r="D30" i="9"/>
  <c r="B43" i="13" l="1"/>
  <c r="C6" i="13" s="1"/>
  <c r="D17" i="13"/>
  <c r="D23" i="13"/>
  <c r="F54" i="11"/>
  <c r="C23" i="13"/>
  <c r="N23" i="13" s="1"/>
  <c r="C43" i="13" l="1"/>
  <c r="D6" i="13" s="1"/>
  <c r="D43" i="13" s="1"/>
  <c r="E6" i="13" s="1"/>
  <c r="E43" i="13" s="1"/>
  <c r="F6" i="13" s="1"/>
  <c r="F43" i="13" s="1"/>
  <c r="G6" i="13" s="1"/>
  <c r="G43" i="13" s="1"/>
  <c r="H6" i="13" s="1"/>
  <c r="H43" i="13" s="1"/>
  <c r="I6" i="13" s="1"/>
  <c r="I43" i="13" s="1"/>
  <c r="J6" i="13" s="1"/>
  <c r="J43" i="13" s="1"/>
  <c r="K6" i="13" s="1"/>
  <c r="K43" i="13" s="1"/>
  <c r="L6" i="13" s="1"/>
  <c r="L43" i="13" s="1"/>
  <c r="M6" i="13" s="1"/>
  <c r="M43" i="13" s="1"/>
</calcChain>
</file>

<file path=xl/sharedStrings.xml><?xml version="1.0" encoding="utf-8"?>
<sst xmlns="http://schemas.openxmlformats.org/spreadsheetml/2006/main" count="674" uniqueCount="462">
  <si>
    <t>I.</t>
  </si>
  <si>
    <t>Helyi önkormányzatok működésének általános támogatása</t>
  </si>
  <si>
    <t>a)</t>
  </si>
  <si>
    <t>b)</t>
  </si>
  <si>
    <t>c)</t>
  </si>
  <si>
    <t>II.</t>
  </si>
  <si>
    <t>III.</t>
  </si>
  <si>
    <t>IV.</t>
  </si>
  <si>
    <t>Önkormányzat költségvetési támogatásaiból származó bevételek</t>
  </si>
  <si>
    <t>Települési önkormányzatok egyes köznevelési feladatainak támogatása</t>
  </si>
  <si>
    <t>Telep. Önk. Szociális és gyermekjóléti feladatainak támogatása</t>
  </si>
  <si>
    <t>Telep. Önk. Kulturális feladatainak támogatása</t>
  </si>
  <si>
    <t>Működési célú központosított előirányzatok (külterület)</t>
  </si>
  <si>
    <t>Működési célú támogatások ÁH-on belülről</t>
  </si>
  <si>
    <t>OEP támogatás</t>
  </si>
  <si>
    <t>IKSZ működésére pályázati támogatás</t>
  </si>
  <si>
    <t>Egyes jövedelempótló támogatás</t>
  </si>
  <si>
    <t>Közhatalmi bevételek</t>
  </si>
  <si>
    <t>Gépjárműadók</t>
  </si>
  <si>
    <t>Helyi iparűzési adó</t>
  </si>
  <si>
    <t>Talajterhelési díj</t>
  </si>
  <si>
    <t>Bírságok, pótlékok</t>
  </si>
  <si>
    <t>Működési bevételek</t>
  </si>
  <si>
    <t>Készletértékesítés</t>
  </si>
  <si>
    <t>Közvetített szolgáltatások értéke</t>
  </si>
  <si>
    <t>Tulajdonosi bevételek</t>
  </si>
  <si>
    <t>Ellátási díjak</t>
  </si>
  <si>
    <t>gyermekétkeztetés térítési díjbevételek</t>
  </si>
  <si>
    <t>szociális étkezők térítési díjbevétek</t>
  </si>
  <si>
    <t>Házi gondozottak térítési díjbevételei</t>
  </si>
  <si>
    <t>Kiszámlázott ÁFA és ÁFA visszatérítése</t>
  </si>
  <si>
    <t>Kamatbevételek</t>
  </si>
  <si>
    <t>V.</t>
  </si>
  <si>
    <t>Felhalmozási célú támogatások ÁH-on belülről</t>
  </si>
  <si>
    <t>Piaccsarnok pályázati támogatás</t>
  </si>
  <si>
    <t>VI.</t>
  </si>
  <si>
    <t>Felhalmozási célú átvett pénzeszközök</t>
  </si>
  <si>
    <t>Közműtársulás megszüntetéséből adódó pénzeszköz átvétel</t>
  </si>
  <si>
    <t>VII.</t>
  </si>
  <si>
    <t>Finanszírozási bevételek</t>
  </si>
  <si>
    <t>Hitel felvétele</t>
  </si>
  <si>
    <t>Előző évi pénzmaradvány igénybevétele</t>
  </si>
  <si>
    <t>FÜLÖPSZÁLLÁS KÖZSÉGI ÖNKORMÁNYZATA KÖLTSÉGVETÉSI EGYSÉGENKÉNTI RÉSZLETEZŐ KÖLTSÉGVETÉSE</t>
  </si>
  <si>
    <t>Bevételek és kiadások közgazdasági szemléletben</t>
  </si>
  <si>
    <r>
      <t xml:space="preserve">ÖNKORMÁNYZATI EGYSÉG             </t>
    </r>
    <r>
      <rPr>
        <b/>
        <sz val="8"/>
        <rFont val="Times New Roman"/>
        <family val="1"/>
        <charset val="238"/>
      </rPr>
      <t>KÖLTSÉGVETÉSE</t>
    </r>
  </si>
  <si>
    <r>
      <t xml:space="preserve">POLGÁRMESTERI HIVATAL </t>
    </r>
    <r>
      <rPr>
        <b/>
        <sz val="8"/>
        <rFont val="Times New Roman"/>
        <family val="1"/>
        <charset val="238"/>
      </rPr>
      <t>KÖLTSÉGVETÉSE</t>
    </r>
  </si>
  <si>
    <r>
      <t xml:space="preserve">MESEVÁR ÓVODA </t>
    </r>
    <r>
      <rPr>
        <b/>
        <sz val="8"/>
        <rFont val="Times New Roman"/>
        <family val="1"/>
        <charset val="238"/>
      </rPr>
      <t>KÖLTSÉGVETÉSE</t>
    </r>
  </si>
  <si>
    <r>
      <t xml:space="preserve">KÖZSÉGI KÖNYVTÁR </t>
    </r>
    <r>
      <rPr>
        <b/>
        <sz val="8"/>
        <rFont val="Times New Roman"/>
        <family val="1"/>
        <charset val="238"/>
      </rPr>
      <t>KÖLTSÉGVETÉSE</t>
    </r>
  </si>
  <si>
    <t>MIND-ÖSSZESEN (int.finanszí-rozás nélkül)</t>
  </si>
  <si>
    <t xml:space="preserve">BEVÉTELEK </t>
  </si>
  <si>
    <t xml:space="preserve">2014.ei                            (ezer Ft-ban)          </t>
  </si>
  <si>
    <t>Önkormányzatok működési támogatása</t>
  </si>
  <si>
    <t>Működési célú támogatások államháztartáson belülről</t>
  </si>
  <si>
    <t>Működési célú átvett pénzeszköz</t>
  </si>
  <si>
    <t>Működési költségvetési bevételek összesen:</t>
  </si>
  <si>
    <t>Belső intézmény finanszírozási műveletek</t>
  </si>
  <si>
    <t>Előző évi költségvetési  maradvány igénybevétele</t>
  </si>
  <si>
    <t>Működési célú bevételek belső - intézmény- finanszírozási műveletek nélkül</t>
  </si>
  <si>
    <t>Külső finanszírozási műveletek</t>
  </si>
  <si>
    <t>Működési célú bevételek költségvetési egységenként összesen</t>
  </si>
  <si>
    <t>MŰKÖDÉSI BEVÉTELEK ÖSSZESEN</t>
  </si>
  <si>
    <t>Felhalmozási bevételek</t>
  </si>
  <si>
    <t>Felhalmozási  bevételek</t>
  </si>
  <si>
    <t>Felhalmozási célú átvett pénzeszköz</t>
  </si>
  <si>
    <t>Felhalm. célú bevételek finanszírozási műv. nélkül</t>
  </si>
  <si>
    <t>Belső finanszírozási műveletek</t>
  </si>
  <si>
    <t>Felhalm. célú bevételek belső finanszírozási műveletekkel</t>
  </si>
  <si>
    <t>Külső finanszírozási műveletek(hitel felvétele)</t>
  </si>
  <si>
    <t>FELHALMOZÁSI BEVÉTELEK ÖSSZESEN</t>
  </si>
  <si>
    <t>Bevételek mindösszesen</t>
  </si>
  <si>
    <t>KIADÁSOK</t>
  </si>
  <si>
    <t>Működési kiadások</t>
  </si>
  <si>
    <t>Személyi juttatások összesen</t>
  </si>
  <si>
    <t>Foglalkoztatottak rsz. és eseti szem. juttatásai</t>
  </si>
  <si>
    <t>Cafeteria juttatás nettó kiadásai</t>
  </si>
  <si>
    <t>Szociális hozzájárulási adó, munkaadót terh. járulék</t>
  </si>
  <si>
    <t>rendszeres és eseti szem. juttatásra jutó járulékok</t>
  </si>
  <si>
    <t>cafeteria juttatásra jutó járulék</t>
  </si>
  <si>
    <t>Működési dologi kiadások</t>
  </si>
  <si>
    <t xml:space="preserve">Működési dologi kiadások </t>
  </si>
  <si>
    <t xml:space="preserve">Cafeteria dologi kiadásnak minősülő járuléka( szja) </t>
  </si>
  <si>
    <t>Ellátottak pénzbeli juttatásai</t>
  </si>
  <si>
    <t>Egyéb működési célú kiadások, támogatások</t>
  </si>
  <si>
    <t>Működési célú tartalékok összesen</t>
  </si>
  <si>
    <t>Működési célú általános tartalék</t>
  </si>
  <si>
    <t>Működési célú céltartalék</t>
  </si>
  <si>
    <t>MŰKÖDÉSI KÖLTSÉGVETÉSI KIADÁS ÖSSZESEN:</t>
  </si>
  <si>
    <t>Polgármesteri Hivatal működési támogatás (int.finanszírozás)</t>
  </si>
  <si>
    <t>Községi Könyvtár működési támogatás (int.finanszírozás)</t>
  </si>
  <si>
    <t>Mesevár Óvoda működési támogatás (int.finanszírozás)</t>
  </si>
  <si>
    <t>Önkorányzat irányítása alá tartozó intézmények finanszírozása összesen</t>
  </si>
  <si>
    <t>MŰKÖDÉSI KIADÁSOK ÖSSZESEN</t>
  </si>
  <si>
    <t>Felhalmozási kiadások</t>
  </si>
  <si>
    <t>Beruházások</t>
  </si>
  <si>
    <t>Felújítások</t>
  </si>
  <si>
    <t>Felhalmozási célú tartalékok összesen</t>
  </si>
  <si>
    <t>FELHALMOZÁSI KÖLTSÉGVETÉSI KIADÁSOK ÖSSZESEN:</t>
  </si>
  <si>
    <t xml:space="preserve">Finanszírozási kiadás- hitel törlesztése </t>
  </si>
  <si>
    <t>FELHALMOZÁSI KIADÁSOK MINDÖSSZESEN:</t>
  </si>
  <si>
    <t>KIADÁSOK MINDÖSSZESEN:</t>
  </si>
  <si>
    <t xml:space="preserve">Engedélyezett létszámkeret nyitó </t>
  </si>
  <si>
    <t>ebből alapfeladat</t>
  </si>
  <si>
    <t xml:space="preserve">Engedélyezett létszámkeret záró </t>
  </si>
  <si>
    <t>Közfoglalkoztatás létszámkeret</t>
  </si>
  <si>
    <t>Megnevezés</t>
  </si>
  <si>
    <t>Eredeti előirányzat</t>
  </si>
  <si>
    <t>adatok (ezer Ft-ban)</t>
  </si>
  <si>
    <t>Helyi adó (iparűzési adó)</t>
  </si>
  <si>
    <t>Helyi adó (talajterhelési díj)</t>
  </si>
  <si>
    <t>Osztalékok, koncessziós díjak, hozam</t>
  </si>
  <si>
    <t>Díjak, pótlékok, bírságok</t>
  </si>
  <si>
    <t>Részvények, részesedések értékesítése</t>
  </si>
  <si>
    <t>Kezességvállalással kapcsolatos megtérülés</t>
  </si>
  <si>
    <t>Saját bevételek összesen</t>
  </si>
  <si>
    <t>Hitelviszonyt megtestesítő értékpapír</t>
  </si>
  <si>
    <t>Váltó kibocsájtása</t>
  </si>
  <si>
    <t>Pénzügyi lízing</t>
  </si>
  <si>
    <t>Adásvételi szerződés megkötése visszavásárlási kötelezettség kikötésével</t>
  </si>
  <si>
    <t>Legalább 365 nap időtartamú halasztott fizetés, részletfizetés, még ki nem fizetett ellenérték</t>
  </si>
  <si>
    <t>Külföldi hitelintézetek által, származékos műveletek különbözetként az Államadósságkezelő Központ Zrt-nél elhelyezett fedezeti bevételek</t>
  </si>
  <si>
    <t>Adósságot keletkeztető ügyletek, azokból eredő fizetési kötelezettségek összesen</t>
  </si>
  <si>
    <t>2015-2017. évekre</t>
  </si>
  <si>
    <t>2015. év</t>
  </si>
  <si>
    <t>Adatok ezer Ft-ban</t>
  </si>
  <si>
    <t>Az Európai Uniós forrásból finanszírozott programok, projektek költségvetése</t>
  </si>
  <si>
    <t>ÖNKORMÁNYZATI SAJÁT PROJEKTEK</t>
  </si>
  <si>
    <t>Bevételek  előirányzatai</t>
  </si>
  <si>
    <t>Bevételek teljesítése 2013.06.30-ig</t>
  </si>
  <si>
    <t>Kiadási</t>
  </si>
  <si>
    <t>Kiadások előirányzatai</t>
  </si>
  <si>
    <t>Felújítás, eszközbeszerzés támogatások és kiadások</t>
  </si>
  <si>
    <t xml:space="preserve">4. </t>
  </si>
  <si>
    <t>Felújítás, eszközbeszerzés összesen</t>
  </si>
  <si>
    <t>1.</t>
  </si>
  <si>
    <t>IKSZT EMVA 2068169670. sz. pályázat</t>
  </si>
  <si>
    <t>IKSZT üzemeltetés</t>
  </si>
  <si>
    <t>2.</t>
  </si>
  <si>
    <t>TÁMOP-3.212-12/1-2012-0043 sz. projekt</t>
  </si>
  <si>
    <t>"Jót s jól"- kulturális szolgáltatások ,minőségi fejlesztése BKKM szakembereinek továbbképzésével. Konzorciumi gesztor Kecskeméti Kulturális és Konferencia Központ Nonporit Kft.  Konzorcium. Helyi bonyolító tag: Fülöpszállás Községi Könyvtár</t>
  </si>
  <si>
    <t>3.</t>
  </si>
  <si>
    <t>Működés, fenntartás összesen</t>
  </si>
  <si>
    <t>Saját szervezésben megvalósuló projektek összesen:</t>
  </si>
  <si>
    <t xml:space="preserve">b) </t>
  </si>
  <si>
    <t xml:space="preserve">ÖNKORMÁNYZATI FENNTARTÁSI KÖTELEZETTSÉGGEL JÁRÓ, MÁS GESZTOR LEBONYOLÍTÁSÁBAN MEGVALÓSULT PROJEKT </t>
  </si>
  <si>
    <t>KEOP 2.30/2F/09-2009-0011. SZ. PROJEKT</t>
  </si>
  <si>
    <t>?</t>
  </si>
  <si>
    <t>Más szervezet által, az Önkormányzat részvételével megvalósult projektek összesen:</t>
  </si>
  <si>
    <t>EU-s projektek mindösszesen:</t>
  </si>
  <si>
    <t>ELLÁTOTTAK PÉNZBELI JUTTATÁSAI</t>
  </si>
  <si>
    <t>ELLÁTÁSOK MEGNEVEZÉSE</t>
  </si>
  <si>
    <t>ÖNKORMÁNYZATI KÖLTSÉGVETÉSI EGYSÉG KÖLTSÉGVETÉSÉBEN</t>
  </si>
  <si>
    <t>POLGÁRMESTERI HIVATAL KÖLTSÉGVETÉSÉBEN</t>
  </si>
  <si>
    <t>ELLÁTÁSOK ÖSSZESEN</t>
  </si>
  <si>
    <t>Rendszeres szociális segély</t>
  </si>
  <si>
    <t>Foglalkoztatást helyettesítő támogatás</t>
  </si>
  <si>
    <t>Egészségkárosodott szem.támogatása</t>
  </si>
  <si>
    <t>Lakásfenntartási támogatás normatív pénzbeli</t>
  </si>
  <si>
    <t>Lakásfenntartási támogatás normatív természetbeni</t>
  </si>
  <si>
    <t>Óvodáztatási támogatás</t>
  </si>
  <si>
    <t>Köztemetés</t>
  </si>
  <si>
    <t>Ellátottak pénzbeli juttatásai összesen</t>
  </si>
  <si>
    <t xml:space="preserve">Engedélyezet álláshelyek (létszámkeretek ) önkormányzat, költségvetési szervek szerinti részletezettséggel illetve önkormányzat összesen </t>
  </si>
  <si>
    <t>Összesen</t>
  </si>
  <si>
    <t>(nyitó)</t>
  </si>
  <si>
    <t>Önkormányzat</t>
  </si>
  <si>
    <t>Községgazdálkodási feladatok (Kjt.)</t>
  </si>
  <si>
    <t>Zöldterület gazdálkodás (Kjt.)</t>
  </si>
  <si>
    <t>Közútfenntartás  (Kjt.)</t>
  </si>
  <si>
    <t>Védőnői szolgálat ( Kjt.)</t>
  </si>
  <si>
    <t>Házi segítségnyújtás (Mt.)</t>
  </si>
  <si>
    <t>Gyermekjóléti szolgálat (Kjt.)</t>
  </si>
  <si>
    <t>Családsegítő szolgálat (Kjt.)</t>
  </si>
  <si>
    <t>IKSZT (Kjt./Mt.)</t>
  </si>
  <si>
    <t>DAOP eg.ház felújítás eü. diszp.(Mt.)</t>
  </si>
  <si>
    <t>Katasztrófavédelmi feladatok (kjt.)</t>
  </si>
  <si>
    <t>Önkormányzat szerv. keretein belül ellátott feladatok létszámkeret összesen</t>
  </si>
  <si>
    <t>Önkormányzat szerv. keretein belül ellátott feladatok átl. stat. létszám összesen</t>
  </si>
  <si>
    <t xml:space="preserve">Önkormányzat közfoglalkoztatás létszámkeret </t>
  </si>
  <si>
    <t xml:space="preserve">Önkormányzat közfoglalkoztatás átl. stat. létszám </t>
  </si>
  <si>
    <t>Polgármesteri Hivatal</t>
  </si>
  <si>
    <t xml:space="preserve">Köztisztviselők </t>
  </si>
  <si>
    <t>MT. hatálya alá tartozók</t>
  </si>
  <si>
    <t>Polgármesteri Hivatal létszámkeret összesen</t>
  </si>
  <si>
    <t>Polgármesteri Hivatal átl. stat. létszám</t>
  </si>
  <si>
    <t xml:space="preserve">Hivatal  közfoglalkoztatás létszámkeret </t>
  </si>
  <si>
    <t xml:space="preserve">Hivatal  közfoglalkoztatás átl. stat. létszám </t>
  </si>
  <si>
    <t>Községi Könyvtár</t>
  </si>
  <si>
    <t>Közalkalmazottak</t>
  </si>
  <si>
    <t>Könyvtár létszámkeret összesen</t>
  </si>
  <si>
    <t>Könyvtár átl. stat. létszám</t>
  </si>
  <si>
    <t xml:space="preserve">Könyvtár közfoglalkoztatás létszámkeret </t>
  </si>
  <si>
    <t xml:space="preserve">Könyvtár  közfoglalkoztatás átl. stat. létszám </t>
  </si>
  <si>
    <t>Mesevár Óvoda</t>
  </si>
  <si>
    <t>Szakmai munkát segítők</t>
  </si>
  <si>
    <t>Kisegítő technikai</t>
  </si>
  <si>
    <t>Óvoda létszámkeret összesen</t>
  </si>
  <si>
    <t>Óvoda átl stat. létszám összesen</t>
  </si>
  <si>
    <t xml:space="preserve">Óvoda  közfoglalkoztatás létszámkeret </t>
  </si>
  <si>
    <t xml:space="preserve">Óvoda közfoglalkoztatás átl. stat. létszám </t>
  </si>
  <si>
    <t>Önkormányzat és intézmények összesen</t>
  </si>
  <si>
    <t>Önkormányzat létszámkeret mindösszesen</t>
  </si>
  <si>
    <t>Önkormányzat közfoglalkoztatás összesen</t>
  </si>
  <si>
    <t xml:space="preserve">Önkormányzat Közfoglalkoztatás létszámkeret mindösszesen </t>
  </si>
  <si>
    <t xml:space="preserve">Állományba nem tartozók ( tiszteletdíjasok) </t>
  </si>
  <si>
    <t>Polgármester, alpolgármester, képviselők, nem képviselő bizottsági tagok</t>
  </si>
  <si>
    <t>Kisegítő feladatok</t>
  </si>
  <si>
    <t>Állományba nem tartozók összesen</t>
  </si>
  <si>
    <t>Támogatásértékű működési kiadásai áht-on belülre</t>
  </si>
  <si>
    <t>1. Szabadszállás háziorvosi ügyelet</t>
  </si>
  <si>
    <t>2. Kistérségi társulás tagdíj (KTKT)</t>
  </si>
  <si>
    <t>3. Kistérségi Ivóvízmin.javító Társulás műk. támogatás</t>
  </si>
  <si>
    <t>5.LEADER tagdíj</t>
  </si>
  <si>
    <t>7. Rendőrség támogatása</t>
  </si>
  <si>
    <t>Támogatásértékű működési kiadások áht-on belülre összesen</t>
  </si>
  <si>
    <t xml:space="preserve">Ttámogatásértékű működési kiadásai áht-on kivülre </t>
  </si>
  <si>
    <t>8 .TEFE egyesület támogatása</t>
  </si>
  <si>
    <t>9. Ranga tanárnőre emlékezünk Alapítvány támogatása</t>
  </si>
  <si>
    <t>Társ .szervezetek, alapítványok támogatása össszesen</t>
  </si>
  <si>
    <t xml:space="preserve">Vállakozások támogatása összesen </t>
  </si>
  <si>
    <t>1.oldal</t>
  </si>
  <si>
    <t>Jogcím</t>
  </si>
  <si>
    <t>Összes</t>
  </si>
  <si>
    <t>Műk.bevételek összesen:</t>
  </si>
  <si>
    <t>Műk. bevételek mindössz.</t>
  </si>
  <si>
    <t>Bevételek összesen</t>
  </si>
  <si>
    <t>Kiadások összesen</t>
  </si>
  <si>
    <t>2.oldal</t>
  </si>
  <si>
    <t>Műk.kiadások összesen:</t>
  </si>
  <si>
    <t>Felh.kiadások</t>
  </si>
  <si>
    <t>Betegséggel kapcsolatos(nem társadalombiztosítási) ellátások</t>
  </si>
  <si>
    <t>Foglalkoztatással, munkanélküliséggel kapcsolatos ellátások:</t>
  </si>
  <si>
    <t>Lakhatással kapcsolatos ellátások:</t>
  </si>
  <si>
    <t>Egyéb nem intézményi ellátások:</t>
  </si>
  <si>
    <t>4.</t>
  </si>
  <si>
    <t>ÖSSZEG (ezer Ft)</t>
  </si>
  <si>
    <t>1. Személyi juttatások</t>
  </si>
  <si>
    <t>2. Munkaadókat terhelő járulékok és szociális hozzájárulási adó</t>
  </si>
  <si>
    <t>3. Dologi kiadások</t>
  </si>
  <si>
    <t>4. Ellátottak pénzbeli juttatásai</t>
  </si>
  <si>
    <t>5. Egyéb működési célú kiadások</t>
  </si>
  <si>
    <t>Ebből: tartalékok</t>
  </si>
  <si>
    <t xml:space="preserve"> Működési költségvetési kiadások összesen:</t>
  </si>
  <si>
    <t>6. Beruházások</t>
  </si>
  <si>
    <t>7. Felújítások</t>
  </si>
  <si>
    <t>8. Egyéb felhalmozási célú kiadások</t>
  </si>
  <si>
    <t xml:space="preserve"> Felhalmozási költségvetési kiadások összesen:</t>
  </si>
  <si>
    <t>1. Önkormányzatok működési  támogatása</t>
  </si>
  <si>
    <t>2. Működési célú támogatások államháztartáson belülről</t>
  </si>
  <si>
    <t>3. Közhatalmi bevételek</t>
  </si>
  <si>
    <t>4. Működési bevételek</t>
  </si>
  <si>
    <t>5. Működési célú átvett pénzeszközök</t>
  </si>
  <si>
    <t xml:space="preserve"> Működési költségvetési bevételek összesen:</t>
  </si>
  <si>
    <t>6. Felhalmozási célú támogatások államháztartáson belülről</t>
  </si>
  <si>
    <t>7. Felhalmozási bevételek</t>
  </si>
  <si>
    <t>8. Felhalmozási célú átvett pénzeszközök</t>
  </si>
  <si>
    <t xml:space="preserve"> Felhalmozási költségvetési bevételek összesen:</t>
  </si>
  <si>
    <t>9. Külső finanszírozás-Hiteltörlesztés államháztartáson kívülre</t>
  </si>
  <si>
    <t>9. Külső finanszírozás- Hiteltfelvétele államháztartáson kívülről</t>
  </si>
  <si>
    <t>10. Belső finanszírozás -Előző évi pénzmaradvány igénybevétele</t>
  </si>
  <si>
    <t xml:space="preserve"> Finanszírozási bevételek összesen:</t>
  </si>
  <si>
    <t xml:space="preserve"> Finanszírozási kiadások összesen:</t>
  </si>
  <si>
    <t>BEVÉTELEK mindösszesen:</t>
  </si>
  <si>
    <t>KIADÁSOK mindösszesen:</t>
  </si>
  <si>
    <t>LÉTSZÁM(fő)</t>
  </si>
  <si>
    <t>*Kisértékű tárgyi eszköz beszerzéséhez támogatás</t>
  </si>
  <si>
    <t>*Közfoglalkoztatottak bér és járulék támogatás</t>
  </si>
  <si>
    <t>*Nagy értékű tárgyi eszköz beszerzéséhez támogatás</t>
  </si>
  <si>
    <t>*Munkaruha és egyéni védőeszköz beszerzéséhez támogatás</t>
  </si>
  <si>
    <t>Téli közfoglalkoztatási program pályázati támogatás összesen:</t>
  </si>
  <si>
    <t>Téli közfoglalkoztatási program kiadásai összesen:</t>
  </si>
  <si>
    <t>B E V É T E L E K</t>
  </si>
  <si>
    <t>K I A D Á S O K</t>
  </si>
  <si>
    <t>*Közfoglalkoztatás személyi juttatások</t>
  </si>
  <si>
    <t>*Közfoglalkoztatás munkáltatót terhelő járulékok és SZOCHO</t>
  </si>
  <si>
    <t>*Dologi kiadások</t>
  </si>
  <si>
    <t>*Beruházás- tárgyi eszköz beszerzése</t>
  </si>
  <si>
    <t xml:space="preserve"> a közfoglalkoztatás keretében tervezett pályázati támogatásokról és kiadásokról programonként évenkénti tagolásban</t>
  </si>
  <si>
    <t>összesen</t>
  </si>
  <si>
    <t>2013. év</t>
  </si>
  <si>
    <t>2014. év</t>
  </si>
  <si>
    <t xml:space="preserve">Támogatás összetétele </t>
  </si>
  <si>
    <t>Költségvetési év</t>
  </si>
  <si>
    <t>-Támogatási előleg</t>
  </si>
  <si>
    <t>2013.évi (december h. bér) közfoglalkoztatási programokból 2014. januárban jelentkező kiadások és pályázati támogatás elszámolása</t>
  </si>
  <si>
    <t>-Támogatási előleg(856.000+2.142.325)</t>
  </si>
  <si>
    <t xml:space="preserve">Kiadások összetétele </t>
  </si>
  <si>
    <t>Közfoglalkoztatás pályázat - eszköz beszerzés támogatása</t>
  </si>
  <si>
    <t xml:space="preserve">2014. </t>
  </si>
  <si>
    <t xml:space="preserve">2014.évi </t>
  </si>
  <si>
    <t>2014. évközi változás I.</t>
  </si>
  <si>
    <t>2014. évközi változás II.</t>
  </si>
  <si>
    <t>Óvodapedagógus</t>
  </si>
  <si>
    <t>2014. er.ei (ezer Ft-ban)</t>
  </si>
  <si>
    <t>Fülöpszálás telepüési szilárd hulladéklerakó (hrsz:0375/15.)fenntartási időszak szikkasztó övárok vízjogi üzemeltetési engedélyezési eljárás, monitoring kutak vízmintavétel és szakvélemény készítés ( Gesztor: Izsák és térsége Szilárdhulladék lerakó Rekultiv.</t>
  </si>
  <si>
    <t>1.Önkormányzat működési támogatása</t>
  </si>
  <si>
    <t>2. Működési támogatás államháztartáson belülről</t>
  </si>
  <si>
    <t>5.Működési célú átvett pénzeszközök</t>
  </si>
  <si>
    <t>6.Pénzmaradvány igénybevétel</t>
  </si>
  <si>
    <t>7.Rövid lejáratú hitel felvétele</t>
  </si>
  <si>
    <t>8.Felhalmozási célú támogatá-sok államháztartáson belülről</t>
  </si>
  <si>
    <t xml:space="preserve">9.Felhalmozási bevételek </t>
  </si>
  <si>
    <t>10. Felhalmozási célú átvett pénzeszközök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</si>
  <si>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</si>
  <si>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</si>
  <si>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</si>
  <si>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</si>
  <si>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</si>
  <si>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</si>
  <si>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</si>
  <si>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</si>
  <si>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</si>
  <si>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</si>
  <si>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</si>
  <si>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</si>
  <si>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(ezer Ft-ban)</t>
  </si>
  <si>
    <t xml:space="preserve">Kiadások </t>
  </si>
  <si>
    <t>11.Személyi juttatások</t>
  </si>
  <si>
    <t>12.Munkaadót terhelő járulékok</t>
  </si>
  <si>
    <t>14.Ellátottak pb.juttatásai</t>
  </si>
  <si>
    <t>15.Egyéb működési célú kiadások</t>
  </si>
  <si>
    <t xml:space="preserve">Fülöpszállás Községi Önkormányzat és szervezetei  2014.évi előirányzat felhasználási ütemterve   </t>
  </si>
  <si>
    <t>13.Dologi kiadások</t>
  </si>
  <si>
    <t>Felhalmozási c..bev.összesen</t>
  </si>
  <si>
    <t>16. Általános tartalék</t>
  </si>
  <si>
    <t>17.Beruházások</t>
  </si>
  <si>
    <t>18.Felújítások</t>
  </si>
  <si>
    <t>19.Egyéb felhalmozási célú kiadások</t>
  </si>
  <si>
    <t>21.Hitel törlesztés</t>
  </si>
  <si>
    <t>20.Felhalmozási c. tartalék</t>
  </si>
  <si>
    <t xml:space="preserve">Nyitó érték: </t>
  </si>
  <si>
    <t>Záró érték:</t>
  </si>
  <si>
    <t>10.számú melléklet</t>
  </si>
  <si>
    <t>2014.évi Beruházási kiadások részletezése</t>
  </si>
  <si>
    <t>Beruházások összesen</t>
  </si>
  <si>
    <t>2014.évi Önkormányzati beruházások feladatonként</t>
  </si>
  <si>
    <t>1/a. sz. Melléklet a Fülöpszállás Községi Önkormányzat 2014. évi kv-i előterjesztéshez</t>
  </si>
  <si>
    <t>Az önkormányzat többéves kihatással járó döntéseinek számszerűsítéséről évenkénti bontásban</t>
  </si>
  <si>
    <t>Sorsz.</t>
  </si>
  <si>
    <t>Döntés, köt. vállalás megnevezése</t>
  </si>
  <si>
    <t>2015.</t>
  </si>
  <si>
    <t>2016.</t>
  </si>
  <si>
    <t>2017.</t>
  </si>
  <si>
    <t>2018.</t>
  </si>
  <si>
    <t>Adósságot keletkeztető ügyletekből fennálló kötelezettségek</t>
  </si>
  <si>
    <t xml:space="preserve">1. </t>
  </si>
  <si>
    <t>Piaccsarnok építés ( 2013. évi tanya programhoz felvenni szándékozott támogatás megelőlegező hitel törlesztés</t>
  </si>
  <si>
    <t>Adósságszolgálat összesen</t>
  </si>
  <si>
    <t>Fenntartási kötelezettséggel járó korábbi projektek ( tájékoztató adatok )</t>
  </si>
  <si>
    <t>Bevétel</t>
  </si>
  <si>
    <t>Kiadás</t>
  </si>
  <si>
    <t xml:space="preserve">IKSZT működtetés, üzemeltetés EMVA 2068169670. sz. pályázat </t>
  </si>
  <si>
    <t>EMVA LEADER 2076557611.sz közpark felújítás fenntartási köt.</t>
  </si>
  <si>
    <t xml:space="preserve">3. </t>
  </si>
  <si>
    <t>Iskola energetikai korszerűsítése KEOP-5.3.0/A/09-2010-0127 fenntartási köt.</t>
  </si>
  <si>
    <t>Térfigyelő rendszer bővítés és KTKT-tól átvett eredeti projekt üzemeltetése</t>
  </si>
  <si>
    <t>5.</t>
  </si>
  <si>
    <t>ÖFT támogatással megvalósításra kerülő raktár kialakítás</t>
  </si>
  <si>
    <t>13.számú melléklet</t>
  </si>
  <si>
    <t>Fülöpszállás Községi Önkormányzat 2014.évi közvetett támogatásai</t>
  </si>
  <si>
    <t>Támogatás megnevezése</t>
  </si>
  <si>
    <t>Támogatás jogalapja</t>
  </si>
  <si>
    <t>Mentesség</t>
  </si>
  <si>
    <t>Kedvezmény</t>
  </si>
  <si>
    <t>Összesen   (ezer Ft)</t>
  </si>
  <si>
    <t>mértéke %</t>
  </si>
  <si>
    <t>összege ( ezer Ft)</t>
  </si>
  <si>
    <t>nincs megállapítva</t>
  </si>
  <si>
    <t>Szociális étkezés</t>
  </si>
  <si>
    <t>17/2008/8IX.29) II. Ör.</t>
  </si>
  <si>
    <t>egyedi</t>
  </si>
  <si>
    <t>Helyiségek hasznosításából származó bevétel</t>
  </si>
  <si>
    <t>Házi segítségnyújtás</t>
  </si>
  <si>
    <t>17/2008/8IX.29) I. Ör.</t>
  </si>
  <si>
    <t>Egyéb nyújtott elengedés, kedvezmény:</t>
  </si>
  <si>
    <t>Kedvezmények, mentességek mindösszesen:</t>
  </si>
  <si>
    <t>Összesen:</t>
  </si>
  <si>
    <t>Tőke törl. (ezer Ft)</t>
  </si>
  <si>
    <t>Kamat törl. (ezer Ft)</t>
  </si>
  <si>
    <t xml:space="preserve">Hitel, kölcsön törlesztése járulékokkal együtt </t>
  </si>
  <si>
    <t xml:space="preserve">2014. évre </t>
  </si>
  <si>
    <t>Az államháztartásról szóló 2011. évi CXCV. törvény 29.§ (3) bekezdése alapján a  Magyarország gazdasági stabilitásáról szóló 2011. évi CXCIV.45. § (1) bekezdés a) pontja szerinti saját bevételek, valamint az adósságot keletkeztető ügyletekből eredő fizetési kötelezettségek 2014. évi tervezett és 2015 – 2017. évekre várható összege</t>
  </si>
  <si>
    <t>1. számú melléklet a 7/2014.(II.25.) számú rendelethez</t>
  </si>
  <si>
    <t>4. számú melléklet a 7/2014.(II.25.) számú rendelethez</t>
  </si>
  <si>
    <t>Hitel, kölcsön felvétele</t>
  </si>
  <si>
    <t>Adósságot keletkeztető ügyletek összesen</t>
  </si>
  <si>
    <t>11.  számú melléklet a 7/2014.(II.25.) számú rendelethez</t>
  </si>
  <si>
    <t>12.számú melléklet a 7/2014.(II.25.) számú rendelethez</t>
  </si>
  <si>
    <t>Áht. 24.§ (4) a) szerint Fülöpszállás Községi Önkormányzat összevont  mérlege közgazdasági tagolásban</t>
  </si>
  <si>
    <t>Módosított előirányzat</t>
  </si>
  <si>
    <t xml:space="preserve">2014.m.ei.                          (ezer Ft-ban)          </t>
  </si>
  <si>
    <t xml:space="preserve">2014.m.ei.                     (ezer Ft-ban)          </t>
  </si>
  <si>
    <t xml:space="preserve">2014.m. ei.                          (ezer Ft-ban)          </t>
  </si>
  <si>
    <t>Mód.ei.</t>
  </si>
  <si>
    <t>ebből: összes tárgyévi tőke tartozás tervezett</t>
  </si>
  <si>
    <t xml:space="preserve">Önkormányzati költségvetési egység bevételek részletezése feladatonként </t>
  </si>
  <si>
    <t>Helyi önkormányzatok kiegészítő támogatásai (bérkompenz., ágaz.pótlék)</t>
  </si>
  <si>
    <t>Közfoglalkoztatási programokra pályázati támogatás műk.c</t>
  </si>
  <si>
    <t>Termékek és szolgáltatások adói:</t>
  </si>
  <si>
    <t>Egyéb közhatalmi bevételek:</t>
  </si>
  <si>
    <t>Szolgáltatások ellenértéke( ( bérbead.is)</t>
  </si>
  <si>
    <t>Tulajdonosi bevételek (osztalék, hasz.bérl, üzemeltetésre-, vagyonkerz-re átadás stb.)</t>
  </si>
  <si>
    <t>Egyéb működési bevételek (bizt.kártérítése is)</t>
  </si>
  <si>
    <t>Könyvtári érdekeltségnövelő támogatás</t>
  </si>
  <si>
    <t>Bevételek mód.ei. 2014. költségvetési évre mindösszesen:</t>
  </si>
  <si>
    <t>Költségvetési szervek (intézmények saját bevételei és 2013. évi pénzmaradványai nélkül )</t>
  </si>
  <si>
    <t>2014. m.ei. (ezer Ft-ban)</t>
  </si>
  <si>
    <t>2014. m ei. (ezer Ft-ban)</t>
  </si>
  <si>
    <t>2014.évi működési célú módosított támogatások, kiadások részletezése</t>
  </si>
  <si>
    <t>2014. módosított.ei (ezer Ft-ban)</t>
  </si>
  <si>
    <t>Működési célú kiadások összesen:</t>
  </si>
  <si>
    <t>2014. mód..ei (ezer Ft-ban)</t>
  </si>
  <si>
    <t>1. Közmunkaprogramok értékteremtő beruházásai *</t>
  </si>
  <si>
    <t>3. Könyvtári érdekeltségnövelő támogatásból állományfejlesztés</t>
  </si>
  <si>
    <t>*Előterjesztés részeként  Közfoglalkoztatás tájékoztató tábláiban programonként részletes bontásban</t>
  </si>
  <si>
    <t xml:space="preserve">A 2014. évi költségvetési módosító javaslat  előterjesztés melléklete ( tájékoztató adatok ) </t>
  </si>
  <si>
    <t>TÁJÉKOZTATÓ KIMUTATÁS</t>
  </si>
  <si>
    <t>2013.XII.31-IG/belterületi közutak/mg-i utak/hulladéklerakó/egyéb értékteremtő/ előző év tárgyévben záródó tárgyévre áthúzódó részletek</t>
  </si>
  <si>
    <t>2013-2014 Téli közfoglalkoztatási program(BK-06M/01/013065-1/2013) Időtartam: 2013.11.01-2014.04.30-i )</t>
  </si>
  <si>
    <t>2013-2014 Téli közfoglalkoztatási program(BK-06M/01/014699-1/2013) Időtartam: 2014.01.01-2014.04.30-i)</t>
  </si>
  <si>
    <t>2014 Illegális hulladéklerakóhelyek felszámolása startmunka mintaprogram(BK-06M/01/10132-1/2014) Időtartam: 2014.08.04-2015.02.28.-ig-i)</t>
  </si>
  <si>
    <t>2014 MG-i utak rendbetétele startmunka mintaprogram(BK-06M/01/10149-1/2014-0304) Időtartam: 2014.08.01-2015.02.28-ig)</t>
  </si>
  <si>
    <t>2014 Hosszabb időtartamú közfoglalkoztatás (BK-06M/01/6216-1/2014-0304) Időtartam: 2014.05.06-2014.09.30-ig)</t>
  </si>
  <si>
    <t>6. számú melléklet a 13/2014.(X.7.)számú rendelethez/9. számú melléklet a 7/2014.(II.25.) számú rendelethez</t>
  </si>
  <si>
    <t>2015. év m.ei</t>
  </si>
  <si>
    <t>2016. év m.ei.</t>
  </si>
  <si>
    <t>2017. m.ei.</t>
  </si>
  <si>
    <t>Felhalmozási célú bevételek</t>
  </si>
  <si>
    <t>VIII.</t>
  </si>
  <si>
    <t>1. Temetőfenntartáshoz</t>
  </si>
  <si>
    <t>7. számú melléklet a 13/2014.(X.7.) számú rendelethez/10. számú melléklet a 7/2014. (II.25.) számú rendelethez</t>
  </si>
  <si>
    <t>1.számú melléklet a 17/2014.(XII.12.) szám ú rendelethez</t>
  </si>
  <si>
    <t>1.számú melléklet</t>
  </si>
  <si>
    <t>2.számú melléklet</t>
  </si>
  <si>
    <t>2.számú melléklet a 17./2014.(XII.12.) számú rend-hez/ 2. számú melléklet a 7/2014.(II.25.) számú rendelethez</t>
  </si>
  <si>
    <t>3.számú. melléklet a 17/2014.(XII.12.) sz. rendelethez/3.számú melléklet a 7/20014.(II.25.)sz. rendelethez</t>
  </si>
  <si>
    <t>4. számú melléklet</t>
  </si>
  <si>
    <t>Lakossági közműfejlesztési hozzájárulás</t>
  </si>
  <si>
    <t>Elhasználódott, feleslegessé váló eszk., anyag értékesítése</t>
  </si>
  <si>
    <t>4.számú. melléklet a 17/2014.(XII.8.) sz. rendelethez/5.számú melléklet a 7/20014.(II.25.)sz. rendelethez</t>
  </si>
  <si>
    <t>5. számú melléklet</t>
  </si>
  <si>
    <t>Önkormányzati segélyek-szoc.célú tüzifa,eseti segélyek</t>
  </si>
  <si>
    <t>5.számú. melléklet a 17/2014.(XII.12.) sz. rendelethez/6.számú melléklet a 7/20014.(II.25.)sz. rendelethez</t>
  </si>
  <si>
    <t>6.számú melléklet</t>
  </si>
  <si>
    <t>4. Kiskun Önkormányzatok</t>
  </si>
  <si>
    <t>6. Gyepmesteri telep(ebrendészet) műk. Hozzájárulás</t>
  </si>
  <si>
    <t>2. Torony világításához- műk. Hozzájárulás</t>
  </si>
  <si>
    <t xml:space="preserve">3. Közhasznú egyesület támogatása </t>
  </si>
  <si>
    <t>4. Polgárőrség műk. Támogatása</t>
  </si>
  <si>
    <t>5. Református Egyház működési hozzájárulás</t>
  </si>
  <si>
    <t>6. Gyermektábor támogatása</t>
  </si>
  <si>
    <t>7. Korházi Alapítvány támogatása</t>
  </si>
  <si>
    <t>Elvonások és befizetések (előző évi elszámolás, költségvetési befizetések)</t>
  </si>
  <si>
    <t>Mük. célú tartalék</t>
  </si>
  <si>
    <t>6.számú. melléklet a 17/2014.(XII.12.) sz. rendelethez/7.számú melléklet a 7/20014.(II.25.)sz. rendelethez</t>
  </si>
  <si>
    <t>7.számú melléklet</t>
  </si>
  <si>
    <t>2/a. Piaccsarnok létesítése</t>
  </si>
  <si>
    <t>2/b. Útcsatlakozás parkoló piaccsarnokhoz</t>
  </si>
  <si>
    <t>4. Trianoni emlékmű létesítése</t>
  </si>
  <si>
    <t>5. Közvilágítás bővítés- Balázspuszta</t>
  </si>
  <si>
    <t>10 számú melléklet</t>
  </si>
  <si>
    <r>
      <t>2014 Téli és egyéb értékteremtő startmunka mintaprogram(BK-06M/01/6152-1/2014) Időtartam: 2014.05.01.-2014.09.30-ig)</t>
    </r>
    <r>
      <rPr>
        <sz val="14"/>
        <color theme="3"/>
        <rFont val="Calibri"/>
        <family val="2"/>
        <charset val="238"/>
      </rPr>
      <t xml:space="preserve"> </t>
    </r>
    <r>
      <rPr>
        <b/>
        <sz val="14"/>
        <color theme="3"/>
        <rFont val="Calibri"/>
        <family val="2"/>
        <charset val="238"/>
      </rPr>
      <t>módosítás:2015.02.28-ig</t>
    </r>
  </si>
  <si>
    <t>2014 Közúthálózat javítása startmunka mintaprogram(BK-06M/01/10148-1/2014-0304) Időtartam: 2014.08.01-2015.02.28-ig)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</si>
</sst>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Ft&quot;"/>
    <numFmt numFmtId="165" formatCode="#,###_ \f\ő"/>
  </numFmts>
  <fonts count="66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sz val="16"/>
      <name val="Arial CE"/>
      <charset val="238"/>
    </font>
    <font>
      <b/>
      <sz val="16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20"/>
      <name val="Arial CE"/>
      <charset val="238"/>
    </font>
    <font>
      <b/>
      <sz val="10"/>
      <name val="Arial CE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name val="Times New Roman"/>
      <family val="1"/>
      <charset val="238"/>
    </font>
    <font>
      <u/>
      <sz val="10"/>
      <color indexed="12"/>
      <name val="Arial CE"/>
      <charset val="238"/>
    </font>
    <font>
      <i/>
      <sz val="10"/>
      <name val="Times New Roman"/>
      <family val="1"/>
      <charset val="238"/>
    </font>
    <font>
      <b/>
      <sz val="14"/>
      <name val="Arial CE"/>
      <charset val="238"/>
    </font>
    <font>
      <sz val="12"/>
      <color indexed="16"/>
      <name val="Times New Roman"/>
      <family val="1"/>
      <charset val="238"/>
    </font>
    <font>
      <b/>
      <i/>
      <sz val="16"/>
      <name val="Times New Roman"/>
      <family val="1"/>
      <charset val="238"/>
    </font>
    <font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b/>
      <i/>
      <sz val="14"/>
      <color indexed="8"/>
      <name val="Calibri"/>
      <family val="2"/>
      <charset val="238"/>
    </font>
    <font>
      <i/>
      <sz val="14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20"/>
      <name val="Arial CE"/>
      <charset val="238"/>
    </font>
    <font>
      <b/>
      <sz val="14"/>
      <name val="Arial"/>
      <family val="2"/>
      <charset val="238"/>
    </font>
    <font>
      <b/>
      <sz val="14"/>
      <name val="Calibri"/>
      <family val="2"/>
    </font>
    <font>
      <sz val="10"/>
      <color indexed="8"/>
      <name val="Calibri"/>
      <family val="2"/>
    </font>
    <font>
      <sz val="9"/>
      <name val="Times New Roman"/>
      <family val="1"/>
      <charset val="238"/>
    </font>
    <font>
      <sz val="9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8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C00000"/>
      <name val="Times New Roman"/>
      <family val="1"/>
      <charset val="238"/>
    </font>
    <font>
      <b/>
      <sz val="12"/>
      <color rgb="FFC00000"/>
      <name val="Arial CE"/>
      <charset val="238"/>
    </font>
    <font>
      <sz val="12"/>
      <color rgb="FFFF0000"/>
      <name val="Calibri"/>
      <family val="2"/>
      <charset val="238"/>
    </font>
    <font>
      <b/>
      <sz val="12"/>
      <color rgb="FFC00000"/>
      <name val="Calibri"/>
      <family val="2"/>
      <charset val="238"/>
    </font>
    <font>
      <sz val="12"/>
      <color rgb="FFC00000"/>
      <name val="Times New Roman"/>
      <family val="1"/>
      <charset val="238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2"/>
      <color rgb="FFC00000"/>
      <name val="Times New Roman"/>
      <family val="1"/>
      <charset val="238"/>
    </font>
    <font>
      <sz val="14"/>
      <color theme="3"/>
      <name val="Calibri"/>
      <family val="2"/>
      <charset val="238"/>
    </font>
    <font>
      <b/>
      <sz val="14"/>
      <color theme="3"/>
      <name val="Calibri"/>
      <family val="2"/>
      <charset val="238"/>
    </font>
    <font>
      <b/>
      <sz val="12"/>
      <color theme="3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gray0625">
        <bgColor indexed="42"/>
      </patternFill>
    </fill>
    <fill>
      <patternFill patternType="gray0625">
        <fgColor indexed="9"/>
        <bgColor indexed="42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gray0625"/>
    </fill>
  </fills>
  <borders count="6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6" fillId="0" borderId="0"/>
    <xf numFmtId="0" fontId="54" fillId="0" borderId="0"/>
  </cellStyleXfs>
  <cellXfs count="550">
    <xf numFmtId="0" fontId="0" fillId="0" borderId="0" xfId="0"/>
    <xf numFmtId="0" fontId="1" fillId="0" borderId="0" xfId="2"/>
    <xf numFmtId="0" fontId="1" fillId="0" borderId="0" xfId="2" applyFill="1"/>
    <xf numFmtId="0" fontId="7" fillId="0" borderId="0" xfId="2" applyFont="1" applyAlignment="1">
      <alignment horizontal="right"/>
    </xf>
    <xf numFmtId="164" fontId="4" fillId="0" borderId="0" xfId="2" applyNumberFormat="1" applyFont="1" applyAlignment="1"/>
    <xf numFmtId="0" fontId="5" fillId="0" borderId="0" xfId="2" applyFont="1"/>
    <xf numFmtId="164" fontId="5" fillId="0" borderId="0" xfId="2" applyNumberFormat="1" applyFont="1"/>
    <xf numFmtId="164" fontId="5" fillId="0" borderId="0" xfId="2" applyNumberFormat="1" applyFont="1" applyAlignment="1">
      <alignment shrinkToFit="1"/>
    </xf>
    <xf numFmtId="164" fontId="6" fillId="0" borderId="0" xfId="2" applyNumberFormat="1" applyFont="1" applyAlignment="1"/>
    <xf numFmtId="0" fontId="9" fillId="0" borderId="2" xfId="2" applyFont="1" applyBorder="1" applyAlignment="1">
      <alignment vertical="top" wrapText="1"/>
    </xf>
    <xf numFmtId="0" fontId="10" fillId="0" borderId="2" xfId="2" applyFont="1" applyBorder="1" applyAlignment="1">
      <alignment horizontal="center" vertical="top" wrapText="1"/>
    </xf>
    <xf numFmtId="0" fontId="10" fillId="0" borderId="3" xfId="2" applyFont="1" applyBorder="1" applyAlignment="1">
      <alignment horizontal="center" vertical="top" wrapText="1"/>
    </xf>
    <xf numFmtId="0" fontId="12" fillId="0" borderId="4" xfId="2" applyFont="1" applyBorder="1" applyAlignment="1">
      <alignment horizontal="center" vertical="top" wrapText="1"/>
    </xf>
    <xf numFmtId="0" fontId="13" fillId="0" borderId="2" xfId="2" applyFont="1" applyBorder="1" applyAlignment="1">
      <alignment vertical="top" wrapText="1"/>
    </xf>
    <xf numFmtId="0" fontId="8" fillId="0" borderId="2" xfId="2" applyFont="1" applyBorder="1" applyAlignment="1">
      <alignment horizontal="center" vertical="top" wrapText="1"/>
    </xf>
    <xf numFmtId="0" fontId="8" fillId="0" borderId="3" xfId="2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14" fillId="0" borderId="2" xfId="2" applyFont="1" applyBorder="1" applyAlignment="1">
      <alignment horizontal="center" vertical="center" wrapText="1"/>
    </xf>
    <xf numFmtId="3" fontId="15" fillId="0" borderId="2" xfId="2" applyNumberFormat="1" applyFont="1" applyBorder="1" applyAlignment="1">
      <alignment horizontal="right" vertical="center" wrapText="1"/>
    </xf>
    <xf numFmtId="3" fontId="15" fillId="0" borderId="3" xfId="2" applyNumberFormat="1" applyFont="1" applyBorder="1" applyAlignment="1">
      <alignment horizontal="right" vertical="center" wrapText="1"/>
    </xf>
    <xf numFmtId="3" fontId="15" fillId="0" borderId="4" xfId="2" applyNumberFormat="1" applyFont="1" applyBorder="1" applyAlignment="1">
      <alignment horizontal="right" vertical="center" wrapText="1"/>
    </xf>
    <xf numFmtId="0" fontId="10" fillId="0" borderId="2" xfId="2" applyFont="1" applyFill="1" applyBorder="1" applyAlignment="1">
      <alignment horizontal="left" vertical="center" wrapText="1"/>
    </xf>
    <xf numFmtId="3" fontId="12" fillId="0" borderId="2" xfId="2" applyNumberFormat="1" applyFont="1" applyFill="1" applyBorder="1" applyAlignment="1">
      <alignment horizontal="right" vertical="center" wrapText="1"/>
    </xf>
    <xf numFmtId="3" fontId="12" fillId="0" borderId="3" xfId="2" applyNumberFormat="1" applyFont="1" applyFill="1" applyBorder="1" applyAlignment="1">
      <alignment horizontal="right" vertical="center" wrapText="1"/>
    </xf>
    <xf numFmtId="3" fontId="12" fillId="0" borderId="4" xfId="2" applyNumberFormat="1" applyFont="1" applyFill="1" applyBorder="1" applyAlignment="1">
      <alignment horizontal="right" vertical="center" wrapText="1"/>
    </xf>
    <xf numFmtId="0" fontId="16" fillId="0" borderId="2" xfId="2" applyFont="1" applyFill="1" applyBorder="1" applyAlignment="1">
      <alignment vertical="center" wrapText="1"/>
    </xf>
    <xf numFmtId="3" fontId="14" fillId="0" borderId="2" xfId="2" applyNumberFormat="1" applyFont="1" applyFill="1" applyBorder="1" applyAlignment="1">
      <alignment horizontal="right" vertical="center" wrapText="1"/>
    </xf>
    <xf numFmtId="3" fontId="14" fillId="0" borderId="3" xfId="2" applyNumberFormat="1" applyFont="1" applyFill="1" applyBorder="1" applyAlignment="1">
      <alignment horizontal="right" vertical="center" wrapText="1"/>
    </xf>
    <xf numFmtId="3" fontId="14" fillId="0" borderId="4" xfId="2" applyNumberFormat="1" applyFont="1" applyFill="1" applyBorder="1" applyAlignment="1">
      <alignment horizontal="right" vertical="center" wrapText="1"/>
    </xf>
    <xf numFmtId="3" fontId="15" fillId="0" borderId="2" xfId="2" applyNumberFormat="1" applyFont="1" applyFill="1" applyBorder="1" applyAlignment="1">
      <alignment horizontal="right" vertical="center" wrapText="1"/>
    </xf>
    <xf numFmtId="3" fontId="15" fillId="0" borderId="3" xfId="2" applyNumberFormat="1" applyFont="1" applyFill="1" applyBorder="1" applyAlignment="1">
      <alignment horizontal="right" vertical="center" wrapText="1"/>
    </xf>
    <xf numFmtId="0" fontId="10" fillId="0" borderId="2" xfId="2" applyFont="1" applyFill="1" applyBorder="1" applyAlignment="1">
      <alignment vertical="center" wrapText="1"/>
    </xf>
    <xf numFmtId="0" fontId="16" fillId="3" borderId="5" xfId="2" applyFont="1" applyFill="1" applyBorder="1" applyAlignment="1">
      <alignment vertical="center" wrapText="1"/>
    </xf>
    <xf numFmtId="3" fontId="14" fillId="3" borderId="5" xfId="2" applyNumberFormat="1" applyFont="1" applyFill="1" applyBorder="1" applyAlignment="1">
      <alignment horizontal="right" vertical="center" wrapText="1"/>
    </xf>
    <xf numFmtId="3" fontId="14" fillId="3" borderId="6" xfId="2" applyNumberFormat="1" applyFont="1" applyFill="1" applyBorder="1" applyAlignment="1">
      <alignment horizontal="right" vertical="center" wrapText="1"/>
    </xf>
    <xf numFmtId="3" fontId="9" fillId="3" borderId="7" xfId="2" applyNumberFormat="1" applyFont="1" applyFill="1" applyBorder="1" applyAlignment="1">
      <alignment horizontal="right" vertical="center" wrapText="1"/>
    </xf>
    <xf numFmtId="0" fontId="10" fillId="4" borderId="8" xfId="2" applyFont="1" applyFill="1" applyBorder="1" applyAlignment="1">
      <alignment vertical="center" wrapText="1"/>
    </xf>
    <xf numFmtId="3" fontId="15" fillId="4" borderId="9" xfId="2" applyNumberFormat="1" applyFont="1" applyFill="1" applyBorder="1" applyAlignment="1">
      <alignment horizontal="right" vertical="center" wrapText="1"/>
    </xf>
    <xf numFmtId="3" fontId="15" fillId="4" borderId="11" xfId="2" applyNumberFormat="1" applyFont="1" applyFill="1" applyBorder="1" applyAlignment="1">
      <alignment horizontal="center" vertical="center" wrapText="1"/>
    </xf>
    <xf numFmtId="0" fontId="10" fillId="4" borderId="12" xfId="2" applyFont="1" applyFill="1" applyBorder="1" applyAlignment="1">
      <alignment vertical="center" wrapText="1"/>
    </xf>
    <xf numFmtId="3" fontId="15" fillId="3" borderId="9" xfId="2" applyNumberFormat="1" applyFont="1" applyFill="1" applyBorder="1" applyAlignment="1">
      <alignment horizontal="right" vertical="center" wrapText="1"/>
    </xf>
    <xf numFmtId="3" fontId="15" fillId="3" borderId="10" xfId="2" applyNumberFormat="1" applyFont="1" applyFill="1" applyBorder="1" applyAlignment="1">
      <alignment horizontal="right" vertical="center" wrapText="1"/>
    </xf>
    <xf numFmtId="3" fontId="9" fillId="3" borderId="11" xfId="2" applyNumberFormat="1" applyFont="1" applyFill="1" applyBorder="1" applyAlignment="1">
      <alignment horizontal="right" vertical="center" wrapText="1"/>
    </xf>
    <xf numFmtId="0" fontId="16" fillId="3" borderId="13" xfId="2" applyFont="1" applyFill="1" applyBorder="1" applyAlignment="1">
      <alignment vertical="center" wrapText="1"/>
    </xf>
    <xf numFmtId="3" fontId="12" fillId="3" borderId="13" xfId="2" applyNumberFormat="1" applyFont="1" applyFill="1" applyBorder="1" applyAlignment="1">
      <alignment horizontal="right" vertical="center" wrapText="1"/>
    </xf>
    <xf numFmtId="3" fontId="14" fillId="3" borderId="13" xfId="2" applyNumberFormat="1" applyFont="1" applyFill="1" applyBorder="1" applyAlignment="1">
      <alignment horizontal="center" vertical="center" wrapText="1"/>
    </xf>
    <xf numFmtId="3" fontId="14" fillId="3" borderId="14" xfId="2" applyNumberFormat="1" applyFont="1" applyFill="1" applyBorder="1" applyAlignment="1">
      <alignment horizontal="center" vertical="center" wrapText="1"/>
    </xf>
    <xf numFmtId="3" fontId="9" fillId="3" borderId="15" xfId="2" applyNumberFormat="1" applyFont="1" applyFill="1" applyBorder="1" applyAlignment="1">
      <alignment horizontal="right" vertical="center" wrapText="1"/>
    </xf>
    <xf numFmtId="3" fontId="8" fillId="0" borderId="2" xfId="2" applyNumberFormat="1" applyFont="1" applyFill="1" applyBorder="1" applyAlignment="1">
      <alignment horizontal="right" vertical="center" wrapText="1"/>
    </xf>
    <xf numFmtId="3" fontId="15" fillId="0" borderId="2" xfId="2" applyNumberFormat="1" applyFont="1" applyFill="1" applyBorder="1" applyAlignment="1">
      <alignment horizontal="center" vertical="center" wrapText="1"/>
    </xf>
    <xf numFmtId="3" fontId="15" fillId="0" borderId="3" xfId="2" applyNumberFormat="1" applyFont="1" applyFill="1" applyBorder="1" applyAlignment="1">
      <alignment horizontal="center" vertical="center" wrapText="1"/>
    </xf>
    <xf numFmtId="3" fontId="8" fillId="0" borderId="4" xfId="2" applyNumberFormat="1" applyFont="1" applyFill="1" applyBorder="1" applyAlignment="1">
      <alignment horizontal="right" vertical="center" wrapText="1"/>
    </xf>
    <xf numFmtId="0" fontId="16" fillId="3" borderId="2" xfId="2" applyFont="1" applyFill="1" applyBorder="1" applyAlignment="1">
      <alignment vertical="center" wrapText="1"/>
    </xf>
    <xf numFmtId="3" fontId="14" fillId="3" borderId="2" xfId="2" applyNumberFormat="1" applyFont="1" applyFill="1" applyBorder="1" applyAlignment="1">
      <alignment horizontal="right" vertical="center" wrapText="1"/>
    </xf>
    <xf numFmtId="3" fontId="14" fillId="3" borderId="2" xfId="2" applyNumberFormat="1" applyFont="1" applyFill="1" applyBorder="1" applyAlignment="1">
      <alignment horizontal="center" vertical="center" wrapText="1"/>
    </xf>
    <xf numFmtId="3" fontId="14" fillId="3" borderId="3" xfId="2" applyNumberFormat="1" applyFont="1" applyFill="1" applyBorder="1" applyAlignment="1">
      <alignment horizontal="center" vertical="center" wrapText="1"/>
    </xf>
    <xf numFmtId="3" fontId="14" fillId="3" borderId="4" xfId="2" applyNumberFormat="1" applyFont="1" applyFill="1" applyBorder="1" applyAlignment="1">
      <alignment horizontal="right" vertical="center" wrapText="1"/>
    </xf>
    <xf numFmtId="0" fontId="16" fillId="3" borderId="2" xfId="2" applyFont="1" applyFill="1" applyBorder="1" applyAlignment="1">
      <alignment horizontal="center" vertical="center" wrapText="1"/>
    </xf>
    <xf numFmtId="3" fontId="15" fillId="0" borderId="4" xfId="2" applyNumberFormat="1" applyFont="1" applyFill="1" applyBorder="1" applyAlignment="1">
      <alignment horizontal="right" vertical="center" wrapText="1"/>
    </xf>
    <xf numFmtId="3" fontId="14" fillId="3" borderId="3" xfId="2" applyNumberFormat="1" applyFont="1" applyFill="1" applyBorder="1" applyAlignment="1">
      <alignment horizontal="right" vertical="center" wrapText="1"/>
    </xf>
    <xf numFmtId="3" fontId="12" fillId="3" borderId="2" xfId="2" applyNumberFormat="1" applyFont="1" applyFill="1" applyBorder="1" applyAlignment="1">
      <alignment horizontal="right" vertical="center" wrapText="1"/>
    </xf>
    <xf numFmtId="3" fontId="12" fillId="3" borderId="3" xfId="2" applyNumberFormat="1" applyFont="1" applyFill="1" applyBorder="1" applyAlignment="1">
      <alignment horizontal="right" vertical="center" wrapText="1"/>
    </xf>
    <xf numFmtId="3" fontId="12" fillId="3" borderId="4" xfId="2" applyNumberFormat="1" applyFont="1" applyFill="1" applyBorder="1" applyAlignment="1">
      <alignment horizontal="right" vertical="center" wrapText="1"/>
    </xf>
    <xf numFmtId="0" fontId="9" fillId="3" borderId="2" xfId="2" applyFont="1" applyFill="1" applyBorder="1" applyAlignment="1">
      <alignment vertical="center" wrapText="1"/>
    </xf>
    <xf numFmtId="3" fontId="9" fillId="3" borderId="2" xfId="2" applyNumberFormat="1" applyFont="1" applyFill="1" applyBorder="1" applyAlignment="1">
      <alignment horizontal="right" vertical="center" wrapText="1"/>
    </xf>
    <xf numFmtId="3" fontId="12" fillId="5" borderId="2" xfId="2" applyNumberFormat="1" applyFont="1" applyFill="1" applyBorder="1" applyAlignment="1">
      <alignment horizontal="right" vertical="center" wrapText="1"/>
    </xf>
    <xf numFmtId="3" fontId="12" fillId="5" borderId="3" xfId="2" applyNumberFormat="1" applyFont="1" applyFill="1" applyBorder="1" applyAlignment="1">
      <alignment horizontal="right" vertical="center" wrapText="1"/>
    </xf>
    <xf numFmtId="3" fontId="9" fillId="3" borderId="4" xfId="2" applyNumberFormat="1" applyFont="1" applyFill="1" applyBorder="1" applyAlignment="1">
      <alignment horizontal="right" vertical="center" wrapText="1"/>
    </xf>
    <xf numFmtId="0" fontId="13" fillId="0" borderId="2" xfId="2" applyFont="1" applyBorder="1" applyAlignment="1">
      <alignment vertical="center" wrapText="1"/>
    </xf>
    <xf numFmtId="3" fontId="8" fillId="0" borderId="2" xfId="2" applyNumberFormat="1" applyFont="1" applyBorder="1" applyAlignment="1">
      <alignment horizontal="right" vertical="center" wrapText="1"/>
    </xf>
    <xf numFmtId="3" fontId="8" fillId="0" borderId="3" xfId="2" applyNumberFormat="1" applyFont="1" applyBorder="1" applyAlignment="1">
      <alignment horizontal="right" vertical="center" wrapText="1"/>
    </xf>
    <xf numFmtId="3" fontId="8" fillId="0" borderId="4" xfId="2" applyNumberFormat="1" applyFont="1" applyBorder="1" applyAlignment="1">
      <alignment horizontal="right" vertical="center" wrapText="1"/>
    </xf>
    <xf numFmtId="0" fontId="14" fillId="0" borderId="2" xfId="2" applyFont="1" applyFill="1" applyBorder="1" applyAlignment="1">
      <alignment horizontal="center" vertical="center" wrapText="1"/>
    </xf>
    <xf numFmtId="3" fontId="10" fillId="0" borderId="2" xfId="2" applyNumberFormat="1" applyFont="1" applyFill="1" applyBorder="1" applyAlignment="1">
      <alignment horizontal="right" vertical="center" wrapText="1"/>
    </xf>
    <xf numFmtId="3" fontId="10" fillId="0" borderId="3" xfId="2" applyNumberFormat="1" applyFont="1" applyFill="1" applyBorder="1" applyAlignment="1">
      <alignment horizontal="right" vertical="center" wrapText="1"/>
    </xf>
    <xf numFmtId="3" fontId="10" fillId="0" borderId="4" xfId="2" applyNumberFormat="1" applyFont="1" applyFill="1" applyBorder="1" applyAlignment="1">
      <alignment horizontal="right" vertical="center" wrapText="1"/>
    </xf>
    <xf numFmtId="0" fontId="10" fillId="3" borderId="2" xfId="2" applyFont="1" applyFill="1" applyBorder="1" applyAlignment="1">
      <alignment vertical="center" wrapText="1"/>
    </xf>
    <xf numFmtId="3" fontId="15" fillId="3" borderId="2" xfId="2" applyNumberFormat="1" applyFont="1" applyFill="1" applyBorder="1" applyAlignment="1">
      <alignment horizontal="right" vertical="center" wrapText="1"/>
    </xf>
    <xf numFmtId="3" fontId="15" fillId="3" borderId="3" xfId="2" applyNumberFormat="1" applyFont="1" applyFill="1" applyBorder="1" applyAlignment="1">
      <alignment horizontal="right" vertical="center" wrapText="1"/>
    </xf>
    <xf numFmtId="3" fontId="15" fillId="3" borderId="4" xfId="2" applyNumberFormat="1" applyFont="1" applyFill="1" applyBorder="1" applyAlignment="1">
      <alignment horizontal="right" vertical="center" wrapText="1"/>
    </xf>
    <xf numFmtId="0" fontId="8" fillId="0" borderId="2" xfId="2" applyFont="1" applyBorder="1" applyAlignment="1">
      <alignment vertical="center" wrapText="1"/>
    </xf>
    <xf numFmtId="3" fontId="17" fillId="3" borderId="5" xfId="2" applyNumberFormat="1" applyFont="1" applyFill="1" applyBorder="1" applyAlignment="1">
      <alignment horizontal="right" vertical="center" wrapText="1"/>
    </xf>
    <xf numFmtId="3" fontId="17" fillId="3" borderId="6" xfId="2" applyNumberFormat="1" applyFont="1" applyFill="1" applyBorder="1" applyAlignment="1">
      <alignment horizontal="right" vertical="center" wrapText="1"/>
    </xf>
    <xf numFmtId="3" fontId="17" fillId="3" borderId="15" xfId="2" applyNumberFormat="1" applyFont="1" applyFill="1" applyBorder="1" applyAlignment="1">
      <alignment horizontal="right" vertical="center" wrapText="1"/>
    </xf>
    <xf numFmtId="0" fontId="8" fillId="4" borderId="16" xfId="2" applyFont="1" applyFill="1" applyBorder="1" applyAlignment="1">
      <alignment vertical="center" wrapText="1"/>
    </xf>
    <xf numFmtId="3" fontId="15" fillId="0" borderId="17" xfId="2" applyNumberFormat="1" applyFont="1" applyFill="1" applyBorder="1" applyAlignment="1">
      <alignment horizontal="right" vertical="center" wrapText="1"/>
    </xf>
    <xf numFmtId="3" fontId="15" fillId="4" borderId="17" xfId="2" applyNumberFormat="1" applyFont="1" applyFill="1" applyBorder="1" applyAlignment="1">
      <alignment horizontal="right" vertical="center" wrapText="1"/>
    </xf>
    <xf numFmtId="3" fontId="15" fillId="4" borderId="18" xfId="2" applyNumberFormat="1" applyFont="1" applyFill="1" applyBorder="1" applyAlignment="1">
      <alignment horizontal="right" vertical="center" wrapText="1"/>
    </xf>
    <xf numFmtId="3" fontId="15" fillId="4" borderId="19" xfId="2" applyNumberFormat="1" applyFont="1" applyFill="1" applyBorder="1" applyAlignment="1">
      <alignment horizontal="right" vertical="center" wrapText="1"/>
    </xf>
    <xf numFmtId="0" fontId="10" fillId="4" borderId="20" xfId="2" applyFont="1" applyFill="1" applyBorder="1" applyAlignment="1">
      <alignment vertical="center" wrapText="1"/>
    </xf>
    <xf numFmtId="3" fontId="17" fillId="0" borderId="2" xfId="2" applyNumberFormat="1" applyFont="1" applyFill="1" applyBorder="1" applyAlignment="1">
      <alignment horizontal="right" vertical="center" wrapText="1"/>
    </xf>
    <xf numFmtId="3" fontId="17" fillId="4" borderId="2" xfId="2" applyNumberFormat="1" applyFont="1" applyFill="1" applyBorder="1" applyAlignment="1">
      <alignment horizontal="right" vertical="center" wrapText="1"/>
    </xf>
    <xf numFmtId="3" fontId="17" fillId="4" borderId="3" xfId="2" applyNumberFormat="1" applyFont="1" applyFill="1" applyBorder="1" applyAlignment="1">
      <alignment horizontal="right" vertical="center" wrapText="1"/>
    </xf>
    <xf numFmtId="3" fontId="15" fillId="4" borderId="21" xfId="2" applyNumberFormat="1" applyFont="1" applyFill="1" applyBorder="1" applyAlignment="1">
      <alignment horizontal="right" vertical="center" wrapText="1"/>
    </xf>
    <xf numFmtId="0" fontId="8" fillId="4" borderId="20" xfId="2" applyFont="1" applyFill="1" applyBorder="1" applyAlignment="1">
      <alignment vertical="center" wrapText="1"/>
    </xf>
    <xf numFmtId="3" fontId="15" fillId="4" borderId="2" xfId="2" applyNumberFormat="1" applyFont="1" applyFill="1" applyBorder="1" applyAlignment="1">
      <alignment horizontal="right" vertical="center" wrapText="1"/>
    </xf>
    <xf numFmtId="3" fontId="15" fillId="4" borderId="3" xfId="2" applyNumberFormat="1" applyFont="1" applyFill="1" applyBorder="1" applyAlignment="1">
      <alignment horizontal="right" vertical="center" wrapText="1"/>
    </xf>
    <xf numFmtId="0" fontId="16" fillId="4" borderId="22" xfId="2" applyFont="1" applyFill="1" applyBorder="1" applyAlignment="1">
      <alignment vertical="center" wrapText="1"/>
    </xf>
    <xf numFmtId="3" fontId="17" fillId="0" borderId="23" xfId="2" applyNumberFormat="1" applyFont="1" applyFill="1" applyBorder="1" applyAlignment="1">
      <alignment horizontal="right" vertical="center" wrapText="1"/>
    </xf>
    <xf numFmtId="3" fontId="17" fillId="4" borderId="23" xfId="2" applyNumberFormat="1" applyFont="1" applyFill="1" applyBorder="1" applyAlignment="1">
      <alignment horizontal="right" vertical="center" wrapText="1"/>
    </xf>
    <xf numFmtId="3" fontId="17" fillId="4" borderId="24" xfId="2" applyNumberFormat="1" applyFont="1" applyFill="1" applyBorder="1" applyAlignment="1">
      <alignment horizontal="right" vertical="center" wrapText="1"/>
    </xf>
    <xf numFmtId="3" fontId="17" fillId="4" borderId="25" xfId="2" applyNumberFormat="1" applyFont="1" applyFill="1" applyBorder="1" applyAlignment="1">
      <alignment horizontal="right" vertical="center" wrapText="1"/>
    </xf>
    <xf numFmtId="0" fontId="10" fillId="3" borderId="13" xfId="2" applyFont="1" applyFill="1" applyBorder="1" applyAlignment="1">
      <alignment horizontal="center" vertical="center" wrapText="1"/>
    </xf>
    <xf numFmtId="3" fontId="15" fillId="3" borderId="13" xfId="2" applyNumberFormat="1" applyFont="1" applyFill="1" applyBorder="1" applyAlignment="1">
      <alignment horizontal="right" vertical="center" wrapText="1"/>
    </xf>
    <xf numFmtId="3" fontId="15" fillId="6" borderId="13" xfId="2" applyNumberFormat="1" applyFont="1" applyFill="1" applyBorder="1" applyAlignment="1">
      <alignment horizontal="right" vertical="center" wrapText="1"/>
    </xf>
    <xf numFmtId="3" fontId="15" fillId="6" borderId="14" xfId="2" applyNumberFormat="1" applyFont="1" applyFill="1" applyBorder="1" applyAlignment="1">
      <alignment horizontal="right" vertical="center" wrapText="1"/>
    </xf>
    <xf numFmtId="3" fontId="15" fillId="3" borderId="26" xfId="2" applyNumberFormat="1" applyFont="1" applyFill="1" applyBorder="1" applyAlignment="1">
      <alignment horizontal="right" vertical="center" wrapText="1"/>
    </xf>
    <xf numFmtId="0" fontId="10" fillId="3" borderId="2" xfId="2" applyFont="1" applyFill="1" applyBorder="1" applyAlignment="1">
      <alignment horizontal="left" vertical="center" wrapText="1"/>
    </xf>
    <xf numFmtId="3" fontId="17" fillId="3" borderId="4" xfId="2" applyNumberFormat="1" applyFont="1" applyFill="1" applyBorder="1" applyAlignment="1">
      <alignment horizontal="right" vertical="center" wrapText="1"/>
    </xf>
    <xf numFmtId="3" fontId="17" fillId="3" borderId="2" xfId="2" applyNumberFormat="1" applyFont="1" applyFill="1" applyBorder="1" applyAlignment="1">
      <alignment horizontal="right" vertical="center" wrapText="1"/>
    </xf>
    <xf numFmtId="3" fontId="17" fillId="3" borderId="3" xfId="2" applyNumberFormat="1" applyFont="1" applyFill="1" applyBorder="1" applyAlignment="1">
      <alignment horizontal="right" vertical="center" wrapText="1"/>
    </xf>
    <xf numFmtId="3" fontId="17" fillId="0" borderId="3" xfId="2" applyNumberFormat="1" applyFont="1" applyFill="1" applyBorder="1" applyAlignment="1">
      <alignment horizontal="right" vertical="center" wrapText="1"/>
    </xf>
    <xf numFmtId="3" fontId="17" fillId="0" borderId="4" xfId="2" applyNumberFormat="1" applyFont="1" applyFill="1" applyBorder="1" applyAlignment="1">
      <alignment horizontal="center" vertical="center" wrapText="1"/>
    </xf>
    <xf numFmtId="0" fontId="18" fillId="0" borderId="2" xfId="2" applyFont="1" applyFill="1" applyBorder="1" applyAlignment="1">
      <alignment horizontal="center" vertical="center" wrapText="1"/>
    </xf>
    <xf numFmtId="3" fontId="17" fillId="0" borderId="2" xfId="1" applyNumberFormat="1" applyFont="1" applyFill="1" applyBorder="1" applyAlignment="1" applyProtection="1">
      <alignment horizontal="center" vertical="center" wrapText="1"/>
    </xf>
    <xf numFmtId="3" fontId="17" fillId="0" borderId="3" xfId="1" applyNumberFormat="1" applyFont="1" applyFill="1" applyBorder="1" applyAlignment="1" applyProtection="1">
      <alignment horizontal="center" vertical="center" wrapText="1"/>
    </xf>
    <xf numFmtId="0" fontId="20" fillId="3" borderId="2" xfId="2" applyFont="1" applyFill="1" applyBorder="1" applyAlignment="1">
      <alignment horizontal="left" vertical="center" wrapText="1"/>
    </xf>
    <xf numFmtId="0" fontId="10" fillId="0" borderId="2" xfId="2" applyFont="1" applyBorder="1" applyAlignment="1">
      <alignment vertical="center" wrapText="1"/>
    </xf>
    <xf numFmtId="3" fontId="9" fillId="5" borderId="2" xfId="2" applyNumberFormat="1" applyFont="1" applyFill="1" applyBorder="1" applyAlignment="1">
      <alignment horizontal="right" vertical="center" wrapText="1"/>
    </xf>
    <xf numFmtId="3" fontId="9" fillId="5" borderId="3" xfId="2" applyNumberFormat="1" applyFont="1" applyFill="1" applyBorder="1" applyAlignment="1">
      <alignment horizontal="right" vertical="center" wrapText="1"/>
    </xf>
    <xf numFmtId="0" fontId="1" fillId="0" borderId="0" xfId="2" applyFont="1" applyAlignment="1">
      <alignment vertical="center"/>
    </xf>
    <xf numFmtId="0" fontId="1" fillId="0" borderId="27" xfId="2" applyFont="1" applyBorder="1" applyAlignment="1">
      <alignment vertical="center"/>
    </xf>
    <xf numFmtId="0" fontId="10" fillId="2" borderId="2" xfId="2" applyFont="1" applyFill="1" applyBorder="1" applyAlignment="1">
      <alignment vertical="center" wrapText="1"/>
    </xf>
    <xf numFmtId="165" fontId="10" fillId="2" borderId="2" xfId="2" applyNumberFormat="1" applyFont="1" applyFill="1" applyBorder="1" applyAlignment="1">
      <alignment horizontal="right" vertical="center" wrapText="1"/>
    </xf>
    <xf numFmtId="165" fontId="10" fillId="2" borderId="3" xfId="2" applyNumberFormat="1" applyFont="1" applyFill="1" applyBorder="1" applyAlignment="1">
      <alignment horizontal="right" vertical="center" wrapText="1"/>
    </xf>
    <xf numFmtId="165" fontId="10" fillId="2" borderId="4" xfId="2" applyNumberFormat="1" applyFont="1" applyFill="1" applyBorder="1" applyAlignment="1">
      <alignment horizontal="right" vertical="center" wrapText="1"/>
    </xf>
    <xf numFmtId="0" fontId="8" fillId="2" borderId="2" xfId="2" applyFont="1" applyFill="1" applyBorder="1" applyAlignment="1">
      <alignment vertical="center" wrapText="1"/>
    </xf>
    <xf numFmtId="165" fontId="8" fillId="2" borderId="2" xfId="2" applyNumberFormat="1" applyFont="1" applyFill="1" applyBorder="1" applyAlignment="1">
      <alignment horizontal="right" vertical="center" wrapText="1"/>
    </xf>
    <xf numFmtId="165" fontId="8" fillId="2" borderId="3" xfId="2" applyNumberFormat="1" applyFont="1" applyFill="1" applyBorder="1" applyAlignment="1">
      <alignment horizontal="right" vertical="center" wrapText="1"/>
    </xf>
    <xf numFmtId="165" fontId="8" fillId="2" borderId="4" xfId="2" applyNumberFormat="1" applyFont="1" applyFill="1" applyBorder="1" applyAlignment="1">
      <alignment horizontal="right" vertical="center" wrapText="1"/>
    </xf>
    <xf numFmtId="4" fontId="10" fillId="2" borderId="3" xfId="2" applyNumberFormat="1" applyFont="1" applyFill="1" applyBorder="1" applyAlignment="1">
      <alignment horizontal="right" vertical="center" wrapText="1"/>
    </xf>
    <xf numFmtId="2" fontId="10" fillId="2" borderId="4" xfId="2" applyNumberFormat="1" applyFont="1" applyFill="1" applyBorder="1" applyAlignment="1">
      <alignment horizontal="right" vertical="center" wrapText="1"/>
    </xf>
    <xf numFmtId="4" fontId="8" fillId="2" borderId="3" xfId="2" applyNumberFormat="1" applyFont="1" applyFill="1" applyBorder="1" applyAlignment="1">
      <alignment horizontal="right" vertical="center" wrapText="1"/>
    </xf>
    <xf numFmtId="2" fontId="8" fillId="2" borderId="4" xfId="2" applyNumberFormat="1" applyFont="1" applyFill="1" applyBorder="1" applyAlignment="1">
      <alignment horizontal="right" vertical="center" wrapText="1"/>
    </xf>
    <xf numFmtId="0" fontId="9" fillId="0" borderId="0" xfId="2" applyFont="1" applyAlignment="1">
      <alignment horizontal="center"/>
    </xf>
    <xf numFmtId="0" fontId="8" fillId="0" borderId="28" xfId="2" applyFont="1" applyBorder="1" applyAlignment="1">
      <alignment vertical="top" wrapText="1"/>
    </xf>
    <xf numFmtId="3" fontId="8" fillId="0" borderId="29" xfId="2" applyNumberFormat="1" applyFont="1" applyBorder="1" applyAlignment="1">
      <alignment horizontal="right" vertical="top" wrapText="1"/>
    </xf>
    <xf numFmtId="0" fontId="10" fillId="0" borderId="28" xfId="2" applyFont="1" applyBorder="1" applyAlignment="1">
      <alignment vertical="top" wrapText="1"/>
    </xf>
    <xf numFmtId="3" fontId="10" fillId="0" borderId="29" xfId="2" applyNumberFormat="1" applyFont="1" applyBorder="1" applyAlignment="1">
      <alignment horizontal="right" vertical="top" wrapText="1"/>
    </xf>
    <xf numFmtId="0" fontId="8" fillId="0" borderId="0" xfId="2" applyFont="1"/>
    <xf numFmtId="3" fontId="8" fillId="0" borderId="31" xfId="2" applyNumberFormat="1" applyFont="1" applyBorder="1" applyAlignment="1">
      <alignment horizontal="right" vertical="top" wrapText="1"/>
    </xf>
    <xf numFmtId="0" fontId="12" fillId="0" borderId="32" xfId="2" applyFont="1" applyBorder="1" applyAlignment="1">
      <alignment horizontal="center" wrapText="1"/>
    </xf>
    <xf numFmtId="0" fontId="1" fillId="0" borderId="32" xfId="2" applyBorder="1"/>
    <xf numFmtId="0" fontId="12" fillId="0" borderId="33" xfId="2" applyFont="1" applyBorder="1" applyAlignment="1">
      <alignment horizontal="center" wrapText="1"/>
    </xf>
    <xf numFmtId="0" fontId="1" fillId="0" borderId="34" xfId="2" applyBorder="1"/>
    <xf numFmtId="0" fontId="15" fillId="0" borderId="28" xfId="2" applyFont="1" applyBorder="1" applyAlignment="1">
      <alignment horizontal="center" vertical="center" wrapText="1"/>
    </xf>
    <xf numFmtId="0" fontId="15" fillId="0" borderId="29" xfId="2" applyFont="1" applyBorder="1" applyAlignment="1">
      <alignment horizontal="left" vertical="center" wrapText="1"/>
    </xf>
    <xf numFmtId="3" fontId="22" fillId="0" borderId="29" xfId="2" applyNumberFormat="1" applyFont="1" applyBorder="1" applyAlignment="1">
      <alignment horizontal="center" vertical="center" wrapText="1"/>
    </xf>
    <xf numFmtId="3" fontId="15" fillId="0" borderId="29" xfId="2" applyNumberFormat="1" applyFont="1" applyBorder="1" applyAlignment="1">
      <alignment horizontal="center" vertical="center" wrapText="1"/>
    </xf>
    <xf numFmtId="3" fontId="15" fillId="0" borderId="31" xfId="2" applyNumberFormat="1" applyFont="1" applyBorder="1" applyAlignment="1">
      <alignment horizontal="center" vertical="center" wrapText="1"/>
    </xf>
    <xf numFmtId="0" fontId="15" fillId="0" borderId="35" xfId="2" applyFont="1" applyBorder="1" applyAlignment="1">
      <alignment horizontal="left" vertical="center" wrapText="1"/>
    </xf>
    <xf numFmtId="3" fontId="12" fillId="0" borderId="29" xfId="2" applyNumberFormat="1" applyFont="1" applyFill="1" applyBorder="1" applyAlignment="1">
      <alignment horizontal="center" vertical="center" wrapText="1"/>
    </xf>
    <xf numFmtId="3" fontId="12" fillId="3" borderId="29" xfId="2" applyNumberFormat="1" applyFont="1" applyFill="1" applyBorder="1" applyAlignment="1">
      <alignment horizontal="center" vertical="center" wrapText="1"/>
    </xf>
    <xf numFmtId="0" fontId="4" fillId="0" borderId="0" xfId="2" applyFont="1" applyAlignment="1">
      <alignment horizontal="right"/>
    </xf>
    <xf numFmtId="0" fontId="5" fillId="0" borderId="36" xfId="2" applyFont="1" applyBorder="1" applyAlignment="1">
      <alignment shrinkToFit="1"/>
    </xf>
    <xf numFmtId="0" fontId="15" fillId="0" borderId="1" xfId="2" applyFont="1" applyBorder="1" applyAlignment="1">
      <alignment horizontal="left" vertical="center" wrapText="1"/>
    </xf>
    <xf numFmtId="0" fontId="15" fillId="0" borderId="37" xfId="2" applyFont="1" applyBorder="1" applyAlignment="1">
      <alignment horizontal="left" vertical="center" wrapText="1"/>
    </xf>
    <xf numFmtId="0" fontId="15" fillId="0" borderId="0" xfId="2" applyFont="1" applyAlignment="1">
      <alignment horizontal="justify"/>
    </xf>
    <xf numFmtId="0" fontId="15" fillId="0" borderId="0" xfId="2" applyFont="1"/>
    <xf numFmtId="0" fontId="10" fillId="0" borderId="2" xfId="2" applyFont="1" applyBorder="1" applyAlignment="1">
      <alignment horizontal="center" vertical="center" wrapText="1"/>
    </xf>
    <xf numFmtId="0" fontId="15" fillId="0" borderId="2" xfId="2" applyFont="1" applyBorder="1" applyAlignment="1">
      <alignment vertical="center" wrapText="1"/>
    </xf>
    <xf numFmtId="3" fontId="12" fillId="0" borderId="2" xfId="2" applyNumberFormat="1" applyFont="1" applyBorder="1" applyAlignment="1">
      <alignment horizontal="right" vertical="center" wrapText="1"/>
    </xf>
    <xf numFmtId="3" fontId="15" fillId="0" borderId="2" xfId="2" applyNumberFormat="1" applyFont="1" applyBorder="1" applyAlignment="1">
      <alignment vertical="center" wrapText="1"/>
    </xf>
    <xf numFmtId="3" fontId="10" fillId="3" borderId="2" xfId="2" applyNumberFormat="1" applyFont="1" applyFill="1" applyBorder="1" applyAlignment="1">
      <alignment horizontal="right" vertical="center" wrapText="1"/>
    </xf>
    <xf numFmtId="0" fontId="25" fillId="0" borderId="0" xfId="2" applyFont="1"/>
    <xf numFmtId="0" fontId="12" fillId="0" borderId="38" xfId="2" applyFont="1" applyBorder="1" applyAlignment="1">
      <alignment horizontal="center" vertical="center" wrapText="1"/>
    </xf>
    <xf numFmtId="0" fontId="12" fillId="0" borderId="29" xfId="2" applyFont="1" applyBorder="1" applyAlignment="1">
      <alignment horizontal="center" vertical="center" wrapText="1"/>
    </xf>
    <xf numFmtId="0" fontId="8" fillId="0" borderId="2" xfId="2" applyFont="1" applyBorder="1" applyAlignment="1">
      <alignment vertical="top" wrapText="1"/>
    </xf>
    <xf numFmtId="0" fontId="8" fillId="0" borderId="2" xfId="2" applyFont="1" applyBorder="1" applyAlignment="1">
      <alignment vertical="center"/>
    </xf>
    <xf numFmtId="3" fontId="15" fillId="0" borderId="2" xfId="2" applyNumberFormat="1" applyFont="1" applyBorder="1" applyAlignment="1">
      <alignment vertical="center"/>
    </xf>
    <xf numFmtId="0" fontId="10" fillId="0" borderId="39" xfId="2" applyFont="1" applyBorder="1" applyAlignment="1">
      <alignment vertical="top" wrapText="1"/>
    </xf>
    <xf numFmtId="0" fontId="10" fillId="0" borderId="39" xfId="2" applyFont="1" applyBorder="1" applyAlignment="1">
      <alignment horizontal="right" vertical="top" wrapText="1"/>
    </xf>
    <xf numFmtId="0" fontId="15" fillId="0" borderId="2" xfId="2" applyFont="1" applyBorder="1" applyAlignment="1">
      <alignment vertical="top" wrapText="1"/>
    </xf>
    <xf numFmtId="0" fontId="12" fillId="3" borderId="2" xfId="2" applyFont="1" applyFill="1" applyBorder="1" applyAlignment="1">
      <alignment vertical="top" wrapText="1"/>
    </xf>
    <xf numFmtId="3" fontId="12" fillId="3" borderId="2" xfId="2" applyNumberFormat="1" applyFont="1" applyFill="1" applyBorder="1" applyAlignment="1">
      <alignment horizontal="right" vertical="top" wrapText="1"/>
    </xf>
    <xf numFmtId="0" fontId="26" fillId="0" borderId="0" xfId="3"/>
    <xf numFmtId="0" fontId="10" fillId="0" borderId="0" xfId="3" applyFont="1"/>
    <xf numFmtId="0" fontId="27" fillId="0" borderId="2" xfId="3" applyFont="1" applyBorder="1" applyAlignment="1">
      <alignment vertical="top" wrapText="1"/>
    </xf>
    <xf numFmtId="0" fontId="25" fillId="0" borderId="2" xfId="3" applyFont="1" applyBorder="1" applyAlignment="1">
      <alignment horizontal="right" vertical="top" wrapText="1"/>
    </xf>
    <xf numFmtId="0" fontId="27" fillId="0" borderId="2" xfId="3" applyFont="1" applyBorder="1" applyAlignment="1">
      <alignment horizontal="right" vertical="top" wrapText="1"/>
    </xf>
    <xf numFmtId="0" fontId="8" fillId="0" borderId="2" xfId="3" applyFont="1" applyBorder="1" applyAlignment="1">
      <alignment horizontal="left" vertical="top" wrapText="1"/>
    </xf>
    <xf numFmtId="0" fontId="16" fillId="3" borderId="2" xfId="3" applyFont="1" applyFill="1" applyBorder="1" applyAlignment="1">
      <alignment horizontal="left" vertical="top" wrapText="1"/>
    </xf>
    <xf numFmtId="0" fontId="27" fillId="3" borderId="2" xfId="3" applyFont="1" applyFill="1" applyBorder="1" applyAlignment="1">
      <alignment horizontal="right" vertical="top" wrapText="1"/>
    </xf>
    <xf numFmtId="0" fontId="10" fillId="7" borderId="2" xfId="3" applyFont="1" applyFill="1" applyBorder="1" applyAlignment="1">
      <alignment horizontal="left" vertical="top" wrapText="1"/>
    </xf>
    <xf numFmtId="0" fontId="27" fillId="7" borderId="2" xfId="3" applyFont="1" applyFill="1" applyBorder="1" applyAlignment="1">
      <alignment horizontal="right" vertical="top" wrapText="1"/>
    </xf>
    <xf numFmtId="0" fontId="16" fillId="0" borderId="2" xfId="3" applyFont="1" applyBorder="1" applyAlignment="1">
      <alignment horizontal="right" vertical="top" wrapText="1"/>
    </xf>
    <xf numFmtId="0" fontId="16" fillId="7" borderId="2" xfId="3" applyFont="1" applyFill="1" applyBorder="1" applyAlignment="1">
      <alignment horizontal="left" vertical="top" wrapText="1"/>
    </xf>
    <xf numFmtId="0" fontId="27" fillId="0" borderId="0" xfId="3" applyFont="1"/>
    <xf numFmtId="0" fontId="25" fillId="0" borderId="2" xfId="3" applyFont="1" applyBorder="1" applyAlignment="1">
      <alignment horizontal="left" vertical="top" wrapText="1"/>
    </xf>
    <xf numFmtId="0" fontId="28" fillId="7" borderId="2" xfId="3" applyFont="1" applyFill="1" applyBorder="1" applyAlignment="1">
      <alignment horizontal="left" vertical="top" wrapText="1"/>
    </xf>
    <xf numFmtId="0" fontId="28" fillId="0" borderId="2" xfId="3" applyFont="1" applyBorder="1" applyAlignment="1">
      <alignment horizontal="left" vertical="top" wrapText="1"/>
    </xf>
    <xf numFmtId="0" fontId="27" fillId="7" borderId="2" xfId="3" applyFont="1" applyFill="1" applyBorder="1" applyAlignment="1">
      <alignment horizontal="left" vertical="top" wrapText="1"/>
    </xf>
    <xf numFmtId="0" fontId="15" fillId="0" borderId="2" xfId="2" applyFont="1" applyFill="1" applyBorder="1" applyAlignment="1">
      <alignment vertical="center" wrapText="1"/>
    </xf>
    <xf numFmtId="0" fontId="12" fillId="0" borderId="2" xfId="2" applyFont="1" applyBorder="1" applyAlignment="1">
      <alignment vertical="center" wrapText="1"/>
    </xf>
    <xf numFmtId="3" fontId="15" fillId="0" borderId="2" xfId="2" applyNumberFormat="1" applyFont="1" applyBorder="1" applyAlignment="1">
      <alignment horizontal="center" vertical="center" wrapText="1"/>
    </xf>
    <xf numFmtId="3" fontId="10" fillId="0" borderId="2" xfId="2" applyNumberFormat="1" applyFont="1" applyBorder="1" applyAlignment="1">
      <alignment horizontal="right" vertical="center" wrapText="1"/>
    </xf>
    <xf numFmtId="3" fontId="12" fillId="0" borderId="2" xfId="2" applyNumberFormat="1" applyFont="1" applyBorder="1" applyAlignment="1">
      <alignment vertical="center" wrapText="1"/>
    </xf>
    <xf numFmtId="3" fontId="0" fillId="0" borderId="0" xfId="0" applyNumberFormat="1"/>
    <xf numFmtId="0" fontId="12" fillId="0" borderId="28" xfId="2" applyFont="1" applyBorder="1" applyAlignment="1">
      <alignment vertical="top" wrapText="1"/>
    </xf>
    <xf numFmtId="4" fontId="12" fillId="0" borderId="29" xfId="2" applyNumberFormat="1" applyFont="1" applyBorder="1" applyAlignment="1">
      <alignment horizontal="center" vertical="center" wrapText="1"/>
    </xf>
    <xf numFmtId="4" fontId="12" fillId="0" borderId="47" xfId="2" applyNumberFormat="1" applyFont="1" applyBorder="1" applyAlignment="1">
      <alignment horizontal="center" vertical="center" wrapText="1"/>
    </xf>
    <xf numFmtId="4" fontId="12" fillId="0" borderId="29" xfId="2" applyNumberFormat="1" applyFont="1" applyBorder="1" applyAlignment="1">
      <alignment horizontal="center" vertical="top" wrapText="1"/>
    </xf>
    <xf numFmtId="0" fontId="12" fillId="0" borderId="29" xfId="2" applyFont="1" applyBorder="1" applyAlignment="1">
      <alignment horizontal="center" vertical="top" wrapText="1"/>
    </xf>
    <xf numFmtId="2" fontId="12" fillId="0" borderId="47" xfId="2" applyNumberFormat="1" applyFont="1" applyBorder="1" applyAlignment="1">
      <alignment horizontal="center" vertical="top" wrapText="1"/>
    </xf>
    <xf numFmtId="0" fontId="12" fillId="0" borderId="29" xfId="2" applyFont="1" applyBorder="1" applyAlignment="1">
      <alignment vertical="top" wrapText="1"/>
    </xf>
    <xf numFmtId="0" fontId="14" fillId="0" borderId="28" xfId="2" applyFont="1" applyBorder="1" applyAlignment="1">
      <alignment vertical="top" wrapText="1"/>
    </xf>
    <xf numFmtId="0" fontId="14" fillId="0" borderId="29" xfId="2" applyFont="1" applyBorder="1" applyAlignment="1">
      <alignment horizontal="center" vertical="top" wrapText="1"/>
    </xf>
    <xf numFmtId="0" fontId="12" fillId="2" borderId="28" xfId="2" applyFont="1" applyFill="1" applyBorder="1" applyAlignment="1">
      <alignment vertical="top" wrapText="1"/>
    </xf>
    <xf numFmtId="0" fontId="12" fillId="2" borderId="29" xfId="2" applyFont="1" applyFill="1" applyBorder="1" applyAlignment="1">
      <alignment horizontal="center" vertical="top" wrapText="1"/>
    </xf>
    <xf numFmtId="0" fontId="14" fillId="0" borderId="29" xfId="2" applyFont="1" applyBorder="1" applyAlignment="1">
      <alignment horizontal="center" vertical="center" wrapText="1"/>
    </xf>
    <xf numFmtId="0" fontId="12" fillId="0" borderId="47" xfId="2" applyFont="1" applyBorder="1" applyAlignment="1">
      <alignment vertical="center" wrapText="1"/>
    </xf>
    <xf numFmtId="4" fontId="12" fillId="0" borderId="35" xfId="2" applyNumberFormat="1" applyFont="1" applyBorder="1" applyAlignment="1">
      <alignment horizontal="center" vertical="top" wrapText="1"/>
    </xf>
    <xf numFmtId="4" fontId="14" fillId="0" borderId="29" xfId="2" applyNumberFormat="1" applyFont="1" applyBorder="1" applyAlignment="1">
      <alignment horizontal="center" vertical="top" wrapText="1"/>
    </xf>
    <xf numFmtId="0" fontId="12" fillId="0" borderId="48" xfId="2" applyFont="1" applyBorder="1" applyAlignment="1">
      <alignment vertical="center" wrapText="1"/>
    </xf>
    <xf numFmtId="4" fontId="12" fillId="0" borderId="38" xfId="2" applyNumberFormat="1" applyFont="1" applyBorder="1" applyAlignment="1">
      <alignment horizontal="center" vertical="center" wrapText="1"/>
    </xf>
    <xf numFmtId="3" fontId="4" fillId="0" borderId="40" xfId="2" applyNumberFormat="1" applyFont="1" applyBorder="1" applyAlignment="1"/>
    <xf numFmtId="0" fontId="27" fillId="0" borderId="2" xfId="3" applyFont="1" applyBorder="1" applyAlignment="1">
      <alignment horizontal="center" vertical="top" shrinkToFit="1"/>
    </xf>
    <xf numFmtId="0" fontId="8" fillId="0" borderId="2" xfId="3" applyFont="1" applyBorder="1" applyAlignment="1">
      <alignment horizontal="left" vertical="top" shrinkToFit="1"/>
    </xf>
    <xf numFmtId="0" fontId="25" fillId="0" borderId="2" xfId="3" applyFont="1" applyBorder="1" applyAlignment="1">
      <alignment horizontal="left" vertical="top" shrinkToFit="1"/>
    </xf>
    <xf numFmtId="0" fontId="44" fillId="9" borderId="2" xfId="3" applyFont="1" applyFill="1" applyBorder="1" applyAlignment="1">
      <alignment horizontal="right" vertical="top" wrapText="1"/>
    </xf>
    <xf numFmtId="0" fontId="45" fillId="9" borderId="0" xfId="3" applyFont="1" applyFill="1" applyAlignment="1">
      <alignment horizontal="right"/>
    </xf>
    <xf numFmtId="0" fontId="45" fillId="9" borderId="0" xfId="3" applyFont="1" applyFill="1"/>
    <xf numFmtId="0" fontId="15" fillId="0" borderId="2" xfId="2" applyFont="1" applyBorder="1" applyAlignment="1">
      <alignment vertical="center"/>
    </xf>
    <xf numFmtId="0" fontId="32" fillId="0" borderId="0" xfId="0" applyFont="1"/>
    <xf numFmtId="0" fontId="47" fillId="0" borderId="31" xfId="0" applyFont="1" applyBorder="1" applyAlignment="1">
      <alignment horizontal="center" vertical="top" wrapText="1"/>
    </xf>
    <xf numFmtId="3" fontId="51" fillId="0" borderId="29" xfId="0" applyNumberFormat="1" applyFont="1" applyBorder="1" applyAlignment="1">
      <alignment horizontal="center" vertical="center" wrapText="1"/>
    </xf>
    <xf numFmtId="0" fontId="46" fillId="0" borderId="37" xfId="0" applyFont="1" applyBorder="1" applyAlignment="1">
      <alignment horizontal="center" vertical="center" wrapText="1"/>
    </xf>
    <xf numFmtId="0" fontId="46" fillId="0" borderId="28" xfId="0" applyFont="1" applyBorder="1" applyAlignment="1">
      <alignment horizontal="center" vertical="center" wrapText="1"/>
    </xf>
    <xf numFmtId="0" fontId="46" fillId="0" borderId="28" xfId="0" applyFont="1" applyBorder="1" applyAlignment="1">
      <alignment vertical="top" wrapText="1"/>
    </xf>
    <xf numFmtId="0" fontId="46" fillId="0" borderId="29" xfId="0" applyFont="1" applyBorder="1" applyAlignment="1">
      <alignment vertical="top" wrapText="1"/>
    </xf>
    <xf numFmtId="0" fontId="47" fillId="0" borderId="29" xfId="0" applyFont="1" applyBorder="1" applyAlignment="1">
      <alignment horizontal="center" vertical="center" wrapText="1"/>
    </xf>
    <xf numFmtId="0" fontId="47" fillId="0" borderId="28" xfId="0" applyFont="1" applyBorder="1" applyAlignment="1">
      <alignment horizontal="center" vertical="top" wrapText="1"/>
    </xf>
    <xf numFmtId="0" fontId="52" fillId="0" borderId="29" xfId="0" applyFont="1" applyBorder="1" applyAlignment="1">
      <alignment vertical="top" wrapText="1"/>
    </xf>
    <xf numFmtId="3" fontId="51" fillId="0" borderId="29" xfId="0" applyNumberFormat="1" applyFont="1" applyBorder="1" applyAlignment="1">
      <alignment horizontal="right" vertical="top" wrapText="1"/>
    </xf>
    <xf numFmtId="0" fontId="34" fillId="0" borderId="23" xfId="0" applyFont="1" applyBorder="1" applyAlignment="1">
      <alignment horizontal="center"/>
    </xf>
    <xf numFmtId="0" fontId="53" fillId="0" borderId="13" xfId="0" applyFont="1" applyBorder="1"/>
    <xf numFmtId="3" fontId="53" fillId="0" borderId="13" xfId="0" applyNumberFormat="1" applyFont="1" applyBorder="1"/>
    <xf numFmtId="0" fontId="53" fillId="0" borderId="2" xfId="0" applyFont="1" applyBorder="1"/>
    <xf numFmtId="3" fontId="53" fillId="0" borderId="2" xfId="0" applyNumberFormat="1" applyFont="1" applyBorder="1"/>
    <xf numFmtId="0" fontId="47" fillId="0" borderId="37" xfId="0" applyFont="1" applyBorder="1" applyAlignment="1">
      <alignment horizontal="center" vertical="center" wrapText="1"/>
    </xf>
    <xf numFmtId="0" fontId="50" fillId="0" borderId="28" xfId="0" applyFont="1" applyBorder="1" applyAlignment="1">
      <alignment horizontal="center" vertical="center" wrapText="1"/>
    </xf>
    <xf numFmtId="0" fontId="47" fillId="0" borderId="49" xfId="0" applyFont="1" applyBorder="1" applyAlignment="1">
      <alignment horizontal="center" vertical="center" wrapText="1"/>
    </xf>
    <xf numFmtId="0" fontId="49" fillId="0" borderId="50" xfId="0" applyFont="1" applyBorder="1" applyAlignment="1">
      <alignment horizontal="center" vertical="center" wrapText="1"/>
    </xf>
    <xf numFmtId="0" fontId="49" fillId="0" borderId="51" xfId="0" applyFont="1" applyBorder="1" applyAlignment="1">
      <alignment horizontal="center" vertical="center" wrapText="1"/>
    </xf>
    <xf numFmtId="3" fontId="51" fillId="0" borderId="1" xfId="0" applyNumberFormat="1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3" fontId="51" fillId="0" borderId="53" xfId="0" applyNumberFormat="1" applyFont="1" applyBorder="1" applyAlignment="1">
      <alignment horizontal="center" vertical="center" wrapText="1"/>
    </xf>
    <xf numFmtId="3" fontId="51" fillId="0" borderId="54" xfId="0" applyNumberFormat="1" applyFont="1" applyBorder="1" applyAlignment="1">
      <alignment horizontal="center" vertical="center" wrapText="1"/>
    </xf>
    <xf numFmtId="3" fontId="51" fillId="0" borderId="55" xfId="0" applyNumberFormat="1" applyFont="1" applyBorder="1" applyAlignment="1">
      <alignment horizontal="center" vertical="center" wrapText="1"/>
    </xf>
    <xf numFmtId="0" fontId="12" fillId="0" borderId="31" xfId="2" applyFont="1" applyBorder="1" applyAlignment="1">
      <alignment horizontal="center" vertical="center" wrapText="1"/>
    </xf>
    <xf numFmtId="0" fontId="8" fillId="0" borderId="28" xfId="2" applyFont="1" applyBorder="1" applyAlignment="1">
      <alignment horizontal="center" vertical="center" wrapText="1"/>
    </xf>
    <xf numFmtId="3" fontId="8" fillId="0" borderId="28" xfId="2" applyNumberFormat="1" applyFont="1" applyBorder="1" applyAlignment="1">
      <alignment horizontal="right" vertical="top" wrapText="1"/>
    </xf>
    <xf numFmtId="3" fontId="10" fillId="0" borderId="28" xfId="2" applyNumberFormat="1" applyFont="1" applyBorder="1" applyAlignment="1">
      <alignment horizontal="right" vertical="top" wrapText="1"/>
    </xf>
    <xf numFmtId="0" fontId="6" fillId="0" borderId="0" xfId="2" applyFont="1" applyAlignment="1"/>
    <xf numFmtId="3" fontId="55" fillId="0" borderId="2" xfId="2" applyNumberFormat="1" applyFont="1" applyFill="1" applyBorder="1" applyAlignment="1">
      <alignment horizontal="right" vertical="center" wrapText="1"/>
    </xf>
    <xf numFmtId="3" fontId="55" fillId="0" borderId="2" xfId="2" applyNumberFormat="1" applyFont="1" applyBorder="1" applyAlignment="1">
      <alignment horizontal="right" vertical="center" wrapText="1"/>
    </xf>
    <xf numFmtId="0" fontId="8" fillId="0" borderId="31" xfId="2" applyFont="1" applyBorder="1" applyAlignment="1">
      <alignment horizontal="center" vertical="center" wrapText="1"/>
    </xf>
    <xf numFmtId="3" fontId="10" fillId="0" borderId="31" xfId="2" applyNumberFormat="1" applyFont="1" applyBorder="1" applyAlignment="1">
      <alignment horizontal="right" vertical="top" wrapText="1"/>
    </xf>
    <xf numFmtId="0" fontId="12" fillId="0" borderId="31" xfId="2" applyFont="1" applyBorder="1" applyAlignment="1">
      <alignment horizontal="center" vertical="top"/>
    </xf>
    <xf numFmtId="0" fontId="8" fillId="0" borderId="31" xfId="2" applyFont="1" applyBorder="1" applyAlignment="1">
      <alignment horizontal="right" vertical="top"/>
    </xf>
    <xf numFmtId="0" fontId="10" fillId="0" borderId="31" xfId="2" applyFont="1" applyBorder="1" applyAlignment="1">
      <alignment horizontal="right" vertical="top"/>
    </xf>
    <xf numFmtId="164" fontId="56" fillId="0" borderId="0" xfId="2" applyNumberFormat="1" applyFont="1"/>
    <xf numFmtId="0" fontId="15" fillId="0" borderId="2" xfId="2" applyFont="1" applyBorder="1" applyAlignment="1">
      <alignment horizontal="right" vertical="top" wrapText="1"/>
    </xf>
    <xf numFmtId="0" fontId="54" fillId="0" borderId="0" xfId="4"/>
    <xf numFmtId="0" fontId="29" fillId="0" borderId="2" xfId="4" applyFont="1" applyBorder="1" applyAlignment="1">
      <alignment shrinkToFit="1"/>
    </xf>
    <xf numFmtId="0" fontId="32" fillId="0" borderId="2" xfId="4" applyFont="1" applyBorder="1" applyAlignment="1">
      <alignment horizontal="center"/>
    </xf>
    <xf numFmtId="3" fontId="39" fillId="0" borderId="2" xfId="4" applyNumberFormat="1" applyFont="1" applyBorder="1" applyAlignment="1">
      <alignment horizontal="right" shrinkToFit="1"/>
    </xf>
    <xf numFmtId="3" fontId="39" fillId="0" borderId="42" xfId="4" applyNumberFormat="1" applyFont="1" applyBorder="1" applyAlignment="1">
      <alignment horizontal="right" shrinkToFit="1"/>
    </xf>
    <xf numFmtId="0" fontId="54" fillId="0" borderId="44" xfId="4" applyBorder="1"/>
    <xf numFmtId="3" fontId="33" fillId="0" borderId="42" xfId="4" applyNumberFormat="1" applyFont="1" applyBorder="1" applyAlignment="1">
      <alignment horizontal="right"/>
    </xf>
    <xf numFmtId="0" fontId="54" fillId="0" borderId="42" xfId="4" applyBorder="1"/>
    <xf numFmtId="3" fontId="34" fillId="8" borderId="42" xfId="4" applyNumberFormat="1" applyFont="1" applyFill="1" applyBorder="1" applyAlignment="1">
      <alignment horizontal="right"/>
    </xf>
    <xf numFmtId="0" fontId="37" fillId="0" borderId="40" xfId="4" applyFont="1" applyBorder="1" applyAlignment="1">
      <alignment horizontal="center"/>
    </xf>
    <xf numFmtId="0" fontId="38" fillId="0" borderId="40" xfId="4" applyFont="1" applyBorder="1" applyAlignment="1">
      <alignment horizontal="center"/>
    </xf>
    <xf numFmtId="0" fontId="29" fillId="0" borderId="40" xfId="4" applyFont="1" applyBorder="1" applyAlignment="1">
      <alignment horizontal="center"/>
    </xf>
    <xf numFmtId="0" fontId="29" fillId="0" borderId="41" xfId="4" applyFont="1" applyBorder="1" applyAlignment="1">
      <alignment horizontal="center"/>
    </xf>
    <xf numFmtId="0" fontId="29" fillId="0" borderId="46" xfId="4" applyFont="1" applyBorder="1" applyAlignment="1">
      <alignment horizontal="center"/>
    </xf>
    <xf numFmtId="3" fontId="35" fillId="0" borderId="41" xfId="4" applyNumberFormat="1" applyFont="1" applyBorder="1" applyAlignment="1">
      <alignment horizontal="right"/>
    </xf>
    <xf numFmtId="3" fontId="33" fillId="0" borderId="41" xfId="4" applyNumberFormat="1" applyFont="1" applyBorder="1" applyAlignment="1">
      <alignment horizontal="right"/>
    </xf>
    <xf numFmtId="3" fontId="34" fillId="0" borderId="41" xfId="4" applyNumberFormat="1" applyFont="1" applyBorder="1" applyAlignment="1">
      <alignment horizontal="right"/>
    </xf>
    <xf numFmtId="3" fontId="34" fillId="0" borderId="45" xfId="4" applyNumberFormat="1" applyFont="1" applyBorder="1" applyAlignment="1">
      <alignment horizontal="right"/>
    </xf>
    <xf numFmtId="0" fontId="54" fillId="0" borderId="3" xfId="4" applyBorder="1"/>
    <xf numFmtId="0" fontId="35" fillId="0" borderId="41" xfId="4" quotePrefix="1" applyFont="1" applyBorder="1" applyAlignment="1">
      <alignment shrinkToFit="1"/>
    </xf>
    <xf numFmtId="0" fontId="12" fillId="0" borderId="30" xfId="2" applyFont="1" applyBorder="1" applyAlignment="1">
      <alignment horizontal="center" vertical="top" wrapText="1"/>
    </xf>
    <xf numFmtId="3" fontId="12" fillId="3" borderId="9" xfId="2" applyNumberFormat="1" applyFont="1" applyFill="1" applyBorder="1" applyAlignment="1">
      <alignment horizontal="right" vertical="center" wrapText="1"/>
    </xf>
    <xf numFmtId="3" fontId="12" fillId="3" borderId="5" xfId="2" applyNumberFormat="1" applyFont="1" applyFill="1" applyBorder="1" applyAlignment="1">
      <alignment horizontal="right" vertical="center" wrapText="1"/>
    </xf>
    <xf numFmtId="3" fontId="12" fillId="4" borderId="10" xfId="2" applyNumberFormat="1" applyFont="1" applyFill="1" applyBorder="1" applyAlignment="1">
      <alignment horizontal="right" vertical="center" wrapText="1"/>
    </xf>
    <xf numFmtId="0" fontId="1" fillId="0" borderId="0" xfId="2" applyFont="1"/>
    <xf numFmtId="164" fontId="4" fillId="0" borderId="0" xfId="2" applyNumberFormat="1" applyFont="1"/>
    <xf numFmtId="0" fontId="4" fillId="0" borderId="0" xfId="2" applyFont="1"/>
    <xf numFmtId="0" fontId="0" fillId="0" borderId="0" xfId="0" applyAlignment="1">
      <alignment horizontal="right"/>
    </xf>
    <xf numFmtId="0" fontId="8" fillId="0" borderId="0" xfId="2" applyFont="1" applyAlignment="1">
      <alignment horizontal="left" shrinkToFit="1"/>
    </xf>
    <xf numFmtId="0" fontId="1" fillId="0" borderId="0" xfId="2" applyAlignment="1">
      <alignment horizontal="left" shrinkToFit="1"/>
    </xf>
    <xf numFmtId="0" fontId="5" fillId="0" borderId="0" xfId="2" applyFont="1" applyAlignment="1">
      <alignment shrinkToFit="1"/>
    </xf>
    <xf numFmtId="0" fontId="4" fillId="0" borderId="0" xfId="2" applyFont="1" applyAlignment="1"/>
    <xf numFmtId="0" fontId="7" fillId="0" borderId="0" xfId="2" applyFont="1" applyAlignment="1"/>
    <xf numFmtId="0" fontId="60" fillId="0" borderId="0" xfId="0" applyFont="1" applyAlignment="1"/>
    <xf numFmtId="0" fontId="5" fillId="0" borderId="0" xfId="2" applyFont="1" applyAlignment="1">
      <alignment horizontal="right"/>
    </xf>
    <xf numFmtId="0" fontId="9" fillId="0" borderId="40" xfId="2" applyFont="1" applyBorder="1" applyAlignment="1"/>
    <xf numFmtId="3" fontId="15" fillId="0" borderId="2" xfId="2" applyNumberFormat="1" applyFont="1" applyBorder="1" applyAlignment="1">
      <alignment horizontal="right" vertical="top" wrapText="1"/>
    </xf>
    <xf numFmtId="3" fontId="34" fillId="8" borderId="2" xfId="4" applyNumberFormat="1" applyFont="1" applyFill="1" applyBorder="1" applyAlignment="1">
      <alignment horizontal="right"/>
    </xf>
    <xf numFmtId="0" fontId="35" fillId="0" borderId="41" xfId="4" applyFont="1" applyBorder="1" applyAlignment="1">
      <alignment shrinkToFit="1"/>
    </xf>
    <xf numFmtId="0" fontId="33" fillId="0" borderId="43" xfId="4" applyFont="1" applyBorder="1" applyAlignment="1"/>
    <xf numFmtId="0" fontId="33" fillId="0" borderId="2" xfId="4" applyFont="1" applyBorder="1" applyAlignment="1"/>
    <xf numFmtId="3" fontId="33" fillId="0" borderId="2" xfId="4" applyNumberFormat="1" applyFont="1" applyBorder="1" applyAlignment="1">
      <alignment horizontal="right"/>
    </xf>
    <xf numFmtId="0" fontId="37" fillId="0" borderId="41" xfId="4" applyFont="1" applyBorder="1" applyAlignment="1">
      <alignment horizontal="center"/>
    </xf>
    <xf numFmtId="0" fontId="38" fillId="0" borderId="41" xfId="4" applyFont="1" applyBorder="1" applyAlignment="1">
      <alignment horizontal="center"/>
    </xf>
    <xf numFmtId="0" fontId="0" fillId="0" borderId="0" xfId="0" applyAlignment="1">
      <alignment vertical="top" wrapText="1"/>
    </xf>
    <xf numFmtId="0" fontId="0" fillId="0" borderId="0" xfId="0" applyAlignment="1"/>
    <xf numFmtId="0" fontId="0" fillId="0" borderId="0" xfId="0" applyAlignment="1">
      <alignment horizontal="right"/>
    </xf>
    <xf numFmtId="0" fontId="35" fillId="0" borderId="0" xfId="0" applyFont="1" applyAlignment="1">
      <alignment horizontal="center" vertical="center" wrapText="1"/>
    </xf>
    <xf numFmtId="0" fontId="29" fillId="0" borderId="3" xfId="0" applyFont="1" applyBorder="1" applyAlignment="1">
      <alignment horizontal="center" shrinkToFit="1"/>
    </xf>
    <xf numFmtId="0" fontId="29" fillId="0" borderId="45" xfId="0" applyFont="1" applyBorder="1" applyAlignment="1">
      <alignment horizontal="center" shrinkToFit="1"/>
    </xf>
    <xf numFmtId="3" fontId="33" fillId="0" borderId="3" xfId="0" applyNumberFormat="1" applyFont="1" applyBorder="1" applyAlignment="1">
      <alignment horizontal="left"/>
    </xf>
    <xf numFmtId="3" fontId="33" fillId="0" borderId="45" xfId="0" applyNumberFormat="1" applyFont="1" applyBorder="1" applyAlignment="1">
      <alignment horizontal="left"/>
    </xf>
    <xf numFmtId="0" fontId="8" fillId="0" borderId="0" xfId="2" applyFont="1" applyAlignment="1">
      <alignment horizontal="left" shrinkToFit="1"/>
    </xf>
    <xf numFmtId="0" fontId="4" fillId="0" borderId="0" xfId="2" applyFont="1" applyAlignment="1">
      <alignment horizontal="left" wrapText="1"/>
    </xf>
    <xf numFmtId="0" fontId="4" fillId="0" borderId="40" xfId="2" applyFont="1" applyBorder="1" applyAlignment="1">
      <alignment horizontal="left" wrapText="1"/>
    </xf>
    <xf numFmtId="0" fontId="12" fillId="0" borderId="47" xfId="2" applyFont="1" applyBorder="1" applyAlignment="1">
      <alignment horizontal="center" vertical="top" wrapText="1"/>
    </xf>
    <xf numFmtId="0" fontId="12" fillId="0" borderId="28" xfId="2" applyFont="1" applyBorder="1" applyAlignment="1">
      <alignment horizontal="center" vertical="top" wrapText="1"/>
    </xf>
    <xf numFmtId="0" fontId="12" fillId="0" borderId="48" xfId="2" applyFont="1" applyBorder="1" applyAlignment="1">
      <alignment horizontal="center" vertical="top" wrapText="1"/>
    </xf>
    <xf numFmtId="0" fontId="12" fillId="0" borderId="36" xfId="2" applyFont="1" applyBorder="1" applyAlignment="1">
      <alignment horizontal="center" vertical="top" wrapText="1"/>
    </xf>
    <xf numFmtId="0" fontId="1" fillId="0" borderId="0" xfId="2" applyAlignment="1">
      <alignment horizontal="right" shrinkToFit="1"/>
    </xf>
    <xf numFmtId="0" fontId="1" fillId="0" borderId="0" xfId="2" applyAlignment="1">
      <alignment shrinkToFit="1"/>
    </xf>
    <xf numFmtId="0" fontId="15" fillId="0" borderId="0" xfId="2" applyFont="1" applyAlignment="1">
      <alignment horizontal="left" shrinkToFit="1"/>
    </xf>
    <xf numFmtId="0" fontId="5" fillId="0" borderId="0" xfId="2" applyFont="1" applyAlignment="1">
      <alignment horizontal="left" shrinkToFi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shrinkToFit="1"/>
    </xf>
    <xf numFmtId="0" fontId="1" fillId="0" borderId="0" xfId="2" applyFont="1" applyAlignment="1">
      <alignment shrinkToFit="1"/>
    </xf>
    <xf numFmtId="0" fontId="1" fillId="0" borderId="0" xfId="2" applyFont="1" applyAlignment="1"/>
    <xf numFmtId="0" fontId="61" fillId="0" borderId="0" xfId="0" applyFont="1" applyAlignment="1"/>
    <xf numFmtId="0" fontId="4" fillId="0" borderId="0" xfId="2" applyFont="1" applyAlignment="1"/>
    <xf numFmtId="0" fontId="5" fillId="0" borderId="0" xfId="2" applyFont="1" applyAlignment="1">
      <alignment shrinkToFit="1"/>
    </xf>
    <xf numFmtId="0" fontId="4" fillId="0" borderId="0" xfId="2" applyFont="1" applyAlignment="1">
      <alignment shrinkToFit="1"/>
    </xf>
    <xf numFmtId="0" fontId="1" fillId="0" borderId="0" xfId="2" applyAlignment="1"/>
    <xf numFmtId="0" fontId="1" fillId="0" borderId="0" xfId="2" applyAlignment="1">
      <alignment horizontal="right"/>
    </xf>
    <xf numFmtId="0" fontId="40" fillId="0" borderId="0" xfId="2" applyFont="1" applyAlignment="1">
      <alignment horizontal="center" shrinkToFit="1"/>
    </xf>
    <xf numFmtId="0" fontId="3" fillId="0" borderId="0" xfId="2" applyFont="1" applyAlignment="1">
      <alignment horizontal="center"/>
    </xf>
    <xf numFmtId="0" fontId="7" fillId="0" borderId="0" xfId="2" applyFont="1" applyAlignment="1"/>
    <xf numFmtId="0" fontId="60" fillId="0" borderId="0" xfId="0" applyFont="1" applyAlignment="1"/>
    <xf numFmtId="0" fontId="5" fillId="0" borderId="0" xfId="2" applyFont="1" applyAlignment="1">
      <alignment horizontal="right"/>
    </xf>
    <xf numFmtId="0" fontId="8" fillId="0" borderId="0" xfId="2" applyFont="1" applyAlignment="1">
      <alignment horizontal="right" shrinkToFit="1"/>
    </xf>
    <xf numFmtId="0" fontId="24" fillId="0" borderId="40" xfId="2" applyFont="1" applyBorder="1" applyAlignment="1">
      <alignment horizontal="center" vertical="center"/>
    </xf>
    <xf numFmtId="0" fontId="2" fillId="0" borderId="40" xfId="2" applyFont="1" applyBorder="1" applyAlignment="1">
      <alignment horizontal="center" vertical="center"/>
    </xf>
    <xf numFmtId="0" fontId="0" fillId="0" borderId="40" xfId="0" applyBorder="1" applyAlignment="1"/>
    <xf numFmtId="0" fontId="8" fillId="0" borderId="0" xfId="2" applyFont="1" applyAlignment="1">
      <alignment horizontal="left"/>
    </xf>
    <xf numFmtId="0" fontId="46" fillId="0" borderId="0" xfId="0" applyFont="1" applyAlignment="1">
      <alignment horizontal="left"/>
    </xf>
    <xf numFmtId="0" fontId="12" fillId="0" borderId="56" xfId="2" applyFont="1" applyBorder="1" applyAlignment="1">
      <alignment horizontal="center" vertical="top" wrapText="1"/>
    </xf>
    <xf numFmtId="0" fontId="12" fillId="0" borderId="34" xfId="2" applyFont="1" applyBorder="1" applyAlignment="1">
      <alignment horizontal="center" vertical="top" wrapText="1"/>
    </xf>
    <xf numFmtId="0" fontId="12" fillId="0" borderId="30" xfId="2" applyFont="1" applyBorder="1" applyAlignment="1">
      <alignment horizontal="center" vertical="top" wrapText="1"/>
    </xf>
    <xf numFmtId="4" fontId="14" fillId="0" borderId="47" xfId="2" applyNumberFormat="1" applyFont="1" applyBorder="1" applyAlignment="1">
      <alignment horizontal="center" vertical="top" wrapText="1"/>
    </xf>
    <xf numFmtId="4" fontId="14" fillId="0" borderId="28" xfId="2" applyNumberFormat="1" applyFont="1" applyBorder="1" applyAlignment="1">
      <alignment horizontal="center" vertical="top" wrapText="1"/>
    </xf>
    <xf numFmtId="4" fontId="12" fillId="0" borderId="47" xfId="2" applyNumberFormat="1" applyFont="1" applyBorder="1" applyAlignment="1">
      <alignment horizontal="center" vertical="top" wrapText="1"/>
    </xf>
    <xf numFmtId="4" fontId="12" fillId="0" borderId="28" xfId="2" applyNumberFormat="1" applyFont="1" applyBorder="1" applyAlignment="1">
      <alignment horizontal="center" vertical="top" wrapText="1"/>
    </xf>
    <xf numFmtId="0" fontId="14" fillId="0" borderId="47" xfId="2" applyFont="1" applyBorder="1" applyAlignment="1">
      <alignment vertical="top" wrapText="1"/>
    </xf>
    <xf numFmtId="0" fontId="14" fillId="0" borderId="28" xfId="2" applyFont="1" applyBorder="1" applyAlignment="1">
      <alignment vertical="top" wrapText="1"/>
    </xf>
    <xf numFmtId="0" fontId="12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12" fillId="0" borderId="47" xfId="2" applyFont="1" applyBorder="1" applyAlignment="1">
      <alignment horizontal="center" vertical="center" wrapText="1"/>
    </xf>
    <xf numFmtId="0" fontId="12" fillId="0" borderId="28" xfId="2" applyFont="1" applyBorder="1" applyAlignment="1">
      <alignment horizontal="center" vertical="center" wrapText="1"/>
    </xf>
    <xf numFmtId="4" fontId="12" fillId="0" borderId="47" xfId="2" applyNumberFormat="1" applyFont="1" applyBorder="1" applyAlignment="1">
      <alignment horizontal="center" vertical="center" wrapText="1"/>
    </xf>
    <xf numFmtId="4" fontId="12" fillId="0" borderId="28" xfId="2" applyNumberFormat="1" applyFont="1" applyBorder="1" applyAlignment="1">
      <alignment horizontal="center" vertical="center" wrapText="1"/>
    </xf>
    <xf numFmtId="0" fontId="12" fillId="0" borderId="47" xfId="2" applyFont="1" applyBorder="1" applyAlignment="1">
      <alignment vertical="top" wrapText="1"/>
    </xf>
    <xf numFmtId="0" fontId="12" fillId="0" borderId="28" xfId="2" applyFont="1" applyBorder="1" applyAlignment="1">
      <alignment vertical="top" wrapText="1"/>
    </xf>
    <xf numFmtId="0" fontId="12" fillId="0" borderId="37" xfId="2" applyFont="1" applyBorder="1" applyAlignment="1">
      <alignment horizontal="center" vertical="top" wrapText="1"/>
    </xf>
    <xf numFmtId="0" fontId="12" fillId="0" borderId="1" xfId="2" applyFont="1" applyBorder="1" applyAlignment="1">
      <alignment horizontal="center" vertical="top" wrapText="1"/>
    </xf>
    <xf numFmtId="0" fontId="12" fillId="0" borderId="29" xfId="2" applyFont="1" applyBorder="1" applyAlignment="1">
      <alignment horizontal="center" vertical="top" wrapText="1"/>
    </xf>
    <xf numFmtId="0" fontId="14" fillId="0" borderId="47" xfId="2" applyFont="1" applyBorder="1" applyAlignment="1">
      <alignment vertical="center" wrapText="1"/>
    </xf>
    <xf numFmtId="0" fontId="14" fillId="0" borderId="28" xfId="2" applyFont="1" applyBorder="1" applyAlignment="1">
      <alignment vertical="center" wrapText="1"/>
    </xf>
    <xf numFmtId="0" fontId="14" fillId="0" borderId="47" xfId="2" applyFont="1" applyBorder="1" applyAlignment="1">
      <alignment horizontal="center" vertical="center" wrapText="1"/>
    </xf>
    <xf numFmtId="0" fontId="14" fillId="0" borderId="28" xfId="2" applyFont="1" applyBorder="1" applyAlignment="1">
      <alignment horizontal="center" vertical="center" wrapText="1"/>
    </xf>
    <xf numFmtId="0" fontId="14" fillId="2" borderId="47" xfId="2" applyFont="1" applyFill="1" applyBorder="1" applyAlignment="1">
      <alignment horizontal="center" vertical="center" wrapText="1"/>
    </xf>
    <xf numFmtId="0" fontId="14" fillId="2" borderId="28" xfId="2" applyFont="1" applyFill="1" applyBorder="1" applyAlignment="1">
      <alignment horizontal="center" vertical="center" wrapText="1"/>
    </xf>
    <xf numFmtId="0" fontId="17" fillId="0" borderId="2" xfId="2" applyFont="1" applyBorder="1" applyAlignment="1">
      <alignment vertical="top" wrapText="1"/>
    </xf>
    <xf numFmtId="0" fontId="17" fillId="0" borderId="3" xfId="2" applyFont="1" applyBorder="1" applyAlignment="1">
      <alignment vertical="top" wrapText="1"/>
    </xf>
    <xf numFmtId="0" fontId="9" fillId="0" borderId="40" xfId="2" applyFont="1" applyBorder="1" applyAlignment="1"/>
    <xf numFmtId="0" fontId="5" fillId="0" borderId="40" xfId="2" applyFont="1" applyBorder="1" applyAlignment="1"/>
    <xf numFmtId="0" fontId="14" fillId="0" borderId="14" xfId="2" applyFont="1" applyBorder="1" applyAlignment="1">
      <alignment vertical="center" wrapText="1"/>
    </xf>
    <xf numFmtId="0" fontId="12" fillId="0" borderId="40" xfId="2" applyFont="1" applyBorder="1" applyAlignment="1">
      <alignment vertical="center" wrapText="1"/>
    </xf>
    <xf numFmtId="0" fontId="14" fillId="0" borderId="40" xfId="2" applyFont="1" applyBorder="1" applyAlignment="1">
      <alignment vertical="center" wrapText="1"/>
    </xf>
    <xf numFmtId="3" fontId="15" fillId="0" borderId="2" xfId="2" applyNumberFormat="1" applyFont="1" applyBorder="1" applyAlignment="1">
      <alignment horizontal="right" vertical="top" wrapText="1"/>
    </xf>
    <xf numFmtId="0" fontId="12" fillId="0" borderId="56" xfId="2" applyFont="1" applyBorder="1" applyAlignment="1">
      <alignment horizontal="left" wrapText="1"/>
    </xf>
    <xf numFmtId="0" fontId="12" fillId="0" borderId="34" xfId="2" applyFont="1" applyBorder="1" applyAlignment="1">
      <alignment horizontal="left" wrapText="1"/>
    </xf>
    <xf numFmtId="0" fontId="1" fillId="0" borderId="0" xfId="2" applyAlignment="1">
      <alignment horizontal="left" shrinkToFit="1"/>
    </xf>
    <xf numFmtId="0" fontId="0" fillId="0" borderId="0" xfId="0" applyAlignment="1">
      <alignment horizontal="left" shrinkToFit="1"/>
    </xf>
    <xf numFmtId="0" fontId="21" fillId="0" borderId="0" xfId="2" applyFont="1" applyAlignment="1">
      <alignment horizontal="center" vertical="center" wrapText="1"/>
    </xf>
    <xf numFmtId="0" fontId="1" fillId="0" borderId="0" xfId="2" applyAlignment="1">
      <alignment wrapText="1"/>
    </xf>
    <xf numFmtId="0" fontId="1" fillId="0" borderId="1" xfId="2" applyBorder="1" applyAlignment="1">
      <alignment wrapText="1"/>
    </xf>
    <xf numFmtId="0" fontId="12" fillId="0" borderId="48" xfId="2" applyFont="1" applyBorder="1" applyAlignment="1">
      <alignment horizontal="left" wrapText="1"/>
    </xf>
    <xf numFmtId="0" fontId="1" fillId="0" borderId="36" xfId="2" applyBorder="1" applyAlignment="1">
      <alignment wrapText="1"/>
    </xf>
    <xf numFmtId="0" fontId="1" fillId="0" borderId="38" xfId="2" applyBorder="1" applyAlignment="1">
      <alignment wrapText="1"/>
    </xf>
    <xf numFmtId="0" fontId="12" fillId="0" borderId="56" xfId="2" applyFont="1" applyBorder="1" applyAlignment="1">
      <alignment horizontal="center" wrapText="1"/>
    </xf>
    <xf numFmtId="0" fontId="1" fillId="0" borderId="58" xfId="2" applyBorder="1" applyAlignment="1">
      <alignment horizontal="center" wrapText="1"/>
    </xf>
    <xf numFmtId="3" fontId="15" fillId="0" borderId="57" xfId="2" applyNumberFormat="1" applyFont="1" applyBorder="1" applyAlignment="1">
      <alignment horizontal="center" vertical="center" wrapText="1"/>
    </xf>
    <xf numFmtId="3" fontId="15" fillId="0" borderId="28" xfId="2" applyNumberFormat="1" applyFont="1" applyBorder="1" applyAlignment="1">
      <alignment horizontal="center" vertical="center" wrapText="1"/>
    </xf>
    <xf numFmtId="0" fontId="15" fillId="0" borderId="47" xfId="2" applyFont="1" applyBorder="1" applyAlignment="1">
      <alignment horizontal="center" vertical="center" wrapText="1"/>
    </xf>
    <xf numFmtId="0" fontId="15" fillId="0" borderId="28" xfId="2" applyFont="1" applyBorder="1" applyAlignment="1">
      <alignment horizontal="center" vertical="center" wrapText="1"/>
    </xf>
    <xf numFmtId="3" fontId="22" fillId="0" borderId="47" xfId="2" applyNumberFormat="1" applyFont="1" applyBorder="1" applyAlignment="1">
      <alignment horizontal="center" vertical="center" wrapText="1"/>
    </xf>
    <xf numFmtId="3" fontId="22" fillId="0" borderId="28" xfId="2" applyNumberFormat="1" applyFont="1" applyBorder="1" applyAlignment="1">
      <alignment horizontal="center" vertical="center" wrapText="1"/>
    </xf>
    <xf numFmtId="3" fontId="15" fillId="0" borderId="47" xfId="2" applyNumberFormat="1" applyFont="1" applyBorder="1" applyAlignment="1">
      <alignment horizontal="center" vertical="center" wrapText="1"/>
    </xf>
    <xf numFmtId="0" fontId="23" fillId="0" borderId="48" xfId="2" applyFont="1" applyBorder="1" applyAlignment="1">
      <alignment horizontal="center" vertical="center" wrapText="1"/>
    </xf>
    <xf numFmtId="0" fontId="23" fillId="0" borderId="38" xfId="2" applyFont="1" applyBorder="1" applyAlignment="1">
      <alignment horizontal="center" vertical="center" wrapText="1"/>
    </xf>
    <xf numFmtId="0" fontId="23" fillId="0" borderId="37" xfId="2" applyFont="1" applyBorder="1" applyAlignment="1">
      <alignment horizontal="center" vertical="center" wrapText="1"/>
    </xf>
    <xf numFmtId="0" fontId="23" fillId="0" borderId="29" xfId="2" applyFont="1" applyBorder="1" applyAlignment="1">
      <alignment horizontal="center" vertical="center" wrapText="1"/>
    </xf>
    <xf numFmtId="3" fontId="23" fillId="0" borderId="47" xfId="2" applyNumberFormat="1" applyFont="1" applyBorder="1" applyAlignment="1">
      <alignment horizontal="center" vertical="center" wrapText="1"/>
    </xf>
    <xf numFmtId="0" fontId="23" fillId="0" borderId="28" xfId="2" applyFont="1" applyBorder="1" applyAlignment="1">
      <alignment horizontal="center" vertical="center" wrapText="1"/>
    </xf>
    <xf numFmtId="0" fontId="12" fillId="3" borderId="56" xfId="2" applyFont="1" applyFill="1" applyBorder="1" applyAlignment="1">
      <alignment horizontal="left" vertical="center" wrapText="1"/>
    </xf>
    <xf numFmtId="0" fontId="12" fillId="3" borderId="30" xfId="2" applyFont="1" applyFill="1" applyBorder="1" applyAlignment="1">
      <alignment horizontal="left" vertical="center" wrapText="1"/>
    </xf>
    <xf numFmtId="0" fontId="5" fillId="0" borderId="47" xfId="2" applyFont="1" applyBorder="1" applyAlignment="1">
      <alignment horizontal="center" vertical="center"/>
    </xf>
    <xf numFmtId="0" fontId="1" fillId="0" borderId="28" xfId="2" applyFont="1" applyBorder="1" applyAlignment="1">
      <alignment horizontal="center" vertical="center"/>
    </xf>
    <xf numFmtId="0" fontId="12" fillId="0" borderId="56" xfId="2" applyFont="1" applyFill="1" applyBorder="1" applyAlignment="1">
      <alignment horizontal="left" vertical="center" wrapText="1"/>
    </xf>
    <xf numFmtId="0" fontId="12" fillId="0" borderId="30" xfId="2" applyFont="1" applyFill="1" applyBorder="1" applyAlignment="1">
      <alignment horizontal="left" vertical="center" wrapText="1"/>
    </xf>
    <xf numFmtId="0" fontId="4" fillId="0" borderId="36" xfId="2" applyFont="1" applyBorder="1" applyAlignment="1">
      <alignment shrinkToFit="1"/>
    </xf>
    <xf numFmtId="0" fontId="4" fillId="0" borderId="47" xfId="2" applyFont="1" applyBorder="1" applyAlignment="1">
      <alignment horizontal="center" vertical="center" shrinkToFit="1"/>
    </xf>
    <xf numFmtId="0" fontId="4" fillId="0" borderId="28" xfId="2" applyFont="1" applyBorder="1" applyAlignment="1">
      <alignment horizontal="center" vertical="center" shrinkToFit="1"/>
    </xf>
    <xf numFmtId="0" fontId="5" fillId="0" borderId="47" xfId="2" applyFont="1" applyBorder="1" applyAlignment="1">
      <alignment horizontal="center" vertical="center" shrinkToFit="1"/>
    </xf>
    <xf numFmtId="3" fontId="23" fillId="0" borderId="28" xfId="2" applyNumberFormat="1" applyFont="1" applyBorder="1" applyAlignment="1">
      <alignment horizontal="center" vertical="center" wrapText="1"/>
    </xf>
    <xf numFmtId="0" fontId="12" fillId="0" borderId="34" xfId="2" applyFont="1" applyBorder="1" applyAlignment="1">
      <alignment horizontal="center" wrapText="1"/>
    </xf>
    <xf numFmtId="0" fontId="12" fillId="0" borderId="30" xfId="2" applyFont="1" applyBorder="1" applyAlignment="1">
      <alignment horizontal="center" wrapText="1"/>
    </xf>
    <xf numFmtId="0" fontId="0" fillId="0" borderId="0" xfId="0" applyAlignment="1">
      <alignment shrinkToFit="1"/>
    </xf>
    <xf numFmtId="0" fontId="8" fillId="0" borderId="40" xfId="3" applyFont="1" applyBorder="1" applyAlignment="1">
      <alignment horizontal="right"/>
    </xf>
    <xf numFmtId="0" fontId="8" fillId="0" borderId="0" xfId="3" applyFont="1" applyAlignment="1">
      <alignment vertical="top"/>
    </xf>
    <xf numFmtId="0" fontId="26" fillId="0" borderId="0" xfId="3" applyAlignment="1">
      <alignment vertical="top"/>
    </xf>
    <xf numFmtId="0" fontId="8" fillId="0" borderId="0" xfId="3" applyFont="1" applyAlignment="1">
      <alignment horizontal="right"/>
    </xf>
    <xf numFmtId="0" fontId="9" fillId="0" borderId="0" xfId="3" applyFont="1" applyAlignment="1">
      <alignment horizontal="center" vertical="top" shrinkToFit="1"/>
    </xf>
    <xf numFmtId="0" fontId="41" fillId="0" borderId="0" xfId="3" applyFont="1" applyAlignment="1">
      <alignment horizontal="center" vertical="top" shrinkToFit="1"/>
    </xf>
    <xf numFmtId="0" fontId="42" fillId="0" borderId="0" xfId="0" applyFont="1" applyAlignment="1">
      <alignment horizontal="center" shrinkToFit="1"/>
    </xf>
    <xf numFmtId="0" fontId="26" fillId="0" borderId="40" xfId="3" applyFont="1" applyBorder="1" applyAlignment="1">
      <alignment horizontal="right"/>
    </xf>
    <xf numFmtId="0" fontId="43" fillId="0" borderId="40" xfId="0" applyFont="1" applyBorder="1" applyAlignment="1">
      <alignment horizontal="right"/>
    </xf>
    <xf numFmtId="0" fontId="8" fillId="0" borderId="0" xfId="3" applyFont="1" applyAlignment="1"/>
    <xf numFmtId="0" fontId="39" fillId="0" borderId="0" xfId="0" applyFont="1" applyAlignment="1">
      <alignment horizontal="center" vertical="center" shrinkToFit="1"/>
    </xf>
    <xf numFmtId="0" fontId="39" fillId="0" borderId="0" xfId="4" applyFont="1" applyAlignment="1">
      <alignment horizontal="center" vertical="center" wrapText="1"/>
    </xf>
    <xf numFmtId="0" fontId="54" fillId="0" borderId="0" xfId="4" applyAlignment="1">
      <alignment wrapText="1"/>
    </xf>
    <xf numFmtId="0" fontId="35" fillId="0" borderId="0" xfId="4" applyFont="1" applyAlignment="1">
      <alignment horizontal="center" vertical="center" wrapText="1"/>
    </xf>
    <xf numFmtId="0" fontId="35" fillId="0" borderId="3" xfId="4" applyFont="1" applyBorder="1" applyAlignment="1">
      <alignment shrinkToFit="1"/>
    </xf>
    <xf numFmtId="0" fontId="35" fillId="0" borderId="41" xfId="4" applyFont="1" applyBorder="1" applyAlignment="1">
      <alignment shrinkToFit="1"/>
    </xf>
    <xf numFmtId="0" fontId="36" fillId="0" borderId="41" xfId="4" applyFont="1" applyBorder="1" applyAlignment="1">
      <alignment shrinkToFit="1"/>
    </xf>
    <xf numFmtId="0" fontId="54" fillId="0" borderId="41" xfId="4" applyBorder="1" applyAlignment="1">
      <alignment shrinkToFit="1"/>
    </xf>
    <xf numFmtId="0" fontId="54" fillId="0" borderId="45" xfId="4" applyBorder="1" applyAlignment="1">
      <alignment shrinkToFit="1"/>
    </xf>
    <xf numFmtId="0" fontId="37" fillId="0" borderId="60" xfId="4" applyFont="1" applyBorder="1" applyAlignment="1">
      <alignment horizontal="center"/>
    </xf>
    <xf numFmtId="0" fontId="37" fillId="0" borderId="61" xfId="4" applyFont="1" applyBorder="1" applyAlignment="1">
      <alignment horizontal="center"/>
    </xf>
    <xf numFmtId="0" fontId="38" fillId="0" borderId="62" xfId="4" applyFont="1" applyBorder="1" applyAlignment="1">
      <alignment horizontal="center"/>
    </xf>
    <xf numFmtId="0" fontId="29" fillId="0" borderId="63" xfId="4" applyFont="1" applyBorder="1" applyAlignment="1">
      <alignment horizontal="center"/>
    </xf>
    <xf numFmtId="0" fontId="29" fillId="0" borderId="62" xfId="4" applyFont="1" applyBorder="1" applyAlignment="1">
      <alignment horizontal="center"/>
    </xf>
    <xf numFmtId="0" fontId="39" fillId="0" borderId="43" xfId="4" applyFont="1" applyBorder="1" applyAlignment="1">
      <alignment shrinkToFit="1"/>
    </xf>
    <xf numFmtId="0" fontId="39" fillId="0" borderId="2" xfId="4" applyFont="1" applyBorder="1" applyAlignment="1">
      <alignment shrinkToFit="1"/>
    </xf>
    <xf numFmtId="3" fontId="39" fillId="0" borderId="3" xfId="4" applyNumberFormat="1" applyFont="1" applyBorder="1" applyAlignment="1">
      <alignment horizontal="center"/>
    </xf>
    <xf numFmtId="3" fontId="39" fillId="0" borderId="45" xfId="4" applyNumberFormat="1" applyFont="1" applyBorder="1" applyAlignment="1">
      <alignment horizontal="center"/>
    </xf>
    <xf numFmtId="3" fontId="39" fillId="0" borderId="3" xfId="4" applyNumberFormat="1" applyFont="1" applyBorder="1" applyAlignment="1">
      <alignment horizontal="center" shrinkToFit="1"/>
    </xf>
    <xf numFmtId="3" fontId="39" fillId="0" borderId="45" xfId="4" applyNumberFormat="1" applyFont="1" applyBorder="1" applyAlignment="1">
      <alignment horizontal="center" shrinkToFit="1"/>
    </xf>
    <xf numFmtId="3" fontId="33" fillId="0" borderId="2" xfId="4" applyNumberFormat="1" applyFont="1" applyBorder="1" applyAlignment="1">
      <alignment horizontal="right"/>
    </xf>
    <xf numFmtId="0" fontId="37" fillId="0" borderId="41" xfId="4" applyFont="1" applyBorder="1" applyAlignment="1">
      <alignment horizontal="center"/>
    </xf>
    <xf numFmtId="0" fontId="38" fillId="0" borderId="41" xfId="4" applyFont="1" applyBorder="1" applyAlignment="1">
      <alignment horizontal="center"/>
    </xf>
    <xf numFmtId="0" fontId="38" fillId="0" borderId="45" xfId="4" applyFont="1" applyBorder="1" applyAlignment="1">
      <alignment horizontal="center"/>
    </xf>
    <xf numFmtId="0" fontId="33" fillId="0" borderId="43" xfId="4" applyFont="1" applyBorder="1" applyAlignment="1">
      <alignment shrinkToFit="1"/>
    </xf>
    <xf numFmtId="0" fontId="33" fillId="0" borderId="2" xfId="4" applyFont="1" applyBorder="1" applyAlignment="1">
      <alignment shrinkToFit="1"/>
    </xf>
    <xf numFmtId="3" fontId="33" fillId="0" borderId="3" xfId="4" applyNumberFormat="1" applyFont="1" applyBorder="1" applyAlignment="1">
      <alignment horizontal="right"/>
    </xf>
    <xf numFmtId="3" fontId="33" fillId="0" borderId="45" xfId="4" applyNumberFormat="1" applyFont="1" applyBorder="1" applyAlignment="1">
      <alignment horizontal="right"/>
    </xf>
    <xf numFmtId="0" fontId="33" fillId="0" borderId="43" xfId="4" applyFont="1" applyBorder="1" applyAlignment="1"/>
    <xf numFmtId="0" fontId="33" fillId="0" borderId="2" xfId="4" applyFont="1" applyBorder="1" applyAlignment="1"/>
    <xf numFmtId="0" fontId="29" fillId="0" borderId="2" xfId="4" applyFont="1" applyBorder="1" applyAlignment="1">
      <alignment horizontal="center"/>
    </xf>
    <xf numFmtId="0" fontId="35" fillId="8" borderId="59" xfId="4" applyFont="1" applyFill="1" applyBorder="1" applyAlignment="1">
      <alignment shrinkToFit="1"/>
    </xf>
    <xf numFmtId="0" fontId="35" fillId="8" borderId="41" xfId="4" applyFont="1" applyFill="1" applyBorder="1" applyAlignment="1">
      <alignment shrinkToFit="1"/>
    </xf>
    <xf numFmtId="0" fontId="35" fillId="8" borderId="45" xfId="4" applyFont="1" applyFill="1" applyBorder="1" applyAlignment="1">
      <alignment shrinkToFit="1"/>
    </xf>
    <xf numFmtId="3" fontId="35" fillId="8" borderId="3" xfId="4" applyNumberFormat="1" applyFont="1" applyFill="1" applyBorder="1" applyAlignment="1">
      <alignment horizontal="right"/>
    </xf>
    <xf numFmtId="3" fontId="35" fillId="8" borderId="45" xfId="4" applyNumberFormat="1" applyFont="1" applyFill="1" applyBorder="1" applyAlignment="1">
      <alignment horizontal="right"/>
    </xf>
    <xf numFmtId="3" fontId="34" fillId="8" borderId="2" xfId="4" applyNumberFormat="1" applyFont="1" applyFill="1" applyBorder="1" applyAlignment="1">
      <alignment horizontal="right"/>
    </xf>
    <xf numFmtId="0" fontId="35" fillId="0" borderId="59" xfId="4" quotePrefix="1" applyFont="1" applyBorder="1" applyAlignment="1">
      <alignment shrinkToFit="1"/>
    </xf>
    <xf numFmtId="0" fontId="35" fillId="0" borderId="45" xfId="4" applyFont="1" applyBorder="1" applyAlignment="1">
      <alignment shrinkToFit="1"/>
    </xf>
    <xf numFmtId="3" fontId="33" fillId="0" borderId="3" xfId="4" applyNumberFormat="1" applyFont="1" applyBorder="1" applyAlignment="1">
      <alignment horizontal="center"/>
    </xf>
    <xf numFmtId="3" fontId="33" fillId="0" borderId="45" xfId="4" applyNumberFormat="1" applyFont="1" applyBorder="1" applyAlignment="1">
      <alignment horizontal="center"/>
    </xf>
    <xf numFmtId="3" fontId="57" fillId="0" borderId="3" xfId="4" applyNumberFormat="1" applyFont="1" applyBorder="1" applyAlignment="1">
      <alignment horizontal="right"/>
    </xf>
    <xf numFmtId="3" fontId="57" fillId="0" borderId="45" xfId="4" applyNumberFormat="1" applyFont="1" applyBorder="1" applyAlignment="1">
      <alignment horizontal="right"/>
    </xf>
    <xf numFmtId="0" fontId="49" fillId="0" borderId="56" xfId="0" applyFont="1" applyBorder="1" applyAlignment="1">
      <alignment horizontal="center" vertical="center" wrapText="1"/>
    </xf>
    <xf numFmtId="0" fontId="49" fillId="0" borderId="34" xfId="0" applyFont="1" applyBorder="1" applyAlignment="1">
      <alignment horizontal="center" vertical="center" wrapText="1"/>
    </xf>
    <xf numFmtId="0" fontId="49" fillId="0" borderId="30" xfId="0" applyFont="1" applyBorder="1" applyAlignment="1">
      <alignment horizontal="center" vertical="center" wrapText="1"/>
    </xf>
    <xf numFmtId="0" fontId="46" fillId="0" borderId="0" xfId="0" applyFont="1" applyAlignment="1"/>
    <xf numFmtId="0" fontId="46" fillId="0" borderId="0" xfId="0" applyFont="1" applyAlignment="1">
      <alignment horizontal="justify"/>
    </xf>
    <xf numFmtId="0" fontId="47" fillId="0" borderId="47" xfId="0" applyFont="1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48" fillId="0" borderId="56" xfId="0" applyFont="1" applyBorder="1" applyAlignment="1">
      <alignment horizontal="center" vertical="center" wrapText="1"/>
    </xf>
    <xf numFmtId="0" fontId="48" fillId="0" borderId="30" xfId="0" applyFont="1" applyBorder="1" applyAlignment="1">
      <alignment horizontal="center" vertical="center" wrapText="1"/>
    </xf>
    <xf numFmtId="0" fontId="48" fillId="0" borderId="34" xfId="0" applyFont="1" applyBorder="1" applyAlignment="1">
      <alignment horizontal="center" vertical="center" wrapText="1"/>
    </xf>
    <xf numFmtId="0" fontId="48" fillId="0" borderId="64" xfId="0" applyFont="1" applyBorder="1" applyAlignment="1">
      <alignment horizontal="center" vertical="center" wrapText="1"/>
    </xf>
    <xf numFmtId="0" fontId="49" fillId="0" borderId="48" xfId="0" applyFont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3" fontId="51" fillId="0" borderId="56" xfId="0" applyNumberFormat="1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3" fontId="51" fillId="0" borderId="64" xfId="0" applyNumberFormat="1" applyFont="1" applyBorder="1" applyAlignment="1">
      <alignment horizontal="center" vertical="center" wrapText="1"/>
    </xf>
    <xf numFmtId="3" fontId="0" fillId="0" borderId="0" xfId="0" applyNumberFormat="1" applyAlignment="1"/>
    <xf numFmtId="0" fontId="31" fillId="0" borderId="0" xfId="0" applyFont="1" applyAlignment="1">
      <alignment horizontal="center" vertical="center"/>
    </xf>
    <xf numFmtId="0" fontId="34" fillId="0" borderId="17" xfId="0" applyFont="1" applyBorder="1" applyAlignment="1">
      <alignment horizontal="center" vertical="center" shrinkToFit="1"/>
    </xf>
    <xf numFmtId="0" fontId="34" fillId="0" borderId="23" xfId="0" applyFont="1" applyBorder="1" applyAlignment="1">
      <alignment horizontal="center" vertical="center" shrinkToFit="1"/>
    </xf>
    <xf numFmtId="0" fontId="34" fillId="0" borderId="17" xfId="0" applyFont="1" applyBorder="1" applyAlignment="1">
      <alignment horizontal="center" vertical="center"/>
    </xf>
    <xf numFmtId="0" fontId="53" fillId="0" borderId="3" xfId="0" applyFont="1" applyBorder="1" applyAlignment="1">
      <alignment horizontal="center"/>
    </xf>
    <xf numFmtId="0" fontId="53" fillId="0" borderId="41" xfId="0" applyFont="1" applyBorder="1" applyAlignment="1">
      <alignment horizontal="center"/>
    </xf>
    <xf numFmtId="0" fontId="53" fillId="0" borderId="45" xfId="0" applyFont="1" applyBorder="1" applyAlignment="1">
      <alignment horizontal="center"/>
    </xf>
    <xf numFmtId="3" fontId="53" fillId="0" borderId="13" xfId="0" applyNumberFormat="1" applyFont="1" applyBorder="1" applyAlignment="1"/>
    <xf numFmtId="3" fontId="35" fillId="0" borderId="2" xfId="0" applyNumberFormat="1" applyFont="1" applyBorder="1" applyAlignment="1"/>
    <xf numFmtId="0" fontId="34" fillId="0" borderId="17" xfId="0" applyFont="1" applyBorder="1" applyAlignment="1">
      <alignment shrinkToFit="1"/>
    </xf>
    <xf numFmtId="0" fontId="34" fillId="0" borderId="23" xfId="0" applyFont="1" applyBorder="1" applyAlignment="1">
      <alignment shrinkToFit="1"/>
    </xf>
    <xf numFmtId="0" fontId="53" fillId="0" borderId="18" xfId="0" applyFont="1" applyBorder="1" applyAlignment="1">
      <alignment horizontal="center"/>
    </xf>
    <xf numFmtId="0" fontId="53" fillId="0" borderId="66" xfId="0" applyFont="1" applyBorder="1" applyAlignment="1">
      <alignment horizontal="center"/>
    </xf>
    <xf numFmtId="0" fontId="53" fillId="0" borderId="67" xfId="0" applyFont="1" applyBorder="1" applyAlignment="1">
      <alignment horizontal="center"/>
    </xf>
    <xf numFmtId="0" fontId="53" fillId="0" borderId="2" xfId="0" applyFont="1" applyBorder="1" applyAlignment="1"/>
    <xf numFmtId="0" fontId="35" fillId="0" borderId="3" xfId="0" applyFont="1" applyBorder="1" applyAlignment="1"/>
    <xf numFmtId="0" fontId="35" fillId="0" borderId="41" xfId="0" applyFont="1" applyBorder="1" applyAlignment="1"/>
    <xf numFmtId="0" fontId="35" fillId="0" borderId="45" xfId="0" applyFont="1" applyBorder="1" applyAlignment="1"/>
    <xf numFmtId="0" fontId="53" fillId="0" borderId="2" xfId="0" applyFont="1" applyFill="1" applyBorder="1" applyAlignment="1"/>
    <xf numFmtId="0" fontId="53" fillId="0" borderId="13" xfId="0" applyFont="1" applyBorder="1" applyAlignment="1"/>
    <xf numFmtId="0" fontId="31" fillId="0" borderId="2" xfId="0" applyFont="1" applyBorder="1" applyAlignment="1"/>
    <xf numFmtId="0" fontId="32" fillId="0" borderId="2" xfId="0" applyFont="1" applyBorder="1" applyAlignment="1"/>
    <xf numFmtId="0" fontId="29" fillId="0" borderId="2" xfId="0" applyFont="1" applyBorder="1" applyAlignment="1">
      <alignment horizontal="center"/>
    </xf>
    <xf numFmtId="0" fontId="33" fillId="0" borderId="2" xfId="0" applyFont="1" applyBorder="1" applyAlignment="1"/>
    <xf numFmtId="3" fontId="33" fillId="0" borderId="2" xfId="0" applyNumberFormat="1" applyFont="1" applyBorder="1" applyAlignment="1">
      <alignment horizontal="right"/>
    </xf>
    <xf numFmtId="3" fontId="58" fillId="0" borderId="2" xfId="0" applyNumberFormat="1" applyFont="1" applyBorder="1" applyAlignment="1">
      <alignment horizontal="right"/>
    </xf>
    <xf numFmtId="0" fontId="33" fillId="0" borderId="2" xfId="0" applyFont="1" applyBorder="1" applyAlignment="1">
      <alignment shrinkToFit="1"/>
    </xf>
    <xf numFmtId="3" fontId="34" fillId="0" borderId="2" xfId="0" applyNumberFormat="1" applyFont="1" applyBorder="1" applyAlignment="1">
      <alignment horizontal="right"/>
    </xf>
    <xf numFmtId="0" fontId="33" fillId="0" borderId="2" xfId="0" applyFont="1" applyBorder="1" applyAlignment="1">
      <alignment horizontal="center"/>
    </xf>
    <xf numFmtId="3" fontId="58" fillId="0" borderId="3" xfId="0" applyNumberFormat="1" applyFont="1" applyBorder="1" applyAlignment="1">
      <alignment horizontal="left"/>
    </xf>
    <xf numFmtId="3" fontId="58" fillId="0" borderId="45" xfId="0" applyNumberFormat="1" applyFont="1" applyBorder="1" applyAlignment="1">
      <alignment horizontal="left"/>
    </xf>
    <xf numFmtId="0" fontId="34" fillId="0" borderId="2" xfId="0" applyFont="1" applyBorder="1" applyAlignment="1"/>
    <xf numFmtId="0" fontId="0" fillId="0" borderId="0" xfId="0" applyAlignment="1">
      <alignment horizontal="right" shrinkToFit="1"/>
    </xf>
    <xf numFmtId="3" fontId="62" fillId="0" borderId="2" xfId="2" applyNumberFormat="1" applyFont="1" applyFill="1" applyBorder="1" applyAlignment="1">
      <alignment horizontal="right" vertical="center" wrapText="1"/>
    </xf>
    <xf numFmtId="3" fontId="55" fillId="4" borderId="9" xfId="2" applyNumberFormat="1" applyFont="1" applyFill="1" applyBorder="1" applyAlignment="1">
      <alignment horizontal="right" vertical="center" wrapText="1"/>
    </xf>
    <xf numFmtId="3" fontId="12" fillId="0" borderId="3" xfId="2" applyNumberFormat="1" applyFont="1" applyBorder="1" applyAlignment="1">
      <alignment horizontal="right" vertical="center" wrapText="1"/>
    </xf>
    <xf numFmtId="3" fontId="55" fillId="3" borderId="2" xfId="2" applyNumberFormat="1" applyFont="1" applyFill="1" applyBorder="1" applyAlignment="1">
      <alignment horizontal="right" vertical="center" wrapText="1"/>
    </xf>
    <xf numFmtId="3" fontId="59" fillId="0" borderId="2" xfId="2" applyNumberFormat="1" applyFont="1" applyFill="1" applyBorder="1" applyAlignment="1">
      <alignment horizontal="right" vertical="center" wrapText="1"/>
    </xf>
    <xf numFmtId="164" fontId="56" fillId="0" borderId="0" xfId="2" applyNumberFormat="1" applyFont="1" applyFill="1"/>
    <xf numFmtId="0" fontId="10" fillId="0" borderId="3" xfId="2" applyFont="1" applyBorder="1" applyAlignment="1">
      <alignment horizontal="center" vertical="center" wrapText="1"/>
    </xf>
    <xf numFmtId="0" fontId="10" fillId="0" borderId="20" xfId="2" applyFont="1" applyBorder="1" applyAlignment="1">
      <alignment horizontal="center" vertical="center" wrapText="1"/>
    </xf>
    <xf numFmtId="3" fontId="10" fillId="0" borderId="3" xfId="2" applyNumberFormat="1" applyFont="1" applyBorder="1" applyAlignment="1">
      <alignment horizontal="right" vertical="center" wrapText="1"/>
    </xf>
    <xf numFmtId="3" fontId="10" fillId="0" borderId="20" xfId="2" applyNumberFormat="1" applyFont="1" applyBorder="1" applyAlignment="1">
      <alignment horizontal="right" vertical="center" wrapText="1"/>
    </xf>
    <xf numFmtId="3" fontId="15" fillId="0" borderId="3" xfId="2" applyNumberFormat="1" applyFont="1" applyBorder="1" applyAlignment="1">
      <alignment horizontal="center" vertical="center" wrapText="1"/>
    </xf>
    <xf numFmtId="3" fontId="15" fillId="0" borderId="20" xfId="2" applyNumberFormat="1" applyFont="1" applyBorder="1" applyAlignment="1">
      <alignment horizontal="center" vertical="center" wrapText="1"/>
    </xf>
    <xf numFmtId="3" fontId="12" fillId="0" borderId="3" xfId="2" applyNumberFormat="1" applyFont="1" applyBorder="1" applyAlignment="1">
      <alignment vertical="center" wrapText="1"/>
    </xf>
    <xf numFmtId="3" fontId="12" fillId="0" borderId="20" xfId="2" applyNumberFormat="1" applyFont="1" applyBorder="1" applyAlignment="1">
      <alignment vertical="center" wrapText="1"/>
    </xf>
    <xf numFmtId="3" fontId="12" fillId="0" borderId="20" xfId="2" applyNumberFormat="1" applyFont="1" applyBorder="1" applyAlignment="1">
      <alignment horizontal="right" vertical="center" wrapText="1"/>
    </xf>
    <xf numFmtId="3" fontId="15" fillId="0" borderId="20" xfId="2" applyNumberFormat="1" applyFont="1" applyFill="1" applyBorder="1" applyAlignment="1">
      <alignment horizontal="center" vertical="center" wrapText="1"/>
    </xf>
    <xf numFmtId="0" fontId="15" fillId="0" borderId="2" xfId="2" applyFont="1" applyFill="1" applyBorder="1" applyAlignment="1">
      <alignment vertical="center" shrinkToFit="1"/>
    </xf>
    <xf numFmtId="3" fontId="15" fillId="0" borderId="3" xfId="2" applyNumberFormat="1" applyFont="1" applyBorder="1" applyAlignment="1">
      <alignment vertical="center" wrapText="1"/>
    </xf>
    <xf numFmtId="3" fontId="15" fillId="0" borderId="20" xfId="2" applyNumberFormat="1" applyFont="1" applyBorder="1" applyAlignment="1">
      <alignment vertical="center" wrapText="1"/>
    </xf>
    <xf numFmtId="3" fontId="10" fillId="3" borderId="3" xfId="2" applyNumberFormat="1" applyFont="1" applyFill="1" applyBorder="1" applyAlignment="1">
      <alignment horizontal="right" vertical="center" wrapText="1"/>
    </xf>
    <xf numFmtId="3" fontId="10" fillId="3" borderId="20" xfId="2" applyNumberFormat="1" applyFont="1" applyFill="1" applyBorder="1" applyAlignment="1">
      <alignment horizontal="right" vertical="center" wrapText="1"/>
    </xf>
    <xf numFmtId="3" fontId="65" fillId="0" borderId="2" xfId="4" applyNumberFormat="1" applyFont="1" applyBorder="1" applyAlignment="1">
      <alignment horizontal="right"/>
    </xf>
    <xf numFmtId="3" fontId="65" fillId="0" borderId="42" xfId="4" applyNumberFormat="1" applyFont="1" applyBorder="1" applyAlignment="1">
      <alignment horizontal="right"/>
    </xf>
  </cellXfs>
  <cellStyles count="5">
    <cellStyle name="Hivatkozás" xfId="1" builtinId="8"/>
    <cellStyle name="Normál" xfId="0" builtinId="0"/>
    <cellStyle name="Normál 2" xfId="2"/>
    <cellStyle name="Normál 2 2" xfId="4"/>
    <cellStyle name="Normál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view="pageBreakPreview" zoomScale="60" zoomScaleNormal="100" workbookViewId="0">
      <selection activeCell="Y28" sqref="Y28"/>
    </sheetView>
  </sheetViews>
  <sheetFormatPr defaultRowHeight="15" x14ac:dyDescent="0.25"/>
  <cols>
    <col min="6" max="6" width="16.5703125" customWidth="1"/>
    <col min="14" max="14" width="12.7109375" customWidth="1"/>
  </cols>
  <sheetData>
    <row r="1" spans="1:20" ht="15" customHeight="1" x14ac:dyDescent="0.25">
      <c r="A1" s="307" t="s">
        <v>430</v>
      </c>
      <c r="B1" s="307"/>
      <c r="C1" s="307"/>
      <c r="D1" s="307"/>
      <c r="E1" s="307"/>
      <c r="F1" s="307"/>
      <c r="G1" s="307"/>
      <c r="H1" s="307"/>
      <c r="I1" s="307"/>
      <c r="J1" s="307"/>
    </row>
    <row r="2" spans="1:20" x14ac:dyDescent="0.25">
      <c r="A2" s="308" t="s">
        <v>381</v>
      </c>
      <c r="B2" s="308"/>
      <c r="C2" s="308"/>
      <c r="D2" s="308"/>
      <c r="E2" s="308"/>
      <c r="F2" s="308"/>
      <c r="G2" s="308"/>
      <c r="H2" s="308"/>
      <c r="P2" s="309" t="s">
        <v>431</v>
      </c>
      <c r="Q2" s="309"/>
      <c r="R2" s="309"/>
      <c r="S2" s="308"/>
      <c r="T2" s="308"/>
    </row>
    <row r="4" spans="1:20" ht="15" customHeight="1" x14ac:dyDescent="0.25">
      <c r="A4" s="310" t="s">
        <v>387</v>
      </c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</row>
    <row r="5" spans="1:20" ht="15" customHeight="1" x14ac:dyDescent="0.25">
      <c r="A5" s="310"/>
      <c r="B5" s="310"/>
      <c r="C5" s="310"/>
      <c r="D5" s="310"/>
      <c r="E5" s="310"/>
      <c r="F5" s="310"/>
      <c r="G5" s="310"/>
      <c r="H5" s="310"/>
      <c r="I5" s="310"/>
      <c r="J5" s="310"/>
      <c r="K5" s="310"/>
      <c r="L5" s="310"/>
      <c r="M5" s="310"/>
      <c r="N5" s="310"/>
      <c r="O5" s="310"/>
      <c r="P5" s="310"/>
      <c r="Q5" s="310"/>
      <c r="R5" s="310"/>
    </row>
    <row r="7" spans="1:20" ht="18.75" x14ac:dyDescent="0.3">
      <c r="A7" s="514" t="s">
        <v>49</v>
      </c>
      <c r="B7" s="514"/>
      <c r="C7" s="514"/>
      <c r="D7" s="514"/>
      <c r="E7" s="514"/>
      <c r="F7" s="515"/>
      <c r="G7" s="516" t="s">
        <v>105</v>
      </c>
      <c r="H7" s="516"/>
      <c r="I7" s="311" t="s">
        <v>388</v>
      </c>
      <c r="J7" s="312"/>
      <c r="K7" s="514" t="s">
        <v>70</v>
      </c>
      <c r="L7" s="515"/>
      <c r="M7" s="515"/>
      <c r="N7" s="515"/>
      <c r="O7" s="515"/>
      <c r="P7" s="515"/>
      <c r="Q7" s="516" t="s">
        <v>105</v>
      </c>
      <c r="R7" s="516"/>
      <c r="S7" s="311" t="s">
        <v>388</v>
      </c>
      <c r="T7" s="312"/>
    </row>
    <row r="8" spans="1:20" ht="15.75" x14ac:dyDescent="0.25">
      <c r="A8" s="517" t="s">
        <v>246</v>
      </c>
      <c r="B8" s="517"/>
      <c r="C8" s="517"/>
      <c r="D8" s="517"/>
      <c r="E8" s="517"/>
      <c r="F8" s="517"/>
      <c r="G8" s="518">
        <v>119881</v>
      </c>
      <c r="H8" s="518"/>
      <c r="I8" s="519">
        <v>152927</v>
      </c>
      <c r="J8" s="519"/>
      <c r="K8" s="517" t="s">
        <v>235</v>
      </c>
      <c r="L8" s="517"/>
      <c r="M8" s="517"/>
      <c r="N8" s="517"/>
      <c r="O8" s="517"/>
      <c r="P8" s="517"/>
      <c r="Q8" s="518">
        <v>107844</v>
      </c>
      <c r="R8" s="518"/>
      <c r="S8" s="519">
        <v>124176</v>
      </c>
      <c r="T8" s="519"/>
    </row>
    <row r="9" spans="1:20" ht="15.75" x14ac:dyDescent="0.25">
      <c r="A9" s="520" t="s">
        <v>247</v>
      </c>
      <c r="B9" s="520"/>
      <c r="C9" s="520"/>
      <c r="D9" s="520"/>
      <c r="E9" s="520"/>
      <c r="F9" s="520"/>
      <c r="G9" s="518">
        <v>54339</v>
      </c>
      <c r="H9" s="518"/>
      <c r="I9" s="519">
        <v>55947</v>
      </c>
      <c r="J9" s="519"/>
      <c r="K9" s="520" t="s">
        <v>236</v>
      </c>
      <c r="L9" s="520"/>
      <c r="M9" s="520"/>
      <c r="N9" s="520"/>
      <c r="O9" s="520"/>
      <c r="P9" s="520"/>
      <c r="Q9" s="518">
        <v>25828</v>
      </c>
      <c r="R9" s="518"/>
      <c r="S9" s="519">
        <v>32150</v>
      </c>
      <c r="T9" s="519"/>
    </row>
    <row r="10" spans="1:20" ht="15.75" x14ac:dyDescent="0.25">
      <c r="A10" s="517" t="s">
        <v>248</v>
      </c>
      <c r="B10" s="517"/>
      <c r="C10" s="517"/>
      <c r="D10" s="517"/>
      <c r="E10" s="517"/>
      <c r="F10" s="517"/>
      <c r="G10" s="518">
        <v>28500</v>
      </c>
      <c r="H10" s="518"/>
      <c r="I10" s="518">
        <v>28500</v>
      </c>
      <c r="J10" s="518"/>
      <c r="K10" s="517" t="s">
        <v>237</v>
      </c>
      <c r="L10" s="517"/>
      <c r="M10" s="517"/>
      <c r="N10" s="517"/>
      <c r="O10" s="517"/>
      <c r="P10" s="517"/>
      <c r="Q10" s="518">
        <v>54483</v>
      </c>
      <c r="R10" s="518"/>
      <c r="S10" s="519">
        <v>64895</v>
      </c>
      <c r="T10" s="519"/>
    </row>
    <row r="11" spans="1:20" ht="15.75" x14ac:dyDescent="0.25">
      <c r="A11" s="517" t="s">
        <v>249</v>
      </c>
      <c r="B11" s="517"/>
      <c r="C11" s="517"/>
      <c r="D11" s="517"/>
      <c r="E11" s="517"/>
      <c r="F11" s="517"/>
      <c r="G11" s="518">
        <v>10499</v>
      </c>
      <c r="H11" s="518"/>
      <c r="I11" s="518">
        <v>10984</v>
      </c>
      <c r="J11" s="518"/>
      <c r="K11" s="517" t="s">
        <v>238</v>
      </c>
      <c r="L11" s="517"/>
      <c r="M11" s="517"/>
      <c r="N11" s="517"/>
      <c r="O11" s="517"/>
      <c r="P11" s="517"/>
      <c r="Q11" s="518">
        <v>24680</v>
      </c>
      <c r="R11" s="518"/>
      <c r="S11" s="519">
        <v>27238</v>
      </c>
      <c r="T11" s="519"/>
    </row>
    <row r="12" spans="1:20" ht="15.75" x14ac:dyDescent="0.25">
      <c r="A12" s="517" t="s">
        <v>250</v>
      </c>
      <c r="B12" s="517"/>
      <c r="C12" s="517"/>
      <c r="D12" s="517"/>
      <c r="E12" s="517"/>
      <c r="F12" s="517"/>
      <c r="G12" s="518">
        <v>329</v>
      </c>
      <c r="H12" s="518"/>
      <c r="I12" s="518">
        <v>329</v>
      </c>
      <c r="J12" s="518"/>
      <c r="K12" s="517" t="s">
        <v>239</v>
      </c>
      <c r="L12" s="517"/>
      <c r="M12" s="517"/>
      <c r="N12" s="517"/>
      <c r="O12" s="517"/>
      <c r="P12" s="517"/>
      <c r="Q12" s="518">
        <v>4193</v>
      </c>
      <c r="R12" s="518"/>
      <c r="S12" s="519">
        <v>5185</v>
      </c>
      <c r="T12" s="519"/>
    </row>
    <row r="13" spans="1:20" ht="18.75" x14ac:dyDescent="0.3">
      <c r="A13" s="514"/>
      <c r="B13" s="514"/>
      <c r="C13" s="514"/>
      <c r="D13" s="514"/>
      <c r="E13" s="514"/>
      <c r="F13" s="515"/>
      <c r="G13" s="521"/>
      <c r="H13" s="521"/>
      <c r="I13" s="521"/>
      <c r="J13" s="521"/>
      <c r="K13" s="522" t="s">
        <v>240</v>
      </c>
      <c r="L13" s="522"/>
      <c r="M13" s="522"/>
      <c r="N13" s="522"/>
      <c r="O13" s="522"/>
      <c r="P13" s="522"/>
      <c r="Q13" s="313">
        <v>1993</v>
      </c>
      <c r="R13" s="314"/>
      <c r="S13" s="523">
        <v>143</v>
      </c>
      <c r="T13" s="524"/>
    </row>
    <row r="14" spans="1:20" ht="15.75" x14ac:dyDescent="0.25">
      <c r="A14" s="525" t="s">
        <v>251</v>
      </c>
      <c r="B14" s="525"/>
      <c r="C14" s="525"/>
      <c r="D14" s="525"/>
      <c r="E14" s="525"/>
      <c r="F14" s="525"/>
      <c r="G14" s="521">
        <f>SUM(G8:H13)</f>
        <v>213548</v>
      </c>
      <c r="H14" s="521"/>
      <c r="I14" s="521">
        <f>SUM(I8:J13)</f>
        <v>248687</v>
      </c>
      <c r="J14" s="521"/>
      <c r="K14" s="525" t="s">
        <v>241</v>
      </c>
      <c r="L14" s="525"/>
      <c r="M14" s="525"/>
      <c r="N14" s="525"/>
      <c r="O14" s="525"/>
      <c r="P14" s="525"/>
      <c r="Q14" s="521">
        <f>SUM(Q8:R12)</f>
        <v>217028</v>
      </c>
      <c r="R14" s="521"/>
      <c r="S14" s="521">
        <f>SUM(S8:T12)</f>
        <v>253644</v>
      </c>
      <c r="T14" s="521"/>
    </row>
    <row r="15" spans="1:20" ht="15.75" x14ac:dyDescent="0.25">
      <c r="A15" s="517" t="s">
        <v>252</v>
      </c>
      <c r="B15" s="517"/>
      <c r="C15" s="517"/>
      <c r="D15" s="517"/>
      <c r="E15" s="517"/>
      <c r="F15" s="517"/>
      <c r="G15" s="518">
        <v>34070</v>
      </c>
      <c r="H15" s="518"/>
      <c r="I15" s="518">
        <v>39761</v>
      </c>
      <c r="J15" s="518"/>
      <c r="K15" s="517" t="s">
        <v>242</v>
      </c>
      <c r="L15" s="517"/>
      <c r="M15" s="517"/>
      <c r="N15" s="517"/>
      <c r="O15" s="517"/>
      <c r="P15" s="517"/>
      <c r="Q15" s="518">
        <v>37836</v>
      </c>
      <c r="R15" s="518"/>
      <c r="S15" s="519">
        <v>46488</v>
      </c>
      <c r="T15" s="519"/>
    </row>
    <row r="16" spans="1:20" ht="15.75" x14ac:dyDescent="0.25">
      <c r="A16" s="517" t="s">
        <v>253</v>
      </c>
      <c r="B16" s="517"/>
      <c r="C16" s="517"/>
      <c r="D16" s="517"/>
      <c r="E16" s="517"/>
      <c r="F16" s="517"/>
      <c r="G16" s="518">
        <v>0</v>
      </c>
      <c r="H16" s="518"/>
      <c r="I16" s="518">
        <v>700</v>
      </c>
      <c r="J16" s="518"/>
      <c r="K16" s="517" t="s">
        <v>243</v>
      </c>
      <c r="L16" s="517"/>
      <c r="M16" s="517"/>
      <c r="N16" s="517"/>
      <c r="O16" s="517"/>
      <c r="P16" s="517"/>
      <c r="Q16" s="518">
        <v>0</v>
      </c>
      <c r="R16" s="518"/>
      <c r="S16" s="518">
        <v>0</v>
      </c>
      <c r="T16" s="518"/>
    </row>
    <row r="17" spans="1:20" ht="15.75" x14ac:dyDescent="0.25">
      <c r="A17" s="517" t="s">
        <v>254</v>
      </c>
      <c r="B17" s="517"/>
      <c r="C17" s="517"/>
      <c r="D17" s="517"/>
      <c r="E17" s="517"/>
      <c r="F17" s="517"/>
      <c r="G17" s="518">
        <v>7540</v>
      </c>
      <c r="H17" s="518"/>
      <c r="I17" s="519">
        <v>7640</v>
      </c>
      <c r="J17" s="519"/>
      <c r="K17" s="517" t="s">
        <v>244</v>
      </c>
      <c r="L17" s="517"/>
      <c r="M17" s="517"/>
      <c r="N17" s="517"/>
      <c r="O17" s="517"/>
      <c r="P17" s="517"/>
      <c r="Q17" s="518">
        <v>29192</v>
      </c>
      <c r="R17" s="518"/>
      <c r="S17" s="519">
        <v>25512</v>
      </c>
      <c r="T17" s="519"/>
    </row>
    <row r="18" spans="1:20" ht="15.75" x14ac:dyDescent="0.25">
      <c r="A18" s="525" t="s">
        <v>255</v>
      </c>
      <c r="B18" s="525"/>
      <c r="C18" s="525"/>
      <c r="D18" s="525"/>
      <c r="E18" s="525"/>
      <c r="F18" s="525"/>
      <c r="G18" s="521">
        <f>SUM(G15:H17)</f>
        <v>41610</v>
      </c>
      <c r="H18" s="521"/>
      <c r="I18" s="521">
        <f>SUM(I15:J17)</f>
        <v>48101</v>
      </c>
      <c r="J18" s="521"/>
      <c r="K18" s="525" t="s">
        <v>245</v>
      </c>
      <c r="L18" s="525"/>
      <c r="M18" s="525"/>
      <c r="N18" s="525"/>
      <c r="O18" s="525"/>
      <c r="P18" s="525"/>
      <c r="Q18" s="521">
        <f>SUM(Q15:R17)</f>
        <v>67028</v>
      </c>
      <c r="R18" s="521"/>
      <c r="S18" s="521">
        <f>SUM(S15:T17)</f>
        <v>72000</v>
      </c>
      <c r="T18" s="521"/>
    </row>
    <row r="19" spans="1:20" ht="15.75" x14ac:dyDescent="0.25">
      <c r="A19" s="517" t="s">
        <v>257</v>
      </c>
      <c r="B19" s="517"/>
      <c r="C19" s="517"/>
      <c r="D19" s="517"/>
      <c r="E19" s="517"/>
      <c r="F19" s="517"/>
      <c r="G19" s="518">
        <v>25418</v>
      </c>
      <c r="H19" s="518"/>
      <c r="I19" s="518">
        <v>25376</v>
      </c>
      <c r="J19" s="518"/>
      <c r="K19" s="517" t="s">
        <v>256</v>
      </c>
      <c r="L19" s="517"/>
      <c r="M19" s="517"/>
      <c r="N19" s="517"/>
      <c r="O19" s="517"/>
      <c r="P19" s="517"/>
      <c r="Q19" s="518">
        <v>0</v>
      </c>
      <c r="R19" s="518"/>
      <c r="S19" s="518">
        <v>0</v>
      </c>
      <c r="T19" s="518"/>
    </row>
    <row r="20" spans="1:20" ht="15.75" x14ac:dyDescent="0.25">
      <c r="A20" s="517" t="s">
        <v>258</v>
      </c>
      <c r="B20" s="517"/>
      <c r="C20" s="517"/>
      <c r="D20" s="517"/>
      <c r="E20" s="517"/>
      <c r="F20" s="517"/>
      <c r="G20" s="518">
        <v>3480</v>
      </c>
      <c r="H20" s="518"/>
      <c r="I20" s="518">
        <v>3480</v>
      </c>
      <c r="J20" s="518"/>
      <c r="K20" s="517"/>
      <c r="L20" s="517"/>
      <c r="M20" s="517"/>
      <c r="N20" s="517"/>
      <c r="O20" s="517"/>
      <c r="P20" s="517"/>
      <c r="Q20" s="521"/>
      <c r="R20" s="521"/>
      <c r="S20" s="521"/>
      <c r="T20" s="521"/>
    </row>
    <row r="21" spans="1:20" ht="15.75" x14ac:dyDescent="0.25">
      <c r="A21" s="525" t="s">
        <v>259</v>
      </c>
      <c r="B21" s="525"/>
      <c r="C21" s="525"/>
      <c r="D21" s="525"/>
      <c r="E21" s="525"/>
      <c r="F21" s="525"/>
      <c r="G21" s="521">
        <f>SUM(G19:H20)</f>
        <v>28898</v>
      </c>
      <c r="H21" s="521"/>
      <c r="I21" s="521">
        <f>SUM(I19:J20)</f>
        <v>28856</v>
      </c>
      <c r="J21" s="521"/>
      <c r="K21" s="525" t="s">
        <v>260</v>
      </c>
      <c r="L21" s="525"/>
      <c r="M21" s="525"/>
      <c r="N21" s="525"/>
      <c r="O21" s="525"/>
      <c r="P21" s="525"/>
      <c r="Q21" s="521">
        <f>SUM(Q19:R20)</f>
        <v>0</v>
      </c>
      <c r="R21" s="521"/>
      <c r="S21" s="521">
        <f>SUM(S19:T20)</f>
        <v>0</v>
      </c>
      <c r="T21" s="521"/>
    </row>
    <row r="22" spans="1:20" ht="18.75" x14ac:dyDescent="0.3">
      <c r="A22" s="514" t="s">
        <v>261</v>
      </c>
      <c r="B22" s="514"/>
      <c r="C22" s="514"/>
      <c r="D22" s="514"/>
      <c r="E22" s="514"/>
      <c r="F22" s="515"/>
      <c r="G22" s="521">
        <f>G14+G18+G21</f>
        <v>284056</v>
      </c>
      <c r="H22" s="521"/>
      <c r="I22" s="521">
        <f>I14+I18+I21</f>
        <v>325644</v>
      </c>
      <c r="J22" s="521"/>
      <c r="K22" s="514" t="s">
        <v>262</v>
      </c>
      <c r="L22" s="515"/>
      <c r="M22" s="515"/>
      <c r="N22" s="515"/>
      <c r="O22" s="515"/>
      <c r="P22" s="515"/>
      <c r="Q22" s="521">
        <f>Q14+Q18+Q21</f>
        <v>284056</v>
      </c>
      <c r="R22" s="521"/>
      <c r="S22" s="521">
        <f>S14+S18+S21</f>
        <v>325644</v>
      </c>
      <c r="T22" s="521"/>
    </row>
  </sheetData>
  <mergeCells count="100">
    <mergeCell ref="A19:F19"/>
    <mergeCell ref="G19:H19"/>
    <mergeCell ref="I19:J19"/>
    <mergeCell ref="K19:P19"/>
    <mergeCell ref="Q19:R19"/>
    <mergeCell ref="A18:F18"/>
    <mergeCell ref="G18:H18"/>
    <mergeCell ref="I18:J18"/>
    <mergeCell ref="K18:P18"/>
    <mergeCell ref="Q18:R18"/>
    <mergeCell ref="A17:F17"/>
    <mergeCell ref="G17:H17"/>
    <mergeCell ref="I17:J17"/>
    <mergeCell ref="K17:P17"/>
    <mergeCell ref="Q17:R17"/>
    <mergeCell ref="A16:F16"/>
    <mergeCell ref="G16:H16"/>
    <mergeCell ref="I16:J16"/>
    <mergeCell ref="K16:P16"/>
    <mergeCell ref="Q16:R16"/>
    <mergeCell ref="A15:F15"/>
    <mergeCell ref="G15:H15"/>
    <mergeCell ref="I15:J15"/>
    <mergeCell ref="K15:P15"/>
    <mergeCell ref="Q15:R15"/>
    <mergeCell ref="A13:F13"/>
    <mergeCell ref="G13:H13"/>
    <mergeCell ref="I13:J13"/>
    <mergeCell ref="K13:P13"/>
    <mergeCell ref="Q13:R13"/>
    <mergeCell ref="S11:T11"/>
    <mergeCell ref="A12:F12"/>
    <mergeCell ref="G12:H12"/>
    <mergeCell ref="I12:J12"/>
    <mergeCell ref="K12:P12"/>
    <mergeCell ref="Q12:R12"/>
    <mergeCell ref="S12:T12"/>
    <mergeCell ref="A11:F11"/>
    <mergeCell ref="G11:H11"/>
    <mergeCell ref="I11:J11"/>
    <mergeCell ref="K11:P11"/>
    <mergeCell ref="Q11:R11"/>
    <mergeCell ref="A10:F10"/>
    <mergeCell ref="G10:H10"/>
    <mergeCell ref="I10:J10"/>
    <mergeCell ref="K10:P10"/>
    <mergeCell ref="Q10:R10"/>
    <mergeCell ref="A9:F9"/>
    <mergeCell ref="G9:H9"/>
    <mergeCell ref="I9:J9"/>
    <mergeCell ref="K9:P9"/>
    <mergeCell ref="Q9:R9"/>
    <mergeCell ref="A8:F8"/>
    <mergeCell ref="G8:H8"/>
    <mergeCell ref="I8:J8"/>
    <mergeCell ref="K8:P8"/>
    <mergeCell ref="Q8:R8"/>
    <mergeCell ref="A1:J1"/>
    <mergeCell ref="A2:H2"/>
    <mergeCell ref="P2:T2"/>
    <mergeCell ref="A4:R5"/>
    <mergeCell ref="A7:F7"/>
    <mergeCell ref="G7:H7"/>
    <mergeCell ref="I7:J7"/>
    <mergeCell ref="K7:P7"/>
    <mergeCell ref="Q7:R7"/>
    <mergeCell ref="S7:T7"/>
    <mergeCell ref="A22:F22"/>
    <mergeCell ref="G22:H22"/>
    <mergeCell ref="I22:J22"/>
    <mergeCell ref="K22:P22"/>
    <mergeCell ref="Q22:R22"/>
    <mergeCell ref="S22:T22"/>
    <mergeCell ref="A20:F20"/>
    <mergeCell ref="G20:H20"/>
    <mergeCell ref="I20:J20"/>
    <mergeCell ref="K20:P20"/>
    <mergeCell ref="Q20:R20"/>
    <mergeCell ref="S20:T20"/>
    <mergeCell ref="A21:F21"/>
    <mergeCell ref="G21:H21"/>
    <mergeCell ref="I21:J21"/>
    <mergeCell ref="K21:P21"/>
    <mergeCell ref="Q21:R21"/>
    <mergeCell ref="S21:T21"/>
    <mergeCell ref="S18:T18"/>
    <mergeCell ref="S19:T19"/>
    <mergeCell ref="S16:T16"/>
    <mergeCell ref="S17:T17"/>
    <mergeCell ref="S15:T15"/>
    <mergeCell ref="S13:T13"/>
    <mergeCell ref="I14:J14"/>
    <mergeCell ref="K14:P14"/>
    <mergeCell ref="Q14:R14"/>
    <mergeCell ref="S14:T14"/>
    <mergeCell ref="S8:T8"/>
    <mergeCell ref="S9:T9"/>
    <mergeCell ref="S10:T10"/>
    <mergeCell ref="A14:F14"/>
    <mergeCell ref="G14:H14"/>
  </mergeCells>
  <phoneticPr fontId="30" type="noConversion"/>
  <printOptions horizontalCentered="1"/>
  <pageMargins left="0.11811023622047245" right="0.11811023622047245" top="0.74803149606299213" bottom="0.74803149606299213" header="0.31496062992125984" footer="0.31496062992125984"/>
  <pageSetup paperSize="9" scale="71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G13"/>
  <sheetViews>
    <sheetView topLeftCell="E1" zoomScaleNormal="100" workbookViewId="0">
      <selection activeCell="H12" sqref="H12"/>
    </sheetView>
  </sheetViews>
  <sheetFormatPr defaultRowHeight="15" x14ac:dyDescent="0.25"/>
  <cols>
    <col min="3" max="3" width="51" customWidth="1"/>
    <col min="4" max="4" width="78.85546875" customWidth="1"/>
    <col min="5" max="5" width="51" customWidth="1"/>
    <col min="6" max="6" width="40.7109375" customWidth="1"/>
    <col min="7" max="7" width="29" customWidth="1"/>
  </cols>
  <sheetData>
    <row r="1" spans="5:7" x14ac:dyDescent="0.25">
      <c r="E1" s="308" t="s">
        <v>453</v>
      </c>
      <c r="F1" s="308"/>
      <c r="G1" s="308"/>
    </row>
    <row r="2" spans="5:7" ht="21" x14ac:dyDescent="0.25">
      <c r="E2" s="431" t="s">
        <v>334</v>
      </c>
      <c r="F2" s="431"/>
      <c r="G2" s="290" t="s">
        <v>454</v>
      </c>
    </row>
    <row r="3" spans="5:7" ht="18.75" x14ac:dyDescent="0.3">
      <c r="E3" s="376" t="s">
        <v>332</v>
      </c>
      <c r="F3" s="377"/>
    </row>
    <row r="4" spans="5:7" ht="15.75" x14ac:dyDescent="0.25">
      <c r="E4" s="167"/>
      <c r="F4" s="262" t="s">
        <v>292</v>
      </c>
      <c r="G4" s="262" t="s">
        <v>410</v>
      </c>
    </row>
    <row r="5" spans="5:7" ht="15.75" x14ac:dyDescent="0.25">
      <c r="E5" s="160" t="s">
        <v>411</v>
      </c>
      <c r="F5" s="18">
        <v>180</v>
      </c>
      <c r="G5" s="18">
        <v>5888</v>
      </c>
    </row>
    <row r="6" spans="5:7" ht="15.75" x14ac:dyDescent="0.25">
      <c r="E6" s="222" t="s">
        <v>455</v>
      </c>
      <c r="F6" s="169">
        <v>37656</v>
      </c>
      <c r="G6" s="169">
        <v>37594</v>
      </c>
    </row>
    <row r="7" spans="5:7" ht="15.75" x14ac:dyDescent="0.25">
      <c r="E7" s="160" t="s">
        <v>456</v>
      </c>
      <c r="F7" s="18">
        <v>0</v>
      </c>
      <c r="G7" s="18">
        <v>889</v>
      </c>
    </row>
    <row r="8" spans="5:7" ht="31.5" x14ac:dyDescent="0.25">
      <c r="E8" s="160" t="s">
        <v>412</v>
      </c>
      <c r="F8" s="18">
        <v>38</v>
      </c>
      <c r="G8" s="18">
        <v>38</v>
      </c>
    </row>
    <row r="9" spans="5:7" ht="15.75" x14ac:dyDescent="0.25">
      <c r="E9" s="160" t="s">
        <v>457</v>
      </c>
      <c r="F9" s="18"/>
      <c r="G9" s="18">
        <v>1549</v>
      </c>
    </row>
    <row r="10" spans="5:7" ht="15.75" x14ac:dyDescent="0.25">
      <c r="E10" s="160" t="s">
        <v>458</v>
      </c>
      <c r="F10" s="18"/>
      <c r="G10" s="18">
        <v>530</v>
      </c>
    </row>
    <row r="11" spans="5:7" ht="18.75" x14ac:dyDescent="0.25">
      <c r="E11" s="63" t="s">
        <v>333</v>
      </c>
      <c r="F11" s="64">
        <f>SUM(F5:F8)</f>
        <v>37874</v>
      </c>
      <c r="G11" s="64">
        <f>SUM(G5:G10)</f>
        <v>46488</v>
      </c>
    </row>
    <row r="12" spans="5:7" ht="18.75" x14ac:dyDescent="0.3">
      <c r="E12" s="223"/>
      <c r="F12" s="223"/>
    </row>
    <row r="13" spans="5:7" x14ac:dyDescent="0.25">
      <c r="E13" s="308" t="s">
        <v>413</v>
      </c>
      <c r="F13" s="308"/>
    </row>
  </sheetData>
  <mergeCells count="4">
    <mergeCell ref="E1:G1"/>
    <mergeCell ref="E2:F2"/>
    <mergeCell ref="E3:F3"/>
    <mergeCell ref="E13:F13"/>
  </mergeCells>
  <phoneticPr fontId="30" type="noConversion"/>
  <pageMargins left="0.75" right="0.75" top="1" bottom="1" header="0.5" footer="0.5"/>
  <pageSetup paperSize="9" scale="85" orientation="landscape" horizontalDpi="0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N2:AI78"/>
  <sheetViews>
    <sheetView topLeftCell="N1" zoomScaleNormal="100" workbookViewId="0">
      <selection activeCell="N1" sqref="N1:AI83"/>
    </sheetView>
  </sheetViews>
  <sheetFormatPr defaultRowHeight="15" x14ac:dyDescent="0.25"/>
  <cols>
    <col min="1" max="1" width="12.140625" bestFit="1" customWidth="1"/>
    <col min="4" max="4" width="11.7109375" bestFit="1" customWidth="1"/>
    <col min="5" max="5" width="12" customWidth="1"/>
    <col min="6" max="6" width="13.5703125" customWidth="1"/>
    <col min="7" max="7" width="15" customWidth="1"/>
    <col min="8" max="8" width="13.7109375" customWidth="1"/>
    <col min="9" max="9" width="11.7109375" bestFit="1" customWidth="1"/>
    <col min="10" max="10" width="14.28515625" bestFit="1" customWidth="1"/>
    <col min="14" max="14" width="12.140625" bestFit="1" customWidth="1"/>
    <col min="17" max="17" width="11.7109375" bestFit="1" customWidth="1"/>
    <col min="18" max="18" width="12" customWidth="1"/>
    <col min="19" max="19" width="13.5703125" customWidth="1"/>
    <col min="20" max="20" width="15" customWidth="1"/>
    <col min="21" max="21" width="13.7109375" customWidth="1"/>
    <col min="22" max="22" width="11.7109375" bestFit="1" customWidth="1"/>
    <col min="23" max="23" width="14.28515625" bestFit="1" customWidth="1"/>
    <col min="27" max="27" width="11.140625" customWidth="1"/>
    <col min="28" max="28" width="12" bestFit="1" customWidth="1"/>
    <col min="29" max="31" width="12.5703125" bestFit="1" customWidth="1"/>
    <col min="32" max="32" width="10.42578125" customWidth="1"/>
    <col min="33" max="33" width="14.28515625" bestFit="1" customWidth="1"/>
    <col min="34" max="34" width="12.7109375" bestFit="1" customWidth="1"/>
    <col min="35" max="35" width="10" customWidth="1"/>
  </cols>
  <sheetData>
    <row r="2" spans="14:35" x14ac:dyDescent="0.25">
      <c r="O2" s="308" t="s">
        <v>414</v>
      </c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  <c r="AE2" s="309" t="s">
        <v>459</v>
      </c>
      <c r="AF2" s="309"/>
      <c r="AG2" s="309"/>
      <c r="AH2" s="309"/>
      <c r="AI2" s="309"/>
    </row>
    <row r="4" spans="14:35" x14ac:dyDescent="0.25">
      <c r="N4" s="432" t="s">
        <v>415</v>
      </c>
      <c r="O4" s="432"/>
      <c r="P4" s="432"/>
      <c r="Q4" s="432"/>
      <c r="R4" s="432"/>
      <c r="S4" s="432"/>
      <c r="T4" s="432"/>
      <c r="U4" s="432"/>
      <c r="V4" s="432"/>
      <c r="W4" s="432"/>
      <c r="X4" s="432"/>
      <c r="Y4" s="432"/>
      <c r="Z4" s="432"/>
      <c r="AA4" s="432"/>
      <c r="AB4" s="432"/>
      <c r="AC4" s="432"/>
      <c r="AD4" s="432"/>
      <c r="AE4" s="432"/>
      <c r="AF4" s="432"/>
      <c r="AG4" s="432"/>
      <c r="AH4" s="433"/>
    </row>
    <row r="5" spans="14:35" x14ac:dyDescent="0.25">
      <c r="N5" s="432"/>
      <c r="O5" s="432"/>
      <c r="P5" s="432"/>
      <c r="Q5" s="432"/>
      <c r="R5" s="432"/>
      <c r="S5" s="432"/>
      <c r="T5" s="432"/>
      <c r="U5" s="432"/>
      <c r="V5" s="432"/>
      <c r="W5" s="432"/>
      <c r="X5" s="432"/>
      <c r="Y5" s="432"/>
      <c r="Z5" s="432"/>
      <c r="AA5" s="432"/>
      <c r="AB5" s="432"/>
      <c r="AC5" s="432"/>
      <c r="AD5" s="432"/>
      <c r="AE5" s="432"/>
      <c r="AF5" s="432"/>
      <c r="AG5" s="432"/>
      <c r="AH5" s="433"/>
    </row>
    <row r="6" spans="14:35" x14ac:dyDescent="0.25">
      <c r="N6" s="434" t="s">
        <v>276</v>
      </c>
      <c r="O6" s="434"/>
      <c r="P6" s="434"/>
      <c r="Q6" s="434"/>
      <c r="R6" s="434"/>
      <c r="S6" s="434"/>
      <c r="T6" s="434"/>
      <c r="U6" s="434"/>
      <c r="V6" s="434"/>
      <c r="W6" s="434"/>
      <c r="X6" s="434"/>
      <c r="Y6" s="434"/>
      <c r="Z6" s="434"/>
      <c r="AA6" s="434"/>
      <c r="AB6" s="434"/>
      <c r="AC6" s="434"/>
      <c r="AD6" s="434"/>
      <c r="AE6" s="434"/>
      <c r="AF6" s="434"/>
      <c r="AG6" s="434"/>
      <c r="AH6" s="433"/>
    </row>
    <row r="7" spans="14:35" x14ac:dyDescent="0.25">
      <c r="N7" s="434"/>
      <c r="O7" s="434"/>
      <c r="P7" s="434"/>
      <c r="Q7" s="434"/>
      <c r="R7" s="434"/>
      <c r="S7" s="434"/>
      <c r="T7" s="434"/>
      <c r="U7" s="434"/>
      <c r="V7" s="434"/>
      <c r="W7" s="434"/>
      <c r="X7" s="434"/>
      <c r="Y7" s="434"/>
      <c r="Z7" s="434"/>
      <c r="AA7" s="434"/>
      <c r="AB7" s="434"/>
      <c r="AC7" s="434"/>
      <c r="AD7" s="434"/>
      <c r="AE7" s="434"/>
      <c r="AF7" s="434"/>
      <c r="AG7" s="434"/>
      <c r="AH7" s="433"/>
    </row>
    <row r="8" spans="14:35" ht="19.5" thickBot="1" x14ac:dyDescent="0.35">
      <c r="N8" s="435" t="s">
        <v>416</v>
      </c>
      <c r="O8" s="436"/>
      <c r="P8" s="436"/>
      <c r="Q8" s="436"/>
      <c r="R8" s="436"/>
      <c r="S8" s="436"/>
      <c r="T8" s="437"/>
      <c r="U8" s="437"/>
      <c r="V8" s="437"/>
      <c r="W8" s="437"/>
      <c r="X8" s="437"/>
      <c r="Y8" s="437"/>
      <c r="Z8" s="437"/>
      <c r="AA8" s="437"/>
      <c r="AB8" s="437"/>
      <c r="AC8" s="437"/>
      <c r="AD8" s="437"/>
      <c r="AE8" s="437"/>
      <c r="AF8" s="438"/>
      <c r="AG8" s="439"/>
      <c r="AH8" s="263"/>
    </row>
    <row r="9" spans="14:35" ht="18.75" x14ac:dyDescent="0.3">
      <c r="N9" s="440" t="s">
        <v>270</v>
      </c>
      <c r="O9" s="441"/>
      <c r="P9" s="441"/>
      <c r="Q9" s="441"/>
      <c r="R9" s="441"/>
      <c r="S9" s="442"/>
      <c r="T9" s="443" t="s">
        <v>234</v>
      </c>
      <c r="U9" s="444"/>
      <c r="V9" s="443" t="s">
        <v>281</v>
      </c>
      <c r="W9" s="444"/>
      <c r="X9" s="452" t="s">
        <v>271</v>
      </c>
      <c r="Y9" s="453"/>
      <c r="Z9" s="453"/>
      <c r="AA9" s="453"/>
      <c r="AB9" s="453"/>
      <c r="AC9" s="454"/>
      <c r="AD9" s="461" t="s">
        <v>234</v>
      </c>
      <c r="AE9" s="461"/>
      <c r="AF9" s="443" t="s">
        <v>281</v>
      </c>
      <c r="AG9" s="444"/>
      <c r="AH9" s="264" t="s">
        <v>263</v>
      </c>
    </row>
    <row r="10" spans="14:35" ht="18.75" x14ac:dyDescent="0.3">
      <c r="N10" s="435" t="s">
        <v>283</v>
      </c>
      <c r="O10" s="436"/>
      <c r="P10" s="436"/>
      <c r="Q10" s="436"/>
      <c r="R10" s="436"/>
      <c r="S10" s="436"/>
      <c r="T10" s="437"/>
      <c r="U10" s="437"/>
      <c r="V10" s="437"/>
      <c r="W10" s="437"/>
      <c r="X10" s="437"/>
      <c r="Y10" s="437"/>
      <c r="Z10" s="437"/>
      <c r="AA10" s="437"/>
      <c r="AB10" s="437"/>
      <c r="AC10" s="437"/>
      <c r="AD10" s="437"/>
      <c r="AE10" s="437"/>
      <c r="AF10" s="438"/>
      <c r="AG10" s="439"/>
      <c r="AH10" s="265"/>
    </row>
    <row r="11" spans="14:35" ht="21" x14ac:dyDescent="0.35">
      <c r="N11" s="445" t="s">
        <v>280</v>
      </c>
      <c r="O11" s="446"/>
      <c r="P11" s="446"/>
      <c r="Q11" s="446"/>
      <c r="R11" s="446"/>
      <c r="S11" s="446"/>
      <c r="T11" s="447" t="s">
        <v>277</v>
      </c>
      <c r="U11" s="448"/>
      <c r="V11" s="266" t="s">
        <v>278</v>
      </c>
      <c r="W11" s="267" t="s">
        <v>279</v>
      </c>
      <c r="X11" s="445" t="s">
        <v>285</v>
      </c>
      <c r="Y11" s="446"/>
      <c r="Z11" s="446"/>
      <c r="AA11" s="446"/>
      <c r="AB11" s="446"/>
      <c r="AC11" s="446"/>
      <c r="AD11" s="449" t="s">
        <v>277</v>
      </c>
      <c r="AE11" s="450"/>
      <c r="AF11" s="266" t="s">
        <v>278</v>
      </c>
      <c r="AG11" s="266" t="s">
        <v>279</v>
      </c>
      <c r="AH11" s="268"/>
    </row>
    <row r="12" spans="14:35" ht="15.75" x14ac:dyDescent="0.25">
      <c r="N12" s="455" t="s">
        <v>265</v>
      </c>
      <c r="O12" s="456"/>
      <c r="P12" s="456"/>
      <c r="Q12" s="456"/>
      <c r="R12" s="456"/>
      <c r="S12" s="456"/>
      <c r="T12" s="457">
        <v>5664380</v>
      </c>
      <c r="U12" s="458"/>
      <c r="V12" s="304">
        <v>0</v>
      </c>
      <c r="W12" s="269">
        <f>T12-V12</f>
        <v>5664380</v>
      </c>
      <c r="X12" s="455" t="s">
        <v>272</v>
      </c>
      <c r="Y12" s="456"/>
      <c r="Z12" s="456"/>
      <c r="AA12" s="456"/>
      <c r="AB12" s="456"/>
      <c r="AC12" s="456"/>
      <c r="AD12" s="451">
        <v>4990623</v>
      </c>
      <c r="AE12" s="451"/>
      <c r="AF12" s="304"/>
      <c r="AG12" s="269">
        <f>AD12-AF12</f>
        <v>4990623</v>
      </c>
      <c r="AH12" s="270"/>
    </row>
    <row r="13" spans="14:35" ht="15.75" x14ac:dyDescent="0.25">
      <c r="N13" s="455" t="s">
        <v>267</v>
      </c>
      <c r="O13" s="456"/>
      <c r="P13" s="456"/>
      <c r="Q13" s="456"/>
      <c r="R13" s="456"/>
      <c r="S13" s="456"/>
      <c r="T13" s="457"/>
      <c r="U13" s="458"/>
      <c r="V13" s="304"/>
      <c r="W13" s="269"/>
      <c r="X13" s="459" t="s">
        <v>273</v>
      </c>
      <c r="Y13" s="460"/>
      <c r="Z13" s="460"/>
      <c r="AA13" s="460"/>
      <c r="AB13" s="460"/>
      <c r="AC13" s="460"/>
      <c r="AD13" s="451">
        <v>673757</v>
      </c>
      <c r="AE13" s="451"/>
      <c r="AF13" s="304"/>
      <c r="AG13" s="269">
        <f>AD13-AF13</f>
        <v>673757</v>
      </c>
      <c r="AH13" s="270"/>
    </row>
    <row r="14" spans="14:35" ht="15.75" x14ac:dyDescent="0.25">
      <c r="N14" s="459" t="s">
        <v>264</v>
      </c>
      <c r="O14" s="460"/>
      <c r="P14" s="460"/>
      <c r="Q14" s="460"/>
      <c r="R14" s="460"/>
      <c r="S14" s="460"/>
      <c r="T14" s="457"/>
      <c r="U14" s="458"/>
      <c r="V14" s="304"/>
      <c r="W14" s="269"/>
      <c r="X14" s="459" t="s">
        <v>274</v>
      </c>
      <c r="Y14" s="460"/>
      <c r="Z14" s="460"/>
      <c r="AA14" s="460"/>
      <c r="AB14" s="460"/>
      <c r="AC14" s="460"/>
      <c r="AD14" s="451"/>
      <c r="AE14" s="451"/>
      <c r="AF14" s="304"/>
      <c r="AG14" s="269">
        <f>AD14-AF14</f>
        <v>0</v>
      </c>
      <c r="AH14" s="270"/>
    </row>
    <row r="15" spans="14:35" ht="15.75" x14ac:dyDescent="0.25">
      <c r="N15" s="302" t="s">
        <v>266</v>
      </c>
      <c r="O15" s="303"/>
      <c r="P15" s="303"/>
      <c r="Q15" s="303"/>
      <c r="R15" s="303"/>
      <c r="S15" s="303"/>
      <c r="T15" s="457"/>
      <c r="U15" s="458"/>
      <c r="V15" s="304"/>
      <c r="W15" s="269"/>
      <c r="X15" s="459" t="s">
        <v>275</v>
      </c>
      <c r="Y15" s="460"/>
      <c r="Z15" s="460"/>
      <c r="AA15" s="460"/>
      <c r="AB15" s="460"/>
      <c r="AC15" s="460"/>
      <c r="AD15" s="451"/>
      <c r="AE15" s="451"/>
      <c r="AF15" s="304"/>
      <c r="AG15" s="269">
        <f>AD15-AF15</f>
        <v>0</v>
      </c>
      <c r="AH15" s="270"/>
    </row>
    <row r="16" spans="14:35" ht="18.75" x14ac:dyDescent="0.3">
      <c r="N16" s="462" t="s">
        <v>268</v>
      </c>
      <c r="O16" s="463"/>
      <c r="P16" s="463"/>
      <c r="Q16" s="463"/>
      <c r="R16" s="463"/>
      <c r="S16" s="464"/>
      <c r="T16" s="465">
        <f>SUM(T12:U15)</f>
        <v>5664380</v>
      </c>
      <c r="U16" s="466"/>
      <c r="V16" s="300">
        <f>SUM(V12:V15)</f>
        <v>0</v>
      </c>
      <c r="W16" s="271">
        <f>T16-V16</f>
        <v>5664380</v>
      </c>
      <c r="X16" s="462" t="s">
        <v>269</v>
      </c>
      <c r="Y16" s="463"/>
      <c r="Z16" s="463"/>
      <c r="AA16" s="463"/>
      <c r="AB16" s="463"/>
      <c r="AC16" s="464"/>
      <c r="AD16" s="467">
        <f>SUM(AD10:AE15)</f>
        <v>5664380</v>
      </c>
      <c r="AE16" s="467"/>
      <c r="AF16" s="300">
        <f>SUM(AF12:AF15)</f>
        <v>0</v>
      </c>
      <c r="AG16" s="300">
        <f>SUM(AG12:AG15)</f>
        <v>5664380</v>
      </c>
      <c r="AH16" s="270"/>
    </row>
    <row r="17" spans="14:34" ht="18.75" x14ac:dyDescent="0.3">
      <c r="N17" s="272"/>
      <c r="O17" s="272"/>
      <c r="P17" s="272"/>
      <c r="Q17" s="272"/>
      <c r="R17" s="272"/>
      <c r="S17" s="273"/>
      <c r="T17" s="274"/>
      <c r="U17" s="274"/>
      <c r="V17" s="274"/>
      <c r="W17" s="274"/>
      <c r="X17" s="305"/>
      <c r="Y17" s="306"/>
      <c r="Z17" s="306"/>
      <c r="AA17" s="306"/>
      <c r="AB17" s="306"/>
      <c r="AC17" s="306"/>
      <c r="AD17" s="275"/>
      <c r="AE17" s="275"/>
      <c r="AF17" s="274"/>
      <c r="AG17" s="276"/>
      <c r="AH17" s="264"/>
    </row>
    <row r="18" spans="14:34" ht="18.75" x14ac:dyDescent="0.3">
      <c r="N18" s="435" t="s">
        <v>417</v>
      </c>
      <c r="O18" s="436"/>
      <c r="P18" s="436"/>
      <c r="Q18" s="436"/>
      <c r="R18" s="436"/>
      <c r="S18" s="436"/>
      <c r="T18" s="437"/>
      <c r="U18" s="437"/>
      <c r="V18" s="437"/>
      <c r="W18" s="437"/>
      <c r="X18" s="437"/>
      <c r="Y18" s="437"/>
      <c r="Z18" s="437"/>
      <c r="AA18" s="437"/>
      <c r="AB18" s="437"/>
      <c r="AC18" s="437"/>
      <c r="AD18" s="437"/>
      <c r="AE18" s="437"/>
      <c r="AF18" s="438"/>
      <c r="AG18" s="439"/>
      <c r="AH18" s="265">
        <v>25</v>
      </c>
    </row>
    <row r="19" spans="14:34" ht="21" x14ac:dyDescent="0.35">
      <c r="N19" s="445" t="s">
        <v>280</v>
      </c>
      <c r="O19" s="446"/>
      <c r="P19" s="446"/>
      <c r="Q19" s="446"/>
      <c r="R19" s="446"/>
      <c r="S19" s="446"/>
      <c r="T19" s="447" t="s">
        <v>277</v>
      </c>
      <c r="U19" s="448"/>
      <c r="V19" s="266" t="s">
        <v>278</v>
      </c>
      <c r="W19" s="267" t="s">
        <v>279</v>
      </c>
      <c r="X19" s="445" t="s">
        <v>285</v>
      </c>
      <c r="Y19" s="446"/>
      <c r="Z19" s="446"/>
      <c r="AA19" s="446"/>
      <c r="AB19" s="446"/>
      <c r="AC19" s="446"/>
      <c r="AD19" s="449" t="s">
        <v>277</v>
      </c>
      <c r="AE19" s="450"/>
      <c r="AF19" s="266" t="s">
        <v>278</v>
      </c>
      <c r="AG19" s="266" t="s">
        <v>279</v>
      </c>
      <c r="AH19" s="268"/>
    </row>
    <row r="20" spans="14:34" ht="15.75" x14ac:dyDescent="0.25">
      <c r="N20" s="455" t="s">
        <v>265</v>
      </c>
      <c r="O20" s="456"/>
      <c r="P20" s="456"/>
      <c r="Q20" s="456"/>
      <c r="R20" s="456"/>
      <c r="S20" s="456"/>
      <c r="T20" s="457">
        <v>11568555</v>
      </c>
      <c r="U20" s="458"/>
      <c r="V20" s="304">
        <v>856930</v>
      </c>
      <c r="W20" s="269">
        <f>T20-V20</f>
        <v>10711625</v>
      </c>
      <c r="X20" s="455" t="s">
        <v>272</v>
      </c>
      <c r="Y20" s="456"/>
      <c r="Z20" s="456"/>
      <c r="AA20" s="456"/>
      <c r="AB20" s="456"/>
      <c r="AC20" s="456"/>
      <c r="AD20" s="451">
        <v>10192500</v>
      </c>
      <c r="AE20" s="451"/>
      <c r="AF20" s="304">
        <v>755000</v>
      </c>
      <c r="AG20" s="304">
        <f>AD20-AF20</f>
        <v>9437500</v>
      </c>
      <c r="AH20" s="270"/>
    </row>
    <row r="21" spans="14:34" ht="15.75" x14ac:dyDescent="0.25">
      <c r="N21" s="455" t="s">
        <v>267</v>
      </c>
      <c r="O21" s="456"/>
      <c r="P21" s="456"/>
      <c r="Q21" s="456"/>
      <c r="R21" s="456"/>
      <c r="S21" s="456"/>
      <c r="T21" s="457">
        <v>414412</v>
      </c>
      <c r="U21" s="458"/>
      <c r="V21" s="304"/>
      <c r="W21" s="269">
        <f>T21-V21</f>
        <v>414412</v>
      </c>
      <c r="X21" s="459" t="s">
        <v>273</v>
      </c>
      <c r="Y21" s="460"/>
      <c r="Z21" s="460"/>
      <c r="AA21" s="460"/>
      <c r="AB21" s="460"/>
      <c r="AC21" s="460"/>
      <c r="AD21" s="451">
        <v>1376055</v>
      </c>
      <c r="AE21" s="451"/>
      <c r="AF21" s="304">
        <v>101930</v>
      </c>
      <c r="AG21" s="304">
        <f>AD21-AF21</f>
        <v>1274125</v>
      </c>
      <c r="AH21" s="270"/>
    </row>
    <row r="22" spans="14:34" ht="15.75" x14ac:dyDescent="0.25">
      <c r="N22" s="459" t="s">
        <v>264</v>
      </c>
      <c r="O22" s="460"/>
      <c r="P22" s="460"/>
      <c r="Q22" s="460"/>
      <c r="R22" s="460"/>
      <c r="S22" s="460"/>
      <c r="T22" s="457">
        <v>403504</v>
      </c>
      <c r="U22" s="458"/>
      <c r="V22" s="304"/>
      <c r="W22" s="269">
        <f>T22-V22</f>
        <v>403504</v>
      </c>
      <c r="X22" s="459" t="s">
        <v>274</v>
      </c>
      <c r="Y22" s="460"/>
      <c r="Z22" s="460"/>
      <c r="AA22" s="460"/>
      <c r="AB22" s="460"/>
      <c r="AC22" s="460"/>
      <c r="AD22" s="451">
        <v>414412</v>
      </c>
      <c r="AE22" s="451"/>
      <c r="AF22" s="304"/>
      <c r="AG22" s="304">
        <f>AD22-AF22</f>
        <v>414412</v>
      </c>
      <c r="AH22" s="270"/>
    </row>
    <row r="23" spans="14:34" ht="15.75" x14ac:dyDescent="0.25">
      <c r="N23" s="302" t="s">
        <v>266</v>
      </c>
      <c r="O23" s="303"/>
      <c r="P23" s="303"/>
      <c r="Q23" s="303"/>
      <c r="R23" s="303"/>
      <c r="S23" s="303"/>
      <c r="T23" s="457">
        <v>180000</v>
      </c>
      <c r="U23" s="458"/>
      <c r="V23" s="304"/>
      <c r="W23" s="269">
        <f>T23-V23</f>
        <v>180000</v>
      </c>
      <c r="X23" s="459" t="s">
        <v>275</v>
      </c>
      <c r="Y23" s="460"/>
      <c r="Z23" s="460"/>
      <c r="AA23" s="460"/>
      <c r="AB23" s="460"/>
      <c r="AC23" s="460"/>
      <c r="AD23" s="451">
        <v>583504</v>
      </c>
      <c r="AE23" s="451"/>
      <c r="AF23" s="304"/>
      <c r="AG23" s="304">
        <f>AD23-AF23</f>
        <v>583504</v>
      </c>
      <c r="AH23" s="270"/>
    </row>
    <row r="24" spans="14:34" ht="18.75" x14ac:dyDescent="0.3">
      <c r="N24" s="462" t="s">
        <v>268</v>
      </c>
      <c r="O24" s="463"/>
      <c r="P24" s="463"/>
      <c r="Q24" s="463"/>
      <c r="R24" s="463"/>
      <c r="S24" s="464"/>
      <c r="T24" s="465">
        <f>SUM(T20:U23)</f>
        <v>12566471</v>
      </c>
      <c r="U24" s="466"/>
      <c r="V24" s="300">
        <f>SUM(V20:V23)</f>
        <v>856930</v>
      </c>
      <c r="W24" s="271">
        <f>T24-V24</f>
        <v>11709541</v>
      </c>
      <c r="X24" s="462" t="s">
        <v>269</v>
      </c>
      <c r="Y24" s="463"/>
      <c r="Z24" s="463"/>
      <c r="AA24" s="463"/>
      <c r="AB24" s="463"/>
      <c r="AC24" s="464"/>
      <c r="AD24" s="467">
        <f>SUM(AD18:AE23)</f>
        <v>12566471</v>
      </c>
      <c r="AE24" s="467"/>
      <c r="AF24" s="300">
        <f>SUM(AF20:AF23)</f>
        <v>856930</v>
      </c>
      <c r="AG24" s="300">
        <f>SUM(AG20:AG23)</f>
        <v>11709541</v>
      </c>
      <c r="AH24" s="270"/>
    </row>
    <row r="25" spans="14:34" ht="18.75" x14ac:dyDescent="0.3">
      <c r="N25" s="468" t="s">
        <v>284</v>
      </c>
      <c r="O25" s="436"/>
      <c r="P25" s="436"/>
      <c r="Q25" s="436"/>
      <c r="R25" s="436"/>
      <c r="S25" s="469"/>
      <c r="T25" s="277"/>
      <c r="U25" s="277">
        <f>SUM(V25:W25)</f>
        <v>-2998325</v>
      </c>
      <c r="V25" s="278">
        <v>-2998325</v>
      </c>
      <c r="W25" s="279"/>
      <c r="X25" s="301"/>
      <c r="Y25" s="301"/>
      <c r="Z25" s="301"/>
      <c r="AA25" s="301"/>
      <c r="AB25" s="301"/>
      <c r="AC25" s="301"/>
      <c r="AD25" s="279"/>
      <c r="AE25" s="279"/>
      <c r="AF25" s="279"/>
      <c r="AG25" s="280"/>
      <c r="AH25" s="281"/>
    </row>
    <row r="26" spans="14:34" ht="18.75" x14ac:dyDescent="0.3">
      <c r="N26" s="282"/>
      <c r="O26" s="301"/>
      <c r="P26" s="301"/>
      <c r="Q26" s="301"/>
      <c r="R26" s="301"/>
      <c r="S26" s="301"/>
      <c r="T26" s="277"/>
      <c r="U26" s="277"/>
      <c r="V26" s="278"/>
      <c r="W26" s="279"/>
      <c r="X26" s="301"/>
      <c r="Y26" s="301"/>
      <c r="Z26" s="301"/>
      <c r="AA26" s="301"/>
      <c r="AB26" s="301"/>
      <c r="AC26" s="301"/>
      <c r="AD26" s="279"/>
      <c r="AE26" s="279"/>
      <c r="AF26" s="279"/>
      <c r="AG26" s="280"/>
      <c r="AH26" s="281"/>
    </row>
    <row r="27" spans="14:34" ht="18.75" x14ac:dyDescent="0.3">
      <c r="N27" s="435" t="s">
        <v>418</v>
      </c>
      <c r="O27" s="436"/>
      <c r="P27" s="436"/>
      <c r="Q27" s="436"/>
      <c r="R27" s="436"/>
      <c r="S27" s="436"/>
      <c r="T27" s="437"/>
      <c r="U27" s="437"/>
      <c r="V27" s="437"/>
      <c r="W27" s="437"/>
      <c r="X27" s="437"/>
      <c r="Y27" s="437"/>
      <c r="Z27" s="437"/>
      <c r="AA27" s="437"/>
      <c r="AB27" s="437"/>
      <c r="AC27" s="437"/>
      <c r="AD27" s="437"/>
      <c r="AE27" s="437"/>
      <c r="AF27" s="438"/>
      <c r="AG27" s="439"/>
      <c r="AH27" s="265">
        <v>18</v>
      </c>
    </row>
    <row r="28" spans="14:34" ht="21" x14ac:dyDescent="0.35">
      <c r="N28" s="445" t="s">
        <v>280</v>
      </c>
      <c r="O28" s="446"/>
      <c r="P28" s="446"/>
      <c r="Q28" s="446"/>
      <c r="R28" s="446"/>
      <c r="S28" s="446"/>
      <c r="T28" s="470" t="s">
        <v>277</v>
      </c>
      <c r="U28" s="471"/>
      <c r="V28" s="304" t="s">
        <v>278</v>
      </c>
      <c r="W28" s="269" t="s">
        <v>279</v>
      </c>
      <c r="X28" s="445" t="s">
        <v>285</v>
      </c>
      <c r="Y28" s="446"/>
      <c r="Z28" s="446"/>
      <c r="AA28" s="446"/>
      <c r="AB28" s="446"/>
      <c r="AC28" s="446"/>
      <c r="AD28" s="470" t="s">
        <v>277</v>
      </c>
      <c r="AE28" s="471"/>
      <c r="AF28" s="304" t="s">
        <v>278</v>
      </c>
      <c r="AG28" s="304" t="s">
        <v>279</v>
      </c>
      <c r="AH28" s="268"/>
    </row>
    <row r="29" spans="14:34" ht="15.75" x14ac:dyDescent="0.25">
      <c r="N29" s="455" t="s">
        <v>265</v>
      </c>
      <c r="O29" s="456"/>
      <c r="P29" s="456"/>
      <c r="Q29" s="456"/>
      <c r="R29" s="456"/>
      <c r="S29" s="456"/>
      <c r="T29" s="457">
        <v>6653396</v>
      </c>
      <c r="U29" s="458"/>
      <c r="V29" s="304">
        <v>0</v>
      </c>
      <c r="W29" s="269">
        <f>T29-V29</f>
        <v>6653396</v>
      </c>
      <c r="X29" s="455" t="s">
        <v>272</v>
      </c>
      <c r="Y29" s="456"/>
      <c r="Z29" s="456"/>
      <c r="AA29" s="456"/>
      <c r="AB29" s="456"/>
      <c r="AC29" s="456"/>
      <c r="AD29" s="451">
        <v>5862000</v>
      </c>
      <c r="AE29" s="451"/>
      <c r="AF29" s="304">
        <v>0</v>
      </c>
      <c r="AG29" s="304">
        <f>AD29-AF29</f>
        <v>5862000</v>
      </c>
      <c r="AH29" s="270"/>
    </row>
    <row r="30" spans="14:34" ht="15.75" x14ac:dyDescent="0.25">
      <c r="N30" s="455" t="s">
        <v>267</v>
      </c>
      <c r="O30" s="456"/>
      <c r="P30" s="456"/>
      <c r="Q30" s="456"/>
      <c r="R30" s="456"/>
      <c r="S30" s="456"/>
      <c r="T30" s="457">
        <v>198006</v>
      </c>
      <c r="U30" s="458"/>
      <c r="V30" s="304">
        <v>0</v>
      </c>
      <c r="W30" s="269">
        <f>T30-V30</f>
        <v>198006</v>
      </c>
      <c r="X30" s="459" t="s">
        <v>273</v>
      </c>
      <c r="Y30" s="460"/>
      <c r="Z30" s="460"/>
      <c r="AA30" s="460"/>
      <c r="AB30" s="460"/>
      <c r="AC30" s="460"/>
      <c r="AD30" s="451">
        <v>791396</v>
      </c>
      <c r="AE30" s="451"/>
      <c r="AF30" s="304">
        <v>0</v>
      </c>
      <c r="AG30" s="304">
        <f>AD30-AF30</f>
        <v>791396</v>
      </c>
      <c r="AH30" s="270"/>
    </row>
    <row r="31" spans="14:34" ht="15.75" x14ac:dyDescent="0.25">
      <c r="N31" s="459" t="s">
        <v>264</v>
      </c>
      <c r="O31" s="460"/>
      <c r="P31" s="460"/>
      <c r="Q31" s="460"/>
      <c r="R31" s="460"/>
      <c r="S31" s="460"/>
      <c r="T31" s="457">
        <v>0</v>
      </c>
      <c r="U31" s="458"/>
      <c r="V31" s="304">
        <v>0</v>
      </c>
      <c r="W31" s="269">
        <f>T31-V31</f>
        <v>0</v>
      </c>
      <c r="X31" s="459" t="s">
        <v>274</v>
      </c>
      <c r="Y31" s="460"/>
      <c r="Z31" s="460"/>
      <c r="AA31" s="460"/>
      <c r="AB31" s="460"/>
      <c r="AC31" s="460"/>
      <c r="AD31" s="451">
        <v>198006</v>
      </c>
      <c r="AE31" s="451"/>
      <c r="AF31" s="304">
        <v>0</v>
      </c>
      <c r="AG31" s="304">
        <f>AD31-AF31</f>
        <v>198006</v>
      </c>
      <c r="AH31" s="270"/>
    </row>
    <row r="32" spans="14:34" ht="18.75" x14ac:dyDescent="0.3">
      <c r="N32" s="462" t="s">
        <v>268</v>
      </c>
      <c r="O32" s="463"/>
      <c r="P32" s="463"/>
      <c r="Q32" s="463"/>
      <c r="R32" s="463"/>
      <c r="S32" s="464"/>
      <c r="T32" s="465">
        <f>SUM(T28:U31)</f>
        <v>6851402</v>
      </c>
      <c r="U32" s="466"/>
      <c r="V32" s="300">
        <f>SUM(V28:V31)</f>
        <v>0</v>
      </c>
      <c r="W32" s="271">
        <f>T32-V32</f>
        <v>6851402</v>
      </c>
      <c r="X32" s="462" t="s">
        <v>269</v>
      </c>
      <c r="Y32" s="463"/>
      <c r="Z32" s="463"/>
      <c r="AA32" s="463"/>
      <c r="AB32" s="463"/>
      <c r="AC32" s="464"/>
      <c r="AD32" s="467">
        <f>SUM(AD25:AE31)</f>
        <v>6851402</v>
      </c>
      <c r="AE32" s="467"/>
      <c r="AF32" s="300">
        <f>SUM(AF28:AF31)</f>
        <v>0</v>
      </c>
      <c r="AG32" s="300">
        <f>SUM(AG28:AG31)</f>
        <v>6851402</v>
      </c>
      <c r="AH32" s="270"/>
    </row>
    <row r="33" spans="14:34" ht="18.75" x14ac:dyDescent="0.3">
      <c r="N33" s="468" t="s">
        <v>282</v>
      </c>
      <c r="O33" s="436"/>
      <c r="P33" s="436"/>
      <c r="Q33" s="436"/>
      <c r="R33" s="436"/>
      <c r="S33" s="469"/>
      <c r="T33" s="277"/>
      <c r="U33" s="277">
        <v>-1663349</v>
      </c>
      <c r="V33" s="304">
        <v>0</v>
      </c>
      <c r="W33" s="269"/>
      <c r="X33" s="459"/>
      <c r="Y33" s="460"/>
      <c r="Z33" s="460"/>
      <c r="AA33" s="460"/>
      <c r="AB33" s="460"/>
      <c r="AC33" s="460"/>
      <c r="AD33" s="457"/>
      <c r="AE33" s="458"/>
      <c r="AF33" s="304"/>
      <c r="AG33" s="304"/>
      <c r="AH33" s="270"/>
    </row>
    <row r="34" spans="14:34" x14ac:dyDescent="0.25">
      <c r="N34" s="263"/>
      <c r="O34" s="263"/>
      <c r="P34" s="263"/>
      <c r="Q34" s="263"/>
      <c r="R34" s="263"/>
      <c r="S34" s="263"/>
      <c r="T34" s="263"/>
      <c r="U34" s="263"/>
      <c r="V34" s="263"/>
      <c r="W34" s="263"/>
      <c r="X34" s="263"/>
      <c r="Y34" s="263"/>
      <c r="Z34" s="263"/>
      <c r="AA34" s="263"/>
      <c r="AB34" s="263"/>
      <c r="AC34" s="263"/>
      <c r="AD34" s="263"/>
      <c r="AE34" s="263"/>
      <c r="AF34" s="263"/>
      <c r="AG34" s="263"/>
      <c r="AH34" s="263"/>
    </row>
    <row r="35" spans="14:34" ht="18.75" x14ac:dyDescent="0.3">
      <c r="N35" s="435" t="s">
        <v>460</v>
      </c>
      <c r="O35" s="436"/>
      <c r="P35" s="436"/>
      <c r="Q35" s="436"/>
      <c r="R35" s="436"/>
      <c r="S35" s="436"/>
      <c r="T35" s="437"/>
      <c r="U35" s="437"/>
      <c r="V35" s="437"/>
      <c r="W35" s="437"/>
      <c r="X35" s="437"/>
      <c r="Y35" s="437"/>
      <c r="Z35" s="437"/>
      <c r="AA35" s="437"/>
      <c r="AB35" s="437"/>
      <c r="AC35" s="437"/>
      <c r="AD35" s="437"/>
      <c r="AE35" s="437"/>
      <c r="AF35" s="438"/>
      <c r="AG35" s="439"/>
      <c r="AH35" s="265">
        <v>13</v>
      </c>
    </row>
    <row r="36" spans="14:34" ht="21" x14ac:dyDescent="0.35">
      <c r="N36" s="445" t="s">
        <v>280</v>
      </c>
      <c r="O36" s="446"/>
      <c r="P36" s="446"/>
      <c r="Q36" s="446"/>
      <c r="R36" s="446"/>
      <c r="S36" s="446"/>
      <c r="T36" s="470" t="s">
        <v>277</v>
      </c>
      <c r="U36" s="471"/>
      <c r="V36" s="304" t="s">
        <v>122</v>
      </c>
      <c r="W36" s="269" t="s">
        <v>279</v>
      </c>
      <c r="X36" s="445" t="s">
        <v>285</v>
      </c>
      <c r="Y36" s="446"/>
      <c r="Z36" s="446"/>
      <c r="AA36" s="446"/>
      <c r="AB36" s="446"/>
      <c r="AC36" s="446"/>
      <c r="AD36" s="470" t="s">
        <v>277</v>
      </c>
      <c r="AE36" s="471"/>
      <c r="AF36" s="304" t="s">
        <v>122</v>
      </c>
      <c r="AG36" s="304" t="s">
        <v>279</v>
      </c>
      <c r="AH36" s="268"/>
    </row>
    <row r="37" spans="14:34" ht="15.75" x14ac:dyDescent="0.25">
      <c r="N37" s="455" t="s">
        <v>265</v>
      </c>
      <c r="O37" s="456"/>
      <c r="P37" s="456"/>
      <c r="Q37" s="456"/>
      <c r="R37" s="456"/>
      <c r="S37" s="456"/>
      <c r="T37" s="457">
        <v>11653110</v>
      </c>
      <c r="U37" s="458"/>
      <c r="V37" s="548">
        <v>2330622</v>
      </c>
      <c r="W37" s="549">
        <f>T37-V37</f>
        <v>9322488</v>
      </c>
      <c r="X37" s="455" t="s">
        <v>272</v>
      </c>
      <c r="Y37" s="456"/>
      <c r="Z37" s="456"/>
      <c r="AA37" s="456"/>
      <c r="AB37" s="456"/>
      <c r="AC37" s="456"/>
      <c r="AD37" s="451">
        <f>AG37+AF37</f>
        <v>10267057</v>
      </c>
      <c r="AE37" s="451"/>
      <c r="AF37" s="304">
        <v>2053411</v>
      </c>
      <c r="AG37" s="548">
        <v>8213646</v>
      </c>
      <c r="AH37" s="270"/>
    </row>
    <row r="38" spans="14:34" ht="15.75" x14ac:dyDescent="0.25">
      <c r="N38" s="455" t="s">
        <v>267</v>
      </c>
      <c r="O38" s="456"/>
      <c r="P38" s="456"/>
      <c r="Q38" s="456"/>
      <c r="R38" s="456"/>
      <c r="S38" s="456"/>
      <c r="T38" s="457">
        <v>109682</v>
      </c>
      <c r="U38" s="458"/>
      <c r="V38" s="304">
        <v>0</v>
      </c>
      <c r="W38" s="269">
        <f>T38-V38</f>
        <v>109682</v>
      </c>
      <c r="X38" s="459" t="s">
        <v>273</v>
      </c>
      <c r="Y38" s="460"/>
      <c r="Z38" s="460"/>
      <c r="AA38" s="460"/>
      <c r="AB38" s="460"/>
      <c r="AC38" s="460"/>
      <c r="AD38" s="451">
        <f t="shared" ref="AD38:AD40" si="0">AG38+AF38</f>
        <v>1386053</v>
      </c>
      <c r="AE38" s="451"/>
      <c r="AF38" s="304">
        <v>277211</v>
      </c>
      <c r="AG38" s="548">
        <v>1108842</v>
      </c>
      <c r="AH38" s="270"/>
    </row>
    <row r="39" spans="14:34" ht="15.75" x14ac:dyDescent="0.25">
      <c r="N39" s="459" t="s">
        <v>264</v>
      </c>
      <c r="O39" s="460"/>
      <c r="P39" s="460"/>
      <c r="Q39" s="460"/>
      <c r="R39" s="460"/>
      <c r="S39" s="460"/>
      <c r="T39" s="457">
        <v>213989</v>
      </c>
      <c r="U39" s="458"/>
      <c r="V39" s="304">
        <v>0</v>
      </c>
      <c r="W39" s="549">
        <f>T39-V39</f>
        <v>213989</v>
      </c>
      <c r="X39" s="459" t="s">
        <v>274</v>
      </c>
      <c r="Y39" s="460"/>
      <c r="Z39" s="460"/>
      <c r="AA39" s="460"/>
      <c r="AB39" s="460"/>
      <c r="AC39" s="460"/>
      <c r="AD39" s="451">
        <f t="shared" si="0"/>
        <v>296671</v>
      </c>
      <c r="AE39" s="451"/>
      <c r="AF39" s="304">
        <v>0</v>
      </c>
      <c r="AG39" s="548">
        <v>296671</v>
      </c>
      <c r="AH39" s="270"/>
    </row>
    <row r="40" spans="14:34" ht="15.75" x14ac:dyDescent="0.25">
      <c r="N40" s="302" t="s">
        <v>266</v>
      </c>
      <c r="O40" s="303"/>
      <c r="P40" s="303"/>
      <c r="Q40" s="303"/>
      <c r="R40" s="303"/>
      <c r="S40" s="303"/>
      <c r="T40" s="457">
        <v>1021780</v>
      </c>
      <c r="U40" s="458"/>
      <c r="V40" s="304"/>
      <c r="W40" s="269">
        <f>T40-V40</f>
        <v>1021780</v>
      </c>
      <c r="X40" s="459" t="s">
        <v>275</v>
      </c>
      <c r="Y40" s="460"/>
      <c r="Z40" s="460"/>
      <c r="AA40" s="460"/>
      <c r="AB40" s="460"/>
      <c r="AC40" s="460"/>
      <c r="AD40" s="451">
        <f t="shared" si="0"/>
        <v>1048780</v>
      </c>
      <c r="AE40" s="451"/>
      <c r="AF40" s="304"/>
      <c r="AG40" s="304">
        <v>1048780</v>
      </c>
      <c r="AH40" s="270"/>
    </row>
    <row r="41" spans="14:34" ht="18.75" x14ac:dyDescent="0.3">
      <c r="N41" s="462" t="s">
        <v>268</v>
      </c>
      <c r="O41" s="463"/>
      <c r="P41" s="463"/>
      <c r="Q41" s="463"/>
      <c r="R41" s="463"/>
      <c r="S41" s="464"/>
      <c r="T41" s="465">
        <f>SUM(T37:U40)</f>
        <v>12998561</v>
      </c>
      <c r="U41" s="466"/>
      <c r="V41" s="300">
        <f>SUM(V36:V39)</f>
        <v>2330622</v>
      </c>
      <c r="W41" s="271">
        <f>T41-V41</f>
        <v>10667939</v>
      </c>
      <c r="X41" s="462" t="s">
        <v>269</v>
      </c>
      <c r="Y41" s="463"/>
      <c r="Z41" s="463"/>
      <c r="AA41" s="463"/>
      <c r="AB41" s="463"/>
      <c r="AC41" s="464"/>
      <c r="AD41" s="467">
        <f>SUM(AD37:AE40)</f>
        <v>12998561</v>
      </c>
      <c r="AE41" s="467"/>
      <c r="AF41" s="300">
        <f>SUM(AF36:AF39)</f>
        <v>2330622</v>
      </c>
      <c r="AG41" s="300">
        <f>SUM(AG37:AG40)</f>
        <v>10667939</v>
      </c>
      <c r="AH41" s="270"/>
    </row>
    <row r="42" spans="14:34" ht="18.75" x14ac:dyDescent="0.3">
      <c r="N42" s="468" t="s">
        <v>282</v>
      </c>
      <c r="O42" s="436"/>
      <c r="P42" s="436"/>
      <c r="Q42" s="436"/>
      <c r="R42" s="436"/>
      <c r="S42" s="469"/>
      <c r="T42" s="277"/>
      <c r="U42" s="277">
        <v>-1165311</v>
      </c>
      <c r="V42" s="304">
        <v>0</v>
      </c>
      <c r="W42" s="269"/>
      <c r="X42" s="459"/>
      <c r="Y42" s="460"/>
      <c r="Z42" s="460"/>
      <c r="AA42" s="460"/>
      <c r="AB42" s="460"/>
      <c r="AC42" s="460"/>
      <c r="AD42" s="457"/>
      <c r="AE42" s="458"/>
      <c r="AF42" s="304"/>
      <c r="AG42" s="304"/>
      <c r="AH42" s="270"/>
    </row>
    <row r="43" spans="14:34" x14ac:dyDescent="0.25">
      <c r="N43" s="263"/>
      <c r="O43" s="263"/>
      <c r="P43" s="263"/>
      <c r="Q43" s="263"/>
      <c r="R43" s="263"/>
      <c r="S43" s="263"/>
      <c r="T43" s="263"/>
      <c r="U43" s="263"/>
      <c r="V43" s="263"/>
      <c r="W43" s="263"/>
      <c r="X43" s="263"/>
      <c r="Y43" s="263"/>
      <c r="Z43" s="263"/>
      <c r="AA43" s="263"/>
      <c r="AB43" s="263"/>
      <c r="AC43" s="263"/>
      <c r="AD43" s="263"/>
      <c r="AE43" s="263"/>
      <c r="AF43" s="263"/>
      <c r="AG43" s="263"/>
      <c r="AH43" s="263"/>
    </row>
    <row r="44" spans="14:34" ht="18.75" x14ac:dyDescent="0.3">
      <c r="N44" s="435" t="s">
        <v>419</v>
      </c>
      <c r="O44" s="436"/>
      <c r="P44" s="436"/>
      <c r="Q44" s="436"/>
      <c r="R44" s="436"/>
      <c r="S44" s="436"/>
      <c r="T44" s="437"/>
      <c r="U44" s="437"/>
      <c r="V44" s="437"/>
      <c r="W44" s="437"/>
      <c r="X44" s="437"/>
      <c r="Y44" s="437"/>
      <c r="Z44" s="437"/>
      <c r="AA44" s="437"/>
      <c r="AB44" s="437"/>
      <c r="AC44" s="437"/>
      <c r="AD44" s="437"/>
      <c r="AE44" s="437"/>
      <c r="AF44" s="438"/>
      <c r="AG44" s="439"/>
      <c r="AH44" s="265">
        <v>6</v>
      </c>
    </row>
    <row r="45" spans="14:34" ht="21" x14ac:dyDescent="0.35">
      <c r="N45" s="445" t="s">
        <v>280</v>
      </c>
      <c r="O45" s="446"/>
      <c r="P45" s="446"/>
      <c r="Q45" s="446"/>
      <c r="R45" s="446"/>
      <c r="S45" s="446"/>
      <c r="T45" s="470" t="s">
        <v>277</v>
      </c>
      <c r="U45" s="471"/>
      <c r="V45" s="304" t="s">
        <v>122</v>
      </c>
      <c r="W45" s="269" t="s">
        <v>279</v>
      </c>
      <c r="X45" s="445" t="s">
        <v>285</v>
      </c>
      <c r="Y45" s="446"/>
      <c r="Z45" s="446"/>
      <c r="AA45" s="446"/>
      <c r="AB45" s="446"/>
      <c r="AC45" s="446"/>
      <c r="AD45" s="470" t="s">
        <v>277</v>
      </c>
      <c r="AE45" s="471"/>
      <c r="AF45" s="304" t="s">
        <v>122</v>
      </c>
      <c r="AG45" s="304" t="s">
        <v>279</v>
      </c>
      <c r="AH45" s="268"/>
    </row>
    <row r="46" spans="14:34" ht="15.75" x14ac:dyDescent="0.25">
      <c r="N46" s="455" t="s">
        <v>265</v>
      </c>
      <c r="O46" s="456"/>
      <c r="P46" s="456"/>
      <c r="Q46" s="456"/>
      <c r="R46" s="456"/>
      <c r="S46" s="456"/>
      <c r="T46" s="457">
        <v>3659844</v>
      </c>
      <c r="U46" s="458"/>
      <c r="V46" s="304">
        <v>1579248</v>
      </c>
      <c r="W46" s="269">
        <f>T46-V46</f>
        <v>2080596</v>
      </c>
      <c r="X46" s="455" t="s">
        <v>272</v>
      </c>
      <c r="Y46" s="456"/>
      <c r="Z46" s="456"/>
      <c r="AA46" s="456"/>
      <c r="AB46" s="456"/>
      <c r="AC46" s="456"/>
      <c r="AD46" s="451">
        <v>3224514</v>
      </c>
      <c r="AE46" s="451"/>
      <c r="AF46" s="304">
        <v>1391400</v>
      </c>
      <c r="AG46" s="304">
        <f>AD46-AF46</f>
        <v>1833114</v>
      </c>
      <c r="AH46" s="270"/>
    </row>
    <row r="47" spans="14:34" ht="15.75" x14ac:dyDescent="0.25">
      <c r="N47" s="455" t="s">
        <v>267</v>
      </c>
      <c r="O47" s="456"/>
      <c r="P47" s="456"/>
      <c r="Q47" s="456"/>
      <c r="R47" s="456"/>
      <c r="S47" s="456"/>
      <c r="T47" s="457">
        <v>60000</v>
      </c>
      <c r="U47" s="458"/>
      <c r="V47" s="304">
        <v>0</v>
      </c>
      <c r="W47" s="269">
        <f>T47-V47</f>
        <v>60000</v>
      </c>
      <c r="X47" s="459" t="s">
        <v>273</v>
      </c>
      <c r="Y47" s="460"/>
      <c r="Z47" s="460"/>
      <c r="AA47" s="460"/>
      <c r="AB47" s="460"/>
      <c r="AC47" s="460"/>
      <c r="AD47" s="451">
        <v>435330</v>
      </c>
      <c r="AE47" s="451"/>
      <c r="AF47" s="304">
        <v>187848</v>
      </c>
      <c r="AG47" s="304">
        <f>AD47-AF47</f>
        <v>247482</v>
      </c>
      <c r="AH47" s="270"/>
    </row>
    <row r="48" spans="14:34" ht="15.75" x14ac:dyDescent="0.25">
      <c r="N48" s="459" t="s">
        <v>264</v>
      </c>
      <c r="O48" s="460"/>
      <c r="P48" s="460"/>
      <c r="Q48" s="460"/>
      <c r="R48" s="460"/>
      <c r="S48" s="460"/>
      <c r="T48" s="472"/>
      <c r="U48" s="473"/>
      <c r="V48" s="304">
        <v>0</v>
      </c>
      <c r="W48" s="269">
        <f>T48-V48</f>
        <v>0</v>
      </c>
      <c r="X48" s="459" t="s">
        <v>274</v>
      </c>
      <c r="Y48" s="460"/>
      <c r="Z48" s="460"/>
      <c r="AA48" s="460"/>
      <c r="AB48" s="460"/>
      <c r="AC48" s="460"/>
      <c r="AD48" s="451">
        <v>60000</v>
      </c>
      <c r="AE48" s="451"/>
      <c r="AF48" s="304">
        <v>0</v>
      </c>
      <c r="AG48" s="304">
        <f>AD48-AF48</f>
        <v>60000</v>
      </c>
      <c r="AH48" s="270"/>
    </row>
    <row r="49" spans="14:34" ht="15.75" x14ac:dyDescent="0.25">
      <c r="N49" s="302" t="s">
        <v>266</v>
      </c>
      <c r="O49" s="303"/>
      <c r="P49" s="303"/>
      <c r="Q49" s="303"/>
      <c r="R49" s="303"/>
      <c r="S49" s="303"/>
      <c r="T49" s="457">
        <v>670659</v>
      </c>
      <c r="U49" s="458"/>
      <c r="V49" s="304"/>
      <c r="W49" s="269">
        <f>T49-V49</f>
        <v>670659</v>
      </c>
      <c r="X49" s="459" t="s">
        <v>275</v>
      </c>
      <c r="Y49" s="460"/>
      <c r="Z49" s="460"/>
      <c r="AA49" s="460"/>
      <c r="AB49" s="460"/>
      <c r="AC49" s="460"/>
      <c r="AD49" s="451">
        <v>670659</v>
      </c>
      <c r="AE49" s="451"/>
      <c r="AF49" s="304"/>
      <c r="AG49" s="304">
        <f>AD49-AF49</f>
        <v>670659</v>
      </c>
      <c r="AH49" s="270"/>
    </row>
    <row r="50" spans="14:34" ht="18.75" x14ac:dyDescent="0.3">
      <c r="N50" s="462" t="s">
        <v>268</v>
      </c>
      <c r="O50" s="463"/>
      <c r="P50" s="463"/>
      <c r="Q50" s="463"/>
      <c r="R50" s="463"/>
      <c r="S50" s="464"/>
      <c r="T50" s="465">
        <f>SUM(T46:U49)</f>
        <v>4390503</v>
      </c>
      <c r="U50" s="466"/>
      <c r="V50" s="300">
        <f>SUM(V45:V48)</f>
        <v>1579248</v>
      </c>
      <c r="W50" s="271">
        <f>T50-V50</f>
        <v>2811255</v>
      </c>
      <c r="X50" s="462" t="s">
        <v>269</v>
      </c>
      <c r="Y50" s="463"/>
      <c r="Z50" s="463"/>
      <c r="AA50" s="463"/>
      <c r="AB50" s="463"/>
      <c r="AC50" s="464"/>
      <c r="AD50" s="467">
        <f>SUM(AD46:AE49)</f>
        <v>4390503</v>
      </c>
      <c r="AE50" s="467"/>
      <c r="AF50" s="300">
        <f>SUM(AF45:AF48)</f>
        <v>1579248</v>
      </c>
      <c r="AG50" s="300">
        <f>SUM(AG46:AG49)</f>
        <v>2811255</v>
      </c>
      <c r="AH50" s="270"/>
    </row>
    <row r="51" spans="14:34" ht="18.75" x14ac:dyDescent="0.3">
      <c r="N51" s="468" t="s">
        <v>282</v>
      </c>
      <c r="O51" s="436"/>
      <c r="P51" s="436"/>
      <c r="Q51" s="436"/>
      <c r="R51" s="436"/>
      <c r="S51" s="469"/>
      <c r="T51" s="277"/>
      <c r="U51" s="277">
        <v>-1027764</v>
      </c>
      <c r="V51" s="304">
        <v>0</v>
      </c>
      <c r="W51" s="269"/>
      <c r="X51" s="459"/>
      <c r="Y51" s="460"/>
      <c r="Z51" s="460"/>
      <c r="AA51" s="460"/>
      <c r="AB51" s="460"/>
      <c r="AC51" s="460"/>
      <c r="AD51" s="457"/>
      <c r="AE51" s="458"/>
      <c r="AF51" s="304"/>
      <c r="AG51" s="304"/>
      <c r="AH51" s="270"/>
    </row>
    <row r="52" spans="14:34" x14ac:dyDescent="0.25">
      <c r="N52" s="263"/>
      <c r="O52" s="263"/>
      <c r="P52" s="263"/>
      <c r="Q52" s="263"/>
      <c r="R52" s="263"/>
      <c r="S52" s="263"/>
      <c r="T52" s="263"/>
      <c r="U52" s="263"/>
      <c r="V52" s="263"/>
      <c r="W52" s="263"/>
      <c r="X52" s="263"/>
      <c r="Y52" s="263"/>
      <c r="Z52" s="263"/>
      <c r="AA52" s="263"/>
      <c r="AB52" s="263"/>
      <c r="AC52" s="263"/>
      <c r="AD52" s="263"/>
      <c r="AE52" s="263"/>
      <c r="AF52" s="263"/>
      <c r="AG52" s="263"/>
      <c r="AH52" s="263"/>
    </row>
    <row r="53" spans="14:34" ht="18.75" x14ac:dyDescent="0.3">
      <c r="N53" s="435" t="s">
        <v>461</v>
      </c>
      <c r="O53" s="436"/>
      <c r="P53" s="436"/>
      <c r="Q53" s="436"/>
      <c r="R53" s="436"/>
      <c r="S53" s="436"/>
      <c r="T53" s="437"/>
      <c r="U53" s="437"/>
      <c r="V53" s="437"/>
      <c r="W53" s="437"/>
      <c r="X53" s="437"/>
      <c r="Y53" s="437"/>
      <c r="Z53" s="437"/>
      <c r="AA53" s="437"/>
      <c r="AB53" s="437"/>
      <c r="AC53" s="437"/>
      <c r="AD53" s="437"/>
      <c r="AE53" s="437"/>
      <c r="AF53" s="438"/>
      <c r="AG53" s="439"/>
      <c r="AH53" s="265">
        <v>15</v>
      </c>
    </row>
    <row r="54" spans="14:34" ht="21" x14ac:dyDescent="0.35">
      <c r="N54" s="445" t="s">
        <v>280</v>
      </c>
      <c r="O54" s="446"/>
      <c r="P54" s="446"/>
      <c r="Q54" s="446"/>
      <c r="R54" s="446"/>
      <c r="S54" s="446"/>
      <c r="T54" s="470" t="s">
        <v>277</v>
      </c>
      <c r="U54" s="471"/>
      <c r="V54" s="304" t="s">
        <v>122</v>
      </c>
      <c r="W54" s="269" t="s">
        <v>279</v>
      </c>
      <c r="X54" s="445" t="s">
        <v>285</v>
      </c>
      <c r="Y54" s="446"/>
      <c r="Z54" s="446"/>
      <c r="AA54" s="446"/>
      <c r="AB54" s="446"/>
      <c r="AC54" s="446"/>
      <c r="AD54" s="470" t="s">
        <v>277</v>
      </c>
      <c r="AE54" s="471"/>
      <c r="AF54" s="304" t="s">
        <v>122</v>
      </c>
      <c r="AG54" s="304" t="s">
        <v>279</v>
      </c>
      <c r="AH54" s="268"/>
    </row>
    <row r="55" spans="14:34" ht="15.75" x14ac:dyDescent="0.25">
      <c r="N55" s="455" t="s">
        <v>265</v>
      </c>
      <c r="O55" s="456"/>
      <c r="P55" s="456"/>
      <c r="Q55" s="456"/>
      <c r="R55" s="456"/>
      <c r="S55" s="456"/>
      <c r="T55" s="457">
        <v>9558682</v>
      </c>
      <c r="U55" s="458"/>
      <c r="V55" s="304">
        <v>4096578</v>
      </c>
      <c r="W55" s="269">
        <f>T55-V55</f>
        <v>5462104</v>
      </c>
      <c r="X55" s="455" t="s">
        <v>272</v>
      </c>
      <c r="Y55" s="456"/>
      <c r="Z55" s="456"/>
      <c r="AA55" s="456"/>
      <c r="AB55" s="456"/>
      <c r="AC55" s="456"/>
      <c r="AD55" s="457">
        <v>8421708</v>
      </c>
      <c r="AE55" s="458"/>
      <c r="AF55" s="304">
        <v>3609308</v>
      </c>
      <c r="AG55" s="304">
        <f>AD55-AF55</f>
        <v>4812400</v>
      </c>
      <c r="AH55" s="270"/>
    </row>
    <row r="56" spans="14:34" ht="15.75" x14ac:dyDescent="0.25">
      <c r="N56" s="455" t="s">
        <v>267</v>
      </c>
      <c r="O56" s="456"/>
      <c r="P56" s="456"/>
      <c r="Q56" s="456"/>
      <c r="R56" s="456"/>
      <c r="S56" s="456"/>
      <c r="T56" s="457">
        <v>130000</v>
      </c>
      <c r="U56" s="458"/>
      <c r="V56" s="304">
        <v>0</v>
      </c>
      <c r="W56" s="269">
        <f>T56-V56</f>
        <v>130000</v>
      </c>
      <c r="X56" s="459" t="s">
        <v>273</v>
      </c>
      <c r="Y56" s="460"/>
      <c r="Z56" s="460"/>
      <c r="AA56" s="460"/>
      <c r="AB56" s="460"/>
      <c r="AC56" s="460"/>
      <c r="AD56" s="457">
        <v>1136974</v>
      </c>
      <c r="AE56" s="458"/>
      <c r="AF56" s="304">
        <v>487270</v>
      </c>
      <c r="AG56" s="304">
        <f>AD56-AF56</f>
        <v>649704</v>
      </c>
      <c r="AH56" s="270"/>
    </row>
    <row r="57" spans="14:34" ht="15.75" x14ac:dyDescent="0.25">
      <c r="N57" s="459" t="s">
        <v>264</v>
      </c>
      <c r="O57" s="460"/>
      <c r="P57" s="460"/>
      <c r="Q57" s="460"/>
      <c r="R57" s="460"/>
      <c r="S57" s="460"/>
      <c r="T57" s="472"/>
      <c r="U57" s="473"/>
      <c r="V57" s="304">
        <v>0</v>
      </c>
      <c r="W57" s="269">
        <f>T57-V57</f>
        <v>0</v>
      </c>
      <c r="X57" s="459" t="s">
        <v>274</v>
      </c>
      <c r="Y57" s="460"/>
      <c r="Z57" s="460"/>
      <c r="AA57" s="460"/>
      <c r="AB57" s="460"/>
      <c r="AC57" s="460"/>
      <c r="AD57" s="457">
        <v>130000</v>
      </c>
      <c r="AE57" s="458"/>
      <c r="AF57" s="304">
        <v>0</v>
      </c>
      <c r="AG57" s="304">
        <f>AD57-AF57</f>
        <v>130000</v>
      </c>
      <c r="AH57" s="270"/>
    </row>
    <row r="58" spans="14:34" ht="15.75" x14ac:dyDescent="0.25">
      <c r="N58" s="302" t="s">
        <v>266</v>
      </c>
      <c r="O58" s="303"/>
      <c r="P58" s="303"/>
      <c r="Q58" s="303"/>
      <c r="R58" s="303"/>
      <c r="S58" s="303"/>
      <c r="T58" s="457">
        <v>1781074</v>
      </c>
      <c r="U58" s="458"/>
      <c r="V58" s="304"/>
      <c r="W58" s="269">
        <f>T58-V58</f>
        <v>1781074</v>
      </c>
      <c r="X58" s="459" t="s">
        <v>275</v>
      </c>
      <c r="Y58" s="460"/>
      <c r="Z58" s="460"/>
      <c r="AA58" s="460"/>
      <c r="AB58" s="460"/>
      <c r="AC58" s="460"/>
      <c r="AD58" s="457">
        <v>1781074</v>
      </c>
      <c r="AE58" s="458"/>
      <c r="AF58" s="304"/>
      <c r="AG58" s="304">
        <f>AD58-AF58</f>
        <v>1781074</v>
      </c>
      <c r="AH58" s="270"/>
    </row>
    <row r="59" spans="14:34" ht="18.75" x14ac:dyDescent="0.3">
      <c r="N59" s="462" t="s">
        <v>268</v>
      </c>
      <c r="O59" s="463"/>
      <c r="P59" s="463"/>
      <c r="Q59" s="463"/>
      <c r="R59" s="463"/>
      <c r="S59" s="464"/>
      <c r="T59" s="465">
        <f>SUM(T55:U58)</f>
        <v>11469756</v>
      </c>
      <c r="U59" s="466"/>
      <c r="V59" s="300">
        <f>SUM(V54:V57)</f>
        <v>4096578</v>
      </c>
      <c r="W59" s="271">
        <f>T59-V59</f>
        <v>7373178</v>
      </c>
      <c r="X59" s="462" t="s">
        <v>269</v>
      </c>
      <c r="Y59" s="463"/>
      <c r="Z59" s="463"/>
      <c r="AA59" s="463"/>
      <c r="AB59" s="463"/>
      <c r="AC59" s="464"/>
      <c r="AD59" s="467">
        <f>SUM(AD55:AE58)</f>
        <v>11469756</v>
      </c>
      <c r="AE59" s="467"/>
      <c r="AF59" s="300">
        <f>SUM(AF54:AF57)</f>
        <v>4096578</v>
      </c>
      <c r="AG59" s="300">
        <f>SUM(AG55:AG58)</f>
        <v>7373178</v>
      </c>
      <c r="AH59" s="270"/>
    </row>
    <row r="60" spans="14:34" ht="18.75" x14ac:dyDescent="0.3">
      <c r="N60" s="468" t="s">
        <v>282</v>
      </c>
      <c r="O60" s="436"/>
      <c r="P60" s="436"/>
      <c r="Q60" s="436"/>
      <c r="R60" s="436"/>
      <c r="S60" s="469"/>
      <c r="T60" s="277"/>
      <c r="U60" s="277">
        <v>-2731052</v>
      </c>
      <c r="V60" s="304">
        <v>0</v>
      </c>
      <c r="W60" s="269"/>
      <c r="X60" s="459"/>
      <c r="Y60" s="460"/>
      <c r="Z60" s="460"/>
      <c r="AA60" s="460"/>
      <c r="AB60" s="460"/>
      <c r="AC60" s="460"/>
      <c r="AD60" s="457"/>
      <c r="AE60" s="458"/>
      <c r="AF60" s="304"/>
      <c r="AG60" s="304"/>
      <c r="AH60" s="270"/>
    </row>
    <row r="61" spans="14:34" x14ac:dyDescent="0.25">
      <c r="N61" s="263"/>
      <c r="O61" s="263"/>
      <c r="P61" s="263"/>
      <c r="Q61" s="263"/>
      <c r="R61" s="263"/>
      <c r="S61" s="263"/>
      <c r="T61" s="263"/>
      <c r="U61" s="263"/>
      <c r="V61" s="263"/>
      <c r="W61" s="263"/>
      <c r="X61" s="263"/>
      <c r="Y61" s="263"/>
      <c r="Z61" s="263"/>
      <c r="AA61" s="263"/>
      <c r="AB61" s="263"/>
      <c r="AC61" s="263"/>
      <c r="AD61" s="263"/>
      <c r="AE61" s="263"/>
      <c r="AF61" s="263"/>
      <c r="AG61" s="263"/>
      <c r="AH61" s="263"/>
    </row>
    <row r="62" spans="14:34" ht="18.75" x14ac:dyDescent="0.3">
      <c r="N62" s="435" t="s">
        <v>420</v>
      </c>
      <c r="O62" s="436"/>
      <c r="P62" s="436"/>
      <c r="Q62" s="436"/>
      <c r="R62" s="436"/>
      <c r="S62" s="436"/>
      <c r="T62" s="437"/>
      <c r="U62" s="437"/>
      <c r="V62" s="437"/>
      <c r="W62" s="437"/>
      <c r="X62" s="437"/>
      <c r="Y62" s="437"/>
      <c r="Z62" s="437"/>
      <c r="AA62" s="437"/>
      <c r="AB62" s="437"/>
      <c r="AC62" s="437"/>
      <c r="AD62" s="437"/>
      <c r="AE62" s="437"/>
      <c r="AF62" s="438"/>
      <c r="AG62" s="439"/>
      <c r="AH62" s="265">
        <v>15</v>
      </c>
    </row>
    <row r="63" spans="14:34" ht="21" x14ac:dyDescent="0.35">
      <c r="N63" s="445" t="s">
        <v>280</v>
      </c>
      <c r="O63" s="446"/>
      <c r="P63" s="446"/>
      <c r="Q63" s="446"/>
      <c r="R63" s="446"/>
      <c r="S63" s="446"/>
      <c r="T63" s="470" t="s">
        <v>277</v>
      </c>
      <c r="U63" s="471"/>
      <c r="V63" s="304" t="s">
        <v>122</v>
      </c>
      <c r="W63" s="269" t="s">
        <v>279</v>
      </c>
      <c r="X63" s="445" t="s">
        <v>285</v>
      </c>
      <c r="Y63" s="446"/>
      <c r="Z63" s="446"/>
      <c r="AA63" s="446"/>
      <c r="AB63" s="446"/>
      <c r="AC63" s="446"/>
      <c r="AD63" s="470" t="s">
        <v>277</v>
      </c>
      <c r="AE63" s="471"/>
      <c r="AF63" s="304" t="s">
        <v>122</v>
      </c>
      <c r="AG63" s="304" t="s">
        <v>279</v>
      </c>
      <c r="AH63" s="268"/>
    </row>
    <row r="64" spans="14:34" ht="15.75" x14ac:dyDescent="0.25">
      <c r="N64" s="455" t="s">
        <v>265</v>
      </c>
      <c r="O64" s="456"/>
      <c r="P64" s="456"/>
      <c r="Q64" s="456"/>
      <c r="R64" s="456"/>
      <c r="S64" s="456"/>
      <c r="T64" s="457">
        <v>9637649</v>
      </c>
      <c r="U64" s="458"/>
      <c r="V64" s="304">
        <v>4130421</v>
      </c>
      <c r="W64" s="269">
        <f>T64-V64</f>
        <v>5507228</v>
      </c>
      <c r="X64" s="455" t="s">
        <v>272</v>
      </c>
      <c r="Y64" s="456"/>
      <c r="Z64" s="456"/>
      <c r="AA64" s="456"/>
      <c r="AB64" s="456"/>
      <c r="AC64" s="456"/>
      <c r="AD64" s="457">
        <v>5864574</v>
      </c>
      <c r="AE64" s="458"/>
      <c r="AF64" s="304">
        <v>3639120</v>
      </c>
      <c r="AG64" s="304">
        <f>AD64-AF64</f>
        <v>2225454</v>
      </c>
      <c r="AH64" s="270"/>
    </row>
    <row r="65" spans="14:34" ht="15.75" x14ac:dyDescent="0.25">
      <c r="N65" s="455" t="s">
        <v>267</v>
      </c>
      <c r="O65" s="456"/>
      <c r="P65" s="456"/>
      <c r="Q65" s="456"/>
      <c r="R65" s="456"/>
      <c r="S65" s="456"/>
      <c r="T65" s="457">
        <v>120000</v>
      </c>
      <c r="U65" s="458"/>
      <c r="V65" s="304">
        <v>0</v>
      </c>
      <c r="W65" s="269">
        <f>T65-V65</f>
        <v>120000</v>
      </c>
      <c r="X65" s="459" t="s">
        <v>273</v>
      </c>
      <c r="Y65" s="460"/>
      <c r="Z65" s="460"/>
      <c r="AA65" s="460"/>
      <c r="AB65" s="460"/>
      <c r="AC65" s="460"/>
      <c r="AD65" s="457">
        <v>3773075</v>
      </c>
      <c r="AE65" s="458"/>
      <c r="AF65" s="304">
        <v>491301</v>
      </c>
      <c r="AG65" s="304">
        <f>AD65-AF65</f>
        <v>3281774</v>
      </c>
      <c r="AH65" s="270"/>
    </row>
    <row r="66" spans="14:34" ht="15.75" x14ac:dyDescent="0.25">
      <c r="N66" s="459" t="s">
        <v>264</v>
      </c>
      <c r="O66" s="460"/>
      <c r="P66" s="460"/>
      <c r="Q66" s="460"/>
      <c r="R66" s="460"/>
      <c r="S66" s="460"/>
      <c r="T66" s="472"/>
      <c r="U66" s="473"/>
      <c r="V66" s="304">
        <v>0</v>
      </c>
      <c r="W66" s="269">
        <f>T66-V66</f>
        <v>0</v>
      </c>
      <c r="X66" s="459" t="s">
        <v>274</v>
      </c>
      <c r="Y66" s="460"/>
      <c r="Z66" s="460"/>
      <c r="AA66" s="460"/>
      <c r="AB66" s="460"/>
      <c r="AC66" s="460"/>
      <c r="AD66" s="457">
        <v>120000</v>
      </c>
      <c r="AE66" s="458"/>
      <c r="AF66" s="304">
        <v>0</v>
      </c>
      <c r="AG66" s="304">
        <f>AD66-AF66</f>
        <v>120000</v>
      </c>
      <c r="AH66" s="270"/>
    </row>
    <row r="67" spans="14:34" ht="15.75" x14ac:dyDescent="0.25">
      <c r="N67" s="302" t="s">
        <v>266</v>
      </c>
      <c r="O67" s="303"/>
      <c r="P67" s="303"/>
      <c r="Q67" s="303"/>
      <c r="R67" s="303"/>
      <c r="S67" s="303"/>
      <c r="T67" s="457">
        <v>1804198</v>
      </c>
      <c r="U67" s="458"/>
      <c r="V67" s="304"/>
      <c r="W67" s="269">
        <f>T67-V67</f>
        <v>1804198</v>
      </c>
      <c r="X67" s="459" t="s">
        <v>275</v>
      </c>
      <c r="Y67" s="460"/>
      <c r="Z67" s="460"/>
      <c r="AA67" s="460"/>
      <c r="AB67" s="460"/>
      <c r="AC67" s="460"/>
      <c r="AD67" s="457">
        <v>1804198</v>
      </c>
      <c r="AE67" s="458"/>
      <c r="AF67" s="304"/>
      <c r="AG67" s="304">
        <f>AD67-AF67</f>
        <v>1804198</v>
      </c>
      <c r="AH67" s="270"/>
    </row>
    <row r="68" spans="14:34" ht="18.75" x14ac:dyDescent="0.3">
      <c r="N68" s="462" t="s">
        <v>268</v>
      </c>
      <c r="O68" s="463"/>
      <c r="P68" s="463"/>
      <c r="Q68" s="463"/>
      <c r="R68" s="463"/>
      <c r="S68" s="464"/>
      <c r="T68" s="465">
        <f>SUM(T64:U67)</f>
        <v>11561847</v>
      </c>
      <c r="U68" s="466"/>
      <c r="V68" s="300">
        <f>SUM(V63:V66)</f>
        <v>4130421</v>
      </c>
      <c r="W68" s="271">
        <f>T68-V68</f>
        <v>7431426</v>
      </c>
      <c r="X68" s="462" t="s">
        <v>269</v>
      </c>
      <c r="Y68" s="463"/>
      <c r="Z68" s="463"/>
      <c r="AA68" s="463"/>
      <c r="AB68" s="463"/>
      <c r="AC68" s="464"/>
      <c r="AD68" s="467">
        <f>SUM(AD64:AE67)</f>
        <v>11561847</v>
      </c>
      <c r="AE68" s="467"/>
      <c r="AF68" s="300">
        <f>SUM(AF63:AF66)</f>
        <v>4130421</v>
      </c>
      <c r="AG68" s="300">
        <f>SUM(AG64:AG67)</f>
        <v>7431426</v>
      </c>
      <c r="AH68" s="270"/>
    </row>
    <row r="69" spans="14:34" ht="18.75" x14ac:dyDescent="0.3">
      <c r="N69" s="468" t="s">
        <v>282</v>
      </c>
      <c r="O69" s="436"/>
      <c r="P69" s="436"/>
      <c r="Q69" s="436"/>
      <c r="R69" s="436"/>
      <c r="S69" s="469"/>
      <c r="T69" s="277"/>
      <c r="U69" s="277">
        <v>-2753614</v>
      </c>
      <c r="V69" s="304">
        <v>0</v>
      </c>
      <c r="W69" s="269"/>
      <c r="X69" s="459"/>
      <c r="Y69" s="460"/>
      <c r="Z69" s="460"/>
      <c r="AA69" s="460"/>
      <c r="AB69" s="460"/>
      <c r="AC69" s="460"/>
      <c r="AD69" s="457"/>
      <c r="AE69" s="458"/>
      <c r="AF69" s="304"/>
      <c r="AG69" s="304"/>
      <c r="AH69" s="270"/>
    </row>
    <row r="70" spans="14:34" x14ac:dyDescent="0.25">
      <c r="N70" s="263"/>
      <c r="O70" s="263"/>
      <c r="P70" s="263"/>
      <c r="Q70" s="263"/>
      <c r="R70" s="263"/>
      <c r="S70" s="263"/>
      <c r="T70" s="263"/>
      <c r="U70" s="263"/>
      <c r="V70" s="263"/>
      <c r="W70" s="263"/>
      <c r="X70" s="263"/>
      <c r="Y70" s="263"/>
      <c r="Z70" s="263"/>
      <c r="AA70" s="263"/>
      <c r="AB70" s="263"/>
      <c r="AC70" s="263"/>
      <c r="AD70" s="263"/>
      <c r="AE70" s="263"/>
      <c r="AF70" s="263"/>
      <c r="AG70" s="263"/>
      <c r="AH70" s="263"/>
    </row>
    <row r="71" spans="14:34" ht="18.75" x14ac:dyDescent="0.3">
      <c r="N71" s="435" t="s">
        <v>421</v>
      </c>
      <c r="O71" s="436"/>
      <c r="P71" s="436"/>
      <c r="Q71" s="436"/>
      <c r="R71" s="436"/>
      <c r="S71" s="436"/>
      <c r="T71" s="437"/>
      <c r="U71" s="437"/>
      <c r="V71" s="437"/>
      <c r="W71" s="437"/>
      <c r="X71" s="437"/>
      <c r="Y71" s="437"/>
      <c r="Z71" s="437"/>
      <c r="AA71" s="437"/>
      <c r="AB71" s="437"/>
      <c r="AC71" s="437"/>
      <c r="AD71" s="437"/>
      <c r="AE71" s="437"/>
      <c r="AF71" s="438"/>
      <c r="AG71" s="439"/>
      <c r="AH71" s="265">
        <v>4</v>
      </c>
    </row>
    <row r="72" spans="14:34" ht="21" x14ac:dyDescent="0.35">
      <c r="N72" s="445" t="s">
        <v>280</v>
      </c>
      <c r="O72" s="446"/>
      <c r="P72" s="446"/>
      <c r="Q72" s="446"/>
      <c r="R72" s="446"/>
      <c r="S72" s="446"/>
      <c r="T72" s="470" t="s">
        <v>277</v>
      </c>
      <c r="U72" s="471"/>
      <c r="V72" s="304" t="s">
        <v>122</v>
      </c>
      <c r="W72" s="269" t="s">
        <v>279</v>
      </c>
      <c r="X72" s="445" t="s">
        <v>285</v>
      </c>
      <c r="Y72" s="446"/>
      <c r="Z72" s="446"/>
      <c r="AA72" s="446"/>
      <c r="AB72" s="446"/>
      <c r="AC72" s="446"/>
      <c r="AD72" s="470" t="s">
        <v>277</v>
      </c>
      <c r="AE72" s="471"/>
      <c r="AF72" s="304" t="s">
        <v>122</v>
      </c>
      <c r="AG72" s="304" t="s">
        <v>279</v>
      </c>
      <c r="AH72" s="268"/>
    </row>
    <row r="73" spans="14:34" ht="15.75" x14ac:dyDescent="0.25">
      <c r="N73" s="455" t="s">
        <v>265</v>
      </c>
      <c r="O73" s="456"/>
      <c r="P73" s="456"/>
      <c r="Q73" s="456"/>
      <c r="R73" s="456"/>
      <c r="S73" s="456"/>
      <c r="T73" s="457">
        <v>1844281</v>
      </c>
      <c r="U73" s="458"/>
      <c r="V73" s="304">
        <v>0</v>
      </c>
      <c r="W73" s="269">
        <f>T73-V73</f>
        <v>1844281</v>
      </c>
      <c r="X73" s="455" t="s">
        <v>272</v>
      </c>
      <c r="Y73" s="456"/>
      <c r="Z73" s="456"/>
      <c r="AA73" s="456"/>
      <c r="AB73" s="456"/>
      <c r="AC73" s="456"/>
      <c r="AD73" s="457">
        <v>1624910</v>
      </c>
      <c r="AE73" s="458"/>
      <c r="AF73" s="304">
        <v>0</v>
      </c>
      <c r="AG73" s="304">
        <f>AD73-AF73</f>
        <v>1624910</v>
      </c>
      <c r="AH73" s="270"/>
    </row>
    <row r="74" spans="14:34" ht="15.75" x14ac:dyDescent="0.25">
      <c r="N74" s="455" t="s">
        <v>267</v>
      </c>
      <c r="O74" s="456"/>
      <c r="P74" s="456"/>
      <c r="Q74" s="456"/>
      <c r="R74" s="456"/>
      <c r="S74" s="456"/>
      <c r="T74" s="457"/>
      <c r="U74" s="458"/>
      <c r="V74" s="304">
        <v>0</v>
      </c>
      <c r="W74" s="269">
        <f>T74-V74</f>
        <v>0</v>
      </c>
      <c r="X74" s="459" t="s">
        <v>273</v>
      </c>
      <c r="Y74" s="460"/>
      <c r="Z74" s="460"/>
      <c r="AA74" s="460"/>
      <c r="AB74" s="460"/>
      <c r="AC74" s="460"/>
      <c r="AD74" s="457">
        <v>219371</v>
      </c>
      <c r="AE74" s="458"/>
      <c r="AF74" s="304">
        <v>0</v>
      </c>
      <c r="AG74" s="304">
        <f>AD74-AF74</f>
        <v>219371</v>
      </c>
      <c r="AH74" s="270"/>
    </row>
    <row r="75" spans="14:34" ht="15.75" x14ac:dyDescent="0.25">
      <c r="N75" s="459" t="s">
        <v>264</v>
      </c>
      <c r="O75" s="460"/>
      <c r="P75" s="460"/>
      <c r="Q75" s="460"/>
      <c r="R75" s="460"/>
      <c r="S75" s="460"/>
      <c r="T75" s="472"/>
      <c r="U75" s="473"/>
      <c r="V75" s="304">
        <v>0</v>
      </c>
      <c r="W75" s="269">
        <f>T75-V75</f>
        <v>0</v>
      </c>
      <c r="X75" s="459" t="s">
        <v>274</v>
      </c>
      <c r="Y75" s="460"/>
      <c r="Z75" s="460"/>
      <c r="AA75" s="460"/>
      <c r="AB75" s="460"/>
      <c r="AC75" s="460"/>
      <c r="AD75" s="457"/>
      <c r="AE75" s="458"/>
      <c r="AF75" s="304">
        <v>0</v>
      </c>
      <c r="AG75" s="304">
        <f>AD75-AF75</f>
        <v>0</v>
      </c>
      <c r="AH75" s="270"/>
    </row>
    <row r="76" spans="14:34" ht="15.75" x14ac:dyDescent="0.25">
      <c r="N76" s="302" t="s">
        <v>266</v>
      </c>
      <c r="O76" s="303"/>
      <c r="P76" s="303"/>
      <c r="Q76" s="303"/>
      <c r="R76" s="303"/>
      <c r="S76" s="303"/>
      <c r="T76" s="457"/>
      <c r="U76" s="458"/>
      <c r="V76" s="304"/>
      <c r="W76" s="269">
        <f>T76-V76</f>
        <v>0</v>
      </c>
      <c r="X76" s="459" t="s">
        <v>275</v>
      </c>
      <c r="Y76" s="460"/>
      <c r="Z76" s="460"/>
      <c r="AA76" s="460"/>
      <c r="AB76" s="460"/>
      <c r="AC76" s="460"/>
      <c r="AD76" s="457"/>
      <c r="AE76" s="458"/>
      <c r="AF76" s="304"/>
      <c r="AG76" s="304">
        <f>AD76-AF76</f>
        <v>0</v>
      </c>
      <c r="AH76" s="270"/>
    </row>
    <row r="77" spans="14:34" ht="18.75" x14ac:dyDescent="0.3">
      <c r="N77" s="462" t="s">
        <v>268</v>
      </c>
      <c r="O77" s="463"/>
      <c r="P77" s="463"/>
      <c r="Q77" s="463"/>
      <c r="R77" s="463"/>
      <c r="S77" s="464"/>
      <c r="T77" s="465">
        <f>SUM(T73:U76)</f>
        <v>1844281</v>
      </c>
      <c r="U77" s="466"/>
      <c r="V77" s="300">
        <f>SUM(V72:V75)</f>
        <v>0</v>
      </c>
      <c r="W77" s="271">
        <f>T77-V77</f>
        <v>1844281</v>
      </c>
      <c r="X77" s="462" t="s">
        <v>269</v>
      </c>
      <c r="Y77" s="463"/>
      <c r="Z77" s="463"/>
      <c r="AA77" s="463"/>
      <c r="AB77" s="463"/>
      <c r="AC77" s="464"/>
      <c r="AD77" s="467">
        <f>SUM(AD73:AE76)</f>
        <v>1844281</v>
      </c>
      <c r="AE77" s="467"/>
      <c r="AF77" s="300">
        <f>SUM(AF72:AF75)</f>
        <v>0</v>
      </c>
      <c r="AG77" s="300">
        <f>SUM(AG73:AG76)</f>
        <v>1844281</v>
      </c>
      <c r="AH77" s="270"/>
    </row>
    <row r="78" spans="14:34" ht="18.75" x14ac:dyDescent="0.3">
      <c r="N78" s="468" t="s">
        <v>282</v>
      </c>
      <c r="O78" s="436"/>
      <c r="P78" s="436"/>
      <c r="Q78" s="436"/>
      <c r="R78" s="436"/>
      <c r="S78" s="469"/>
      <c r="T78" s="277"/>
      <c r="U78" s="277">
        <v>0</v>
      </c>
      <c r="V78" s="304">
        <v>0</v>
      </c>
      <c r="W78" s="269"/>
      <c r="X78" s="459"/>
      <c r="Y78" s="460"/>
      <c r="Z78" s="460"/>
      <c r="AA78" s="460"/>
      <c r="AB78" s="460"/>
      <c r="AC78" s="460"/>
      <c r="AD78" s="457"/>
      <c r="AE78" s="458"/>
      <c r="AF78" s="304"/>
      <c r="AG78" s="304"/>
      <c r="AH78" s="270"/>
    </row>
  </sheetData>
  <mergeCells count="219">
    <mergeCell ref="T77:U77"/>
    <mergeCell ref="X77:AC77"/>
    <mergeCell ref="AD77:AE77"/>
    <mergeCell ref="N78:S78"/>
    <mergeCell ref="X78:AC78"/>
    <mergeCell ref="AD78:AE78"/>
    <mergeCell ref="X74:AC74"/>
    <mergeCell ref="AD74:AE74"/>
    <mergeCell ref="N75:S75"/>
    <mergeCell ref="T75:U75"/>
    <mergeCell ref="X75:AC75"/>
    <mergeCell ref="AD75:AE75"/>
    <mergeCell ref="T76:U76"/>
    <mergeCell ref="X76:AC76"/>
    <mergeCell ref="AD76:AE76"/>
    <mergeCell ref="T67:U67"/>
    <mergeCell ref="X67:AC67"/>
    <mergeCell ref="AD67:AE67"/>
    <mergeCell ref="N68:S68"/>
    <mergeCell ref="T68:U68"/>
    <mergeCell ref="X68:AC68"/>
    <mergeCell ref="AD68:AE68"/>
    <mergeCell ref="N69:S69"/>
    <mergeCell ref="X69:AC69"/>
    <mergeCell ref="AD69:AE69"/>
    <mergeCell ref="X64:AC64"/>
    <mergeCell ref="AD64:AE64"/>
    <mergeCell ref="N65:S65"/>
    <mergeCell ref="T65:U65"/>
    <mergeCell ref="X65:AC65"/>
    <mergeCell ref="AD65:AE65"/>
    <mergeCell ref="N66:S66"/>
    <mergeCell ref="T66:U66"/>
    <mergeCell ref="X66:AC66"/>
    <mergeCell ref="AD66:AE66"/>
    <mergeCell ref="T59:U59"/>
    <mergeCell ref="X59:AC59"/>
    <mergeCell ref="AD59:AE59"/>
    <mergeCell ref="N60:S60"/>
    <mergeCell ref="X60:AC60"/>
    <mergeCell ref="AD60:AE60"/>
    <mergeCell ref="N62:AG62"/>
    <mergeCell ref="N63:S63"/>
    <mergeCell ref="T63:U63"/>
    <mergeCell ref="X63:AC63"/>
    <mergeCell ref="AD63:AE63"/>
    <mergeCell ref="X56:AC56"/>
    <mergeCell ref="AD56:AE56"/>
    <mergeCell ref="N57:S57"/>
    <mergeCell ref="T57:U57"/>
    <mergeCell ref="X57:AC57"/>
    <mergeCell ref="AD57:AE57"/>
    <mergeCell ref="T58:U58"/>
    <mergeCell ref="X58:AC58"/>
    <mergeCell ref="AD58:AE58"/>
    <mergeCell ref="T49:U49"/>
    <mergeCell ref="X49:AC49"/>
    <mergeCell ref="AD49:AE49"/>
    <mergeCell ref="N50:S50"/>
    <mergeCell ref="T50:U50"/>
    <mergeCell ref="X50:AC50"/>
    <mergeCell ref="AD50:AE50"/>
    <mergeCell ref="N51:S51"/>
    <mergeCell ref="X51:AC51"/>
    <mergeCell ref="AD51:AE51"/>
    <mergeCell ref="AD46:AE46"/>
    <mergeCell ref="N47:S47"/>
    <mergeCell ref="T47:U47"/>
    <mergeCell ref="X47:AC47"/>
    <mergeCell ref="AD47:AE47"/>
    <mergeCell ref="N48:S48"/>
    <mergeCell ref="T48:U48"/>
    <mergeCell ref="X48:AC48"/>
    <mergeCell ref="AD48:AE48"/>
    <mergeCell ref="T40:U40"/>
    <mergeCell ref="X40:AC40"/>
    <mergeCell ref="AD40:AE40"/>
    <mergeCell ref="N41:S41"/>
    <mergeCell ref="T41:U41"/>
    <mergeCell ref="X41:AC41"/>
    <mergeCell ref="AD41:AE41"/>
    <mergeCell ref="N42:S42"/>
    <mergeCell ref="X42:AC42"/>
    <mergeCell ref="AD42:AE42"/>
    <mergeCell ref="AD37:AE37"/>
    <mergeCell ref="N38:S38"/>
    <mergeCell ref="T38:U38"/>
    <mergeCell ref="X38:AC38"/>
    <mergeCell ref="AD38:AE38"/>
    <mergeCell ref="N39:S39"/>
    <mergeCell ref="T39:U39"/>
    <mergeCell ref="X39:AC39"/>
    <mergeCell ref="AD39:AE39"/>
    <mergeCell ref="X31:AC31"/>
    <mergeCell ref="AD31:AE31"/>
    <mergeCell ref="N32:S32"/>
    <mergeCell ref="T32:U32"/>
    <mergeCell ref="X32:AC32"/>
    <mergeCell ref="AD32:AE32"/>
    <mergeCell ref="N33:S33"/>
    <mergeCell ref="X33:AC33"/>
    <mergeCell ref="AD33:AE33"/>
    <mergeCell ref="X28:AC28"/>
    <mergeCell ref="AD28:AE28"/>
    <mergeCell ref="N29:S29"/>
    <mergeCell ref="T29:U29"/>
    <mergeCell ref="X29:AC29"/>
    <mergeCell ref="AD29:AE29"/>
    <mergeCell ref="N30:S30"/>
    <mergeCell ref="T30:U30"/>
    <mergeCell ref="X30:AC30"/>
    <mergeCell ref="AD30:AE30"/>
    <mergeCell ref="T23:U23"/>
    <mergeCell ref="X23:AC23"/>
    <mergeCell ref="AD23:AE23"/>
    <mergeCell ref="N24:S24"/>
    <mergeCell ref="T24:U24"/>
    <mergeCell ref="X24:AC24"/>
    <mergeCell ref="AD24:AE24"/>
    <mergeCell ref="N25:S25"/>
    <mergeCell ref="N27:AG27"/>
    <mergeCell ref="T20:U20"/>
    <mergeCell ref="X20:AC20"/>
    <mergeCell ref="AD20:AE20"/>
    <mergeCell ref="N21:S21"/>
    <mergeCell ref="T21:U21"/>
    <mergeCell ref="X21:AC21"/>
    <mergeCell ref="AD21:AE21"/>
    <mergeCell ref="N22:S22"/>
    <mergeCell ref="T22:U22"/>
    <mergeCell ref="X22:AC22"/>
    <mergeCell ref="AD22:AE22"/>
    <mergeCell ref="T15:U15"/>
    <mergeCell ref="X15:AC15"/>
    <mergeCell ref="AD15:AE15"/>
    <mergeCell ref="N16:S16"/>
    <mergeCell ref="T16:U16"/>
    <mergeCell ref="X16:AC16"/>
    <mergeCell ref="AD16:AE16"/>
    <mergeCell ref="N18:AG18"/>
    <mergeCell ref="N19:S19"/>
    <mergeCell ref="T19:U19"/>
    <mergeCell ref="X19:AC19"/>
    <mergeCell ref="AD19:AE19"/>
    <mergeCell ref="N12:S12"/>
    <mergeCell ref="T12:U12"/>
    <mergeCell ref="X12:AC12"/>
    <mergeCell ref="AD12:AE12"/>
    <mergeCell ref="N13:S13"/>
    <mergeCell ref="T13:U13"/>
    <mergeCell ref="X13:AC13"/>
    <mergeCell ref="AD13:AE13"/>
    <mergeCell ref="N14:S14"/>
    <mergeCell ref="T14:U14"/>
    <mergeCell ref="X14:AC14"/>
    <mergeCell ref="AD14:AE14"/>
    <mergeCell ref="AE2:AI2"/>
    <mergeCell ref="N4:AH5"/>
    <mergeCell ref="N6:AH7"/>
    <mergeCell ref="N8:AG8"/>
    <mergeCell ref="N9:S9"/>
    <mergeCell ref="T9:U9"/>
    <mergeCell ref="V9:W9"/>
    <mergeCell ref="X9:AC9"/>
    <mergeCell ref="AD9:AE9"/>
    <mergeCell ref="AF9:AG9"/>
    <mergeCell ref="N77:S77"/>
    <mergeCell ref="N71:AG71"/>
    <mergeCell ref="N72:S72"/>
    <mergeCell ref="T72:U72"/>
    <mergeCell ref="X72:AC72"/>
    <mergeCell ref="AD72:AE72"/>
    <mergeCell ref="N73:S73"/>
    <mergeCell ref="T73:U73"/>
    <mergeCell ref="X73:AC73"/>
    <mergeCell ref="AD73:AE73"/>
    <mergeCell ref="N74:S74"/>
    <mergeCell ref="T74:U74"/>
    <mergeCell ref="N64:S64"/>
    <mergeCell ref="T64:U64"/>
    <mergeCell ref="N59:S59"/>
    <mergeCell ref="N53:AG53"/>
    <mergeCell ref="N54:S54"/>
    <mergeCell ref="T54:U54"/>
    <mergeCell ref="X54:AC54"/>
    <mergeCell ref="AD54:AE54"/>
    <mergeCell ref="N55:S55"/>
    <mergeCell ref="T55:U55"/>
    <mergeCell ref="X55:AC55"/>
    <mergeCell ref="AD55:AE55"/>
    <mergeCell ref="N56:S56"/>
    <mergeCell ref="T56:U56"/>
    <mergeCell ref="N44:AG44"/>
    <mergeCell ref="N45:S45"/>
    <mergeCell ref="T45:U45"/>
    <mergeCell ref="X45:AC45"/>
    <mergeCell ref="AD45:AE45"/>
    <mergeCell ref="N46:S46"/>
    <mergeCell ref="T46:U46"/>
    <mergeCell ref="X46:AC46"/>
    <mergeCell ref="N35:AG35"/>
    <mergeCell ref="N36:S36"/>
    <mergeCell ref="T36:U36"/>
    <mergeCell ref="X36:AC36"/>
    <mergeCell ref="AD36:AE36"/>
    <mergeCell ref="N37:S37"/>
    <mergeCell ref="T37:U37"/>
    <mergeCell ref="X37:AC37"/>
    <mergeCell ref="N28:S28"/>
    <mergeCell ref="T28:U28"/>
    <mergeCell ref="N31:S31"/>
    <mergeCell ref="T31:U31"/>
    <mergeCell ref="N20:S20"/>
    <mergeCell ref="O2:AB2"/>
    <mergeCell ref="N10:AG10"/>
    <mergeCell ref="N11:S11"/>
    <mergeCell ref="T11:U11"/>
    <mergeCell ref="X11:AC11"/>
    <mergeCell ref="AD11:AE11"/>
  </mergeCells>
  <phoneticPr fontId="30" type="noConversion"/>
  <pageMargins left="0.7" right="0.7" top="0.75" bottom="0.75" header="0.3" footer="0.3"/>
  <pageSetup paperSize="9" scale="61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view="pageBreakPreview" zoomScale="60" zoomScaleNormal="100" workbookViewId="0">
      <selection activeCell="J3" sqref="J3"/>
    </sheetView>
  </sheetViews>
  <sheetFormatPr defaultRowHeight="15" x14ac:dyDescent="0.25"/>
  <cols>
    <col min="1" max="1" width="16.140625" customWidth="1"/>
    <col min="2" max="2" width="24.85546875" customWidth="1"/>
    <col min="3" max="12" width="15.7109375" customWidth="1"/>
  </cols>
  <sheetData>
    <row r="1" spans="1:12" x14ac:dyDescent="0.25">
      <c r="A1" s="477" t="s">
        <v>429</v>
      </c>
      <c r="B1" s="308"/>
      <c r="C1" s="308"/>
      <c r="D1" s="308"/>
      <c r="E1" s="308"/>
      <c r="F1" s="308"/>
      <c r="G1" s="308"/>
      <c r="H1" s="308"/>
    </row>
    <row r="2" spans="1:12" ht="15" customHeight="1" x14ac:dyDescent="0.25">
      <c r="A2" s="478" t="s">
        <v>336</v>
      </c>
      <c r="B2" s="308"/>
      <c r="C2" s="308"/>
      <c r="D2" s="308"/>
      <c r="E2" s="308"/>
    </row>
    <row r="4" spans="1:12" ht="15.75" thickBot="1" x14ac:dyDescent="0.3"/>
    <row r="5" spans="1:12" ht="23.25" customHeight="1" thickBot="1" x14ac:dyDescent="0.3">
      <c r="A5" s="224" t="s">
        <v>337</v>
      </c>
      <c r="B5" s="479" t="s">
        <v>338</v>
      </c>
      <c r="C5" s="481" t="s">
        <v>339</v>
      </c>
      <c r="D5" s="482"/>
      <c r="E5" s="481" t="s">
        <v>340</v>
      </c>
      <c r="F5" s="482"/>
      <c r="G5" s="481" t="s">
        <v>341</v>
      </c>
      <c r="H5" s="482"/>
      <c r="I5" s="481" t="s">
        <v>342</v>
      </c>
      <c r="J5" s="483"/>
      <c r="K5" s="484" t="s">
        <v>375</v>
      </c>
      <c r="L5" s="482"/>
    </row>
    <row r="6" spans="1:12" ht="95.25" thickBot="1" x14ac:dyDescent="0.3">
      <c r="A6" s="241" t="s">
        <v>343</v>
      </c>
      <c r="B6" s="480"/>
      <c r="C6" s="242" t="s">
        <v>376</v>
      </c>
      <c r="D6" s="242" t="s">
        <v>377</v>
      </c>
      <c r="E6" s="242" t="s">
        <v>376</v>
      </c>
      <c r="F6" s="242" t="s">
        <v>377</v>
      </c>
      <c r="G6" s="242" t="s">
        <v>376</v>
      </c>
      <c r="H6" s="242" t="s">
        <v>377</v>
      </c>
      <c r="I6" s="242" t="s">
        <v>376</v>
      </c>
      <c r="J6" s="243" t="s">
        <v>377</v>
      </c>
      <c r="K6" s="245" t="s">
        <v>376</v>
      </c>
      <c r="L6" s="242" t="s">
        <v>377</v>
      </c>
    </row>
    <row r="7" spans="1:12" ht="52.5" thickTop="1" thickBot="1" x14ac:dyDescent="0.3">
      <c r="A7" s="239" t="s">
        <v>344</v>
      </c>
      <c r="B7" s="240" t="s">
        <v>345</v>
      </c>
      <c r="C7" s="225">
        <v>8473</v>
      </c>
      <c r="D7" s="225">
        <v>1802</v>
      </c>
      <c r="E7" s="225">
        <v>8473</v>
      </c>
      <c r="F7" s="225">
        <v>1200</v>
      </c>
      <c r="G7" s="225">
        <v>8430</v>
      </c>
      <c r="H7" s="225">
        <v>599</v>
      </c>
      <c r="I7" s="225"/>
      <c r="J7" s="244"/>
      <c r="K7" s="247">
        <f>C7+E7+G7+I7</f>
        <v>25376</v>
      </c>
      <c r="L7" s="248">
        <f>D7+F7+H7+J7</f>
        <v>3601</v>
      </c>
    </row>
    <row r="8" spans="1:12" ht="16.5" thickBot="1" x14ac:dyDescent="0.3">
      <c r="A8" s="226"/>
      <c r="B8" s="227"/>
      <c r="C8" s="225"/>
      <c r="D8" s="225"/>
      <c r="E8" s="225"/>
      <c r="F8" s="225"/>
      <c r="G8" s="225"/>
      <c r="H8" s="225"/>
      <c r="I8" s="225"/>
      <c r="J8" s="244"/>
      <c r="K8" s="246">
        <f>C8+E8+G8+I8</f>
        <v>0</v>
      </c>
      <c r="L8" s="225">
        <f>D8+F8+H8+J8</f>
        <v>0</v>
      </c>
    </row>
    <row r="9" spans="1:12" ht="16.5" customHeight="1" thickBot="1" x14ac:dyDescent="0.3">
      <c r="A9" s="485" t="s">
        <v>346</v>
      </c>
      <c r="B9" s="486"/>
      <c r="C9" s="225">
        <f>SUM(C7:C8)</f>
        <v>8473</v>
      </c>
      <c r="D9" s="225">
        <f>SUM(D7:D8)</f>
        <v>1802</v>
      </c>
      <c r="E9" s="225">
        <f>SUM(E7:E8)</f>
        <v>8473</v>
      </c>
      <c r="F9" s="225">
        <v>1200</v>
      </c>
      <c r="G9" s="225">
        <f>SUM(G7:G8)</f>
        <v>8430</v>
      </c>
      <c r="H9" s="225">
        <v>599</v>
      </c>
      <c r="I9" s="225">
        <f>SUM(I7:I8)</f>
        <v>0</v>
      </c>
      <c r="J9" s="244">
        <f>SUM(J7:J8)</f>
        <v>0</v>
      </c>
      <c r="K9" s="246">
        <f>SUM(K7:K8)</f>
        <v>25376</v>
      </c>
      <c r="L9" s="225">
        <f>SUM(L7:L8)</f>
        <v>3601</v>
      </c>
    </row>
    <row r="10" spans="1:12" ht="15.75" customHeight="1" thickBot="1" x14ac:dyDescent="0.3">
      <c r="A10" s="487"/>
      <c r="B10" s="488"/>
      <c r="C10" s="489">
        <f>C9+D9</f>
        <v>10275</v>
      </c>
      <c r="D10" s="490"/>
      <c r="E10" s="489">
        <f>E9+F9</f>
        <v>9673</v>
      </c>
      <c r="F10" s="490"/>
      <c r="G10" s="489">
        <f>G9+H9</f>
        <v>9029</v>
      </c>
      <c r="H10" s="490"/>
      <c r="I10" s="489">
        <f>I9+J9</f>
        <v>0</v>
      </c>
      <c r="J10" s="491"/>
      <c r="K10" s="492">
        <f>K9+L9</f>
        <v>28977</v>
      </c>
      <c r="L10" s="490"/>
    </row>
    <row r="11" spans="1:12" ht="19.5" customHeight="1" thickBot="1" x14ac:dyDescent="0.3">
      <c r="A11" s="474" t="s">
        <v>347</v>
      </c>
      <c r="B11" s="475"/>
      <c r="C11" s="475"/>
      <c r="D11" s="475"/>
      <c r="E11" s="475"/>
      <c r="F11" s="475"/>
      <c r="G11" s="475"/>
      <c r="H11" s="475"/>
      <c r="I11" s="475"/>
      <c r="J11" s="475"/>
      <c r="K11" s="475"/>
      <c r="L11" s="476"/>
    </row>
    <row r="12" spans="1:12" ht="15.75" thickBot="1" x14ac:dyDescent="0.3">
      <c r="A12" s="228"/>
      <c r="B12" s="229"/>
      <c r="C12" s="229"/>
      <c r="D12" s="229"/>
      <c r="E12" s="229"/>
      <c r="F12" s="229"/>
      <c r="G12" s="229"/>
      <c r="H12" s="229"/>
      <c r="I12" s="229"/>
      <c r="J12" s="229"/>
      <c r="K12" s="229"/>
      <c r="L12" s="229"/>
    </row>
    <row r="13" spans="1:12" ht="16.5" thickBot="1" x14ac:dyDescent="0.3">
      <c r="A13" s="228"/>
      <c r="B13" s="229"/>
      <c r="C13" s="230" t="s">
        <v>348</v>
      </c>
      <c r="D13" s="230" t="s">
        <v>349</v>
      </c>
      <c r="E13" s="230" t="s">
        <v>348</v>
      </c>
      <c r="F13" s="230" t="s">
        <v>349</v>
      </c>
      <c r="G13" s="230" t="s">
        <v>348</v>
      </c>
      <c r="H13" s="230" t="s">
        <v>349</v>
      </c>
      <c r="I13" s="230" t="s">
        <v>348</v>
      </c>
      <c r="J13" s="230" t="s">
        <v>349</v>
      </c>
      <c r="K13" s="230" t="s">
        <v>348</v>
      </c>
      <c r="L13" s="230" t="s">
        <v>349</v>
      </c>
    </row>
    <row r="14" spans="1:12" ht="23.25" thickBot="1" x14ac:dyDescent="0.3">
      <c r="A14" s="231" t="s">
        <v>133</v>
      </c>
      <c r="B14" s="232" t="s">
        <v>350</v>
      </c>
      <c r="C14" s="233"/>
      <c r="D14" s="233"/>
      <c r="E14" s="233">
        <v>350</v>
      </c>
      <c r="F14" s="233">
        <v>6651</v>
      </c>
      <c r="G14" s="233">
        <v>370</v>
      </c>
      <c r="H14" s="233">
        <v>6983</v>
      </c>
      <c r="I14" s="233">
        <v>400</v>
      </c>
      <c r="J14" s="233">
        <v>7332</v>
      </c>
      <c r="K14" s="233">
        <v>420</v>
      </c>
      <c r="L14" s="233">
        <v>7691</v>
      </c>
    </row>
    <row r="15" spans="1:12" ht="23.25" thickBot="1" x14ac:dyDescent="0.3">
      <c r="A15" s="231" t="s">
        <v>136</v>
      </c>
      <c r="B15" s="232" t="s">
        <v>351</v>
      </c>
      <c r="C15" s="233">
        <v>0</v>
      </c>
      <c r="D15" s="233">
        <v>350</v>
      </c>
      <c r="E15" s="233">
        <v>0</v>
      </c>
      <c r="F15" s="233">
        <v>368</v>
      </c>
      <c r="G15" s="233">
        <v>0</v>
      </c>
      <c r="H15" s="233">
        <v>390</v>
      </c>
      <c r="I15" s="233">
        <v>0</v>
      </c>
      <c r="J15" s="233">
        <v>410</v>
      </c>
      <c r="K15" s="233">
        <v>0</v>
      </c>
      <c r="L15" s="233">
        <v>440</v>
      </c>
    </row>
    <row r="16" spans="1:12" ht="34.5" thickBot="1" x14ac:dyDescent="0.3">
      <c r="A16" s="231" t="s">
        <v>352</v>
      </c>
      <c r="B16" s="232" t="s">
        <v>353</v>
      </c>
      <c r="C16" s="233"/>
      <c r="D16" s="233">
        <v>0</v>
      </c>
      <c r="E16" s="233"/>
      <c r="F16" s="233">
        <v>0</v>
      </c>
      <c r="G16" s="233"/>
      <c r="H16" s="233">
        <v>0</v>
      </c>
      <c r="I16" s="233"/>
      <c r="J16" s="233">
        <v>0</v>
      </c>
      <c r="K16" s="233"/>
      <c r="L16" s="233"/>
    </row>
    <row r="17" spans="1:12" ht="34.5" thickBot="1" x14ac:dyDescent="0.3">
      <c r="A17" s="231" t="s">
        <v>233</v>
      </c>
      <c r="B17" s="232" t="s">
        <v>354</v>
      </c>
      <c r="C17" s="233">
        <v>0</v>
      </c>
      <c r="D17" s="233">
        <v>35</v>
      </c>
      <c r="E17" s="233">
        <v>0</v>
      </c>
      <c r="F17" s="233">
        <v>40</v>
      </c>
      <c r="G17" s="233"/>
      <c r="H17" s="233"/>
      <c r="I17" s="233"/>
      <c r="J17" s="233"/>
      <c r="K17" s="233"/>
      <c r="L17" s="233"/>
    </row>
    <row r="18" spans="1:12" ht="23.25" thickBot="1" x14ac:dyDescent="0.3">
      <c r="A18" s="231" t="s">
        <v>355</v>
      </c>
      <c r="B18" s="232" t="s">
        <v>356</v>
      </c>
      <c r="C18" s="233">
        <v>0</v>
      </c>
      <c r="D18" s="233">
        <v>130</v>
      </c>
      <c r="E18" s="233">
        <v>0</v>
      </c>
      <c r="F18" s="233">
        <v>145</v>
      </c>
      <c r="G18" s="233">
        <v>0</v>
      </c>
      <c r="H18" s="233">
        <v>155</v>
      </c>
      <c r="I18" s="233"/>
      <c r="J18" s="233"/>
      <c r="K18" s="233"/>
      <c r="L18" s="233"/>
    </row>
    <row r="19" spans="1:12" ht="16.5" thickBot="1" x14ac:dyDescent="0.3">
      <c r="A19" s="228"/>
      <c r="B19" s="229"/>
      <c r="C19" s="233"/>
      <c r="D19" s="233"/>
      <c r="E19" s="233"/>
      <c r="F19" s="233"/>
      <c r="G19" s="233"/>
      <c r="H19" s="233"/>
      <c r="I19" s="233"/>
      <c r="J19" s="233"/>
      <c r="K19" s="233"/>
      <c r="L19" s="233"/>
    </row>
  </sheetData>
  <mergeCells count="15">
    <mergeCell ref="A11:L11"/>
    <mergeCell ref="A1:H1"/>
    <mergeCell ref="A2:E2"/>
    <mergeCell ref="B5:B6"/>
    <mergeCell ref="C5:D5"/>
    <mergeCell ref="E5:F5"/>
    <mergeCell ref="G5:H5"/>
    <mergeCell ref="I5:J5"/>
    <mergeCell ref="K5:L5"/>
    <mergeCell ref="A9:B10"/>
    <mergeCell ref="C10:D10"/>
    <mergeCell ref="E10:F10"/>
    <mergeCell ref="G10:H10"/>
    <mergeCell ref="I10:J10"/>
    <mergeCell ref="K10:L10"/>
  </mergeCells>
  <phoneticPr fontId="30" type="noConversion"/>
  <pageMargins left="0.7" right="0.7" top="0.75" bottom="0.75" header="0.3" footer="0.3"/>
  <pageSetup paperSize="9" scale="65" orientation="landscape" horizontalDpi="0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6"/>
  <sheetViews>
    <sheetView zoomScaleNormal="100" workbookViewId="0">
      <selection activeCell="K18" sqref="K18"/>
    </sheetView>
  </sheetViews>
  <sheetFormatPr defaultRowHeight="15" x14ac:dyDescent="0.25"/>
  <cols>
    <col min="10" max="10" width="18.140625" customWidth="1"/>
    <col min="11" max="11" width="17.140625" customWidth="1"/>
    <col min="12" max="12" width="18" customWidth="1"/>
    <col min="13" max="13" width="19.85546875" customWidth="1"/>
  </cols>
  <sheetData>
    <row r="2" spans="2:15" x14ac:dyDescent="0.25">
      <c r="B2" s="308" t="s">
        <v>386</v>
      </c>
      <c r="C2" s="308"/>
      <c r="D2" s="308"/>
      <c r="E2" s="308"/>
      <c r="F2" s="308"/>
      <c r="G2" s="308"/>
      <c r="H2" s="308"/>
      <c r="I2" s="308"/>
      <c r="J2" s="308"/>
      <c r="K2" s="309" t="s">
        <v>357</v>
      </c>
      <c r="L2" s="309"/>
      <c r="M2" s="309"/>
      <c r="N2" s="309"/>
      <c r="O2" s="309"/>
    </row>
    <row r="4" spans="2:15" x14ac:dyDescent="0.25">
      <c r="B4" s="494" t="s">
        <v>358</v>
      </c>
      <c r="C4" s="494"/>
      <c r="D4" s="494"/>
      <c r="E4" s="494"/>
      <c r="F4" s="494"/>
      <c r="G4" s="494"/>
      <c r="H4" s="494"/>
      <c r="I4" s="494"/>
      <c r="J4" s="494"/>
      <c r="K4" s="494"/>
      <c r="L4" s="494"/>
      <c r="M4" s="494"/>
      <c r="N4" s="494"/>
      <c r="O4" s="494"/>
    </row>
    <row r="5" spans="2:15" ht="15.75" thickBot="1" x14ac:dyDescent="0.3">
      <c r="B5" s="494"/>
      <c r="C5" s="494"/>
      <c r="D5" s="494"/>
      <c r="E5" s="494"/>
      <c r="F5" s="494"/>
      <c r="G5" s="494"/>
      <c r="H5" s="494"/>
      <c r="I5" s="494"/>
      <c r="J5" s="494"/>
      <c r="K5" s="494"/>
      <c r="L5" s="494"/>
      <c r="M5" s="494"/>
      <c r="N5" s="494"/>
      <c r="O5" s="494"/>
    </row>
    <row r="6" spans="2:15" ht="16.5" thickTop="1" x14ac:dyDescent="0.25">
      <c r="B6" s="495" t="s">
        <v>359</v>
      </c>
      <c r="C6" s="495"/>
      <c r="D6" s="495"/>
      <c r="E6" s="495"/>
      <c r="F6" s="503"/>
      <c r="G6" s="495" t="s">
        <v>360</v>
      </c>
      <c r="H6" s="495"/>
      <c r="I6" s="495"/>
      <c r="J6" s="497" t="s">
        <v>361</v>
      </c>
      <c r="K6" s="497"/>
      <c r="L6" s="497" t="s">
        <v>362</v>
      </c>
      <c r="M6" s="497"/>
      <c r="N6" s="495" t="s">
        <v>363</v>
      </c>
      <c r="O6" s="495"/>
    </row>
    <row r="7" spans="2:15" ht="16.5" thickBot="1" x14ac:dyDescent="0.3">
      <c r="B7" s="496"/>
      <c r="C7" s="496"/>
      <c r="D7" s="496"/>
      <c r="E7" s="496"/>
      <c r="F7" s="504"/>
      <c r="G7" s="496"/>
      <c r="H7" s="496"/>
      <c r="I7" s="496"/>
      <c r="J7" s="234" t="s">
        <v>364</v>
      </c>
      <c r="K7" s="234" t="s">
        <v>365</v>
      </c>
      <c r="L7" s="234" t="s">
        <v>364</v>
      </c>
      <c r="M7" s="234" t="s">
        <v>365</v>
      </c>
      <c r="N7" s="496"/>
      <c r="O7" s="496"/>
    </row>
    <row r="8" spans="2:15" ht="24.95" customHeight="1" thickTop="1" x14ac:dyDescent="0.25">
      <c r="B8" s="513" t="s">
        <v>19</v>
      </c>
      <c r="C8" s="513"/>
      <c r="D8" s="513"/>
      <c r="E8" s="513"/>
      <c r="F8" s="513"/>
      <c r="G8" s="505" t="s">
        <v>366</v>
      </c>
      <c r="H8" s="506"/>
      <c r="I8" s="507"/>
      <c r="J8" s="235"/>
      <c r="K8" s="236">
        <v>0</v>
      </c>
      <c r="L8" s="235"/>
      <c r="M8" s="236">
        <v>0</v>
      </c>
      <c r="N8" s="501">
        <f t="shared" ref="N8:N16" si="0">K8+M8</f>
        <v>0</v>
      </c>
      <c r="O8" s="501"/>
    </row>
    <row r="9" spans="2:15" ht="24.95" customHeight="1" x14ac:dyDescent="0.25">
      <c r="B9" s="508" t="s">
        <v>367</v>
      </c>
      <c r="C9" s="508"/>
      <c r="D9" s="508"/>
      <c r="E9" s="508"/>
      <c r="F9" s="508"/>
      <c r="G9" s="498" t="s">
        <v>368</v>
      </c>
      <c r="H9" s="499"/>
      <c r="I9" s="500"/>
      <c r="J9" s="237" t="s">
        <v>369</v>
      </c>
      <c r="K9" s="238">
        <v>0</v>
      </c>
      <c r="L9" s="237" t="s">
        <v>369</v>
      </c>
      <c r="M9" s="238">
        <v>0</v>
      </c>
      <c r="N9" s="501">
        <f t="shared" si="0"/>
        <v>0</v>
      </c>
      <c r="O9" s="501"/>
    </row>
    <row r="10" spans="2:15" ht="24.95" customHeight="1" x14ac:dyDescent="0.25">
      <c r="B10" s="508" t="s">
        <v>370</v>
      </c>
      <c r="C10" s="508"/>
      <c r="D10" s="508"/>
      <c r="E10" s="508"/>
      <c r="F10" s="508"/>
      <c r="G10" s="498"/>
      <c r="H10" s="499"/>
      <c r="I10" s="500"/>
      <c r="J10" s="237"/>
      <c r="K10" s="238"/>
      <c r="L10" s="237"/>
      <c r="M10" s="238"/>
      <c r="N10" s="501">
        <f t="shared" si="0"/>
        <v>0</v>
      </c>
      <c r="O10" s="501"/>
    </row>
    <row r="11" spans="2:15" ht="24.95" customHeight="1" x14ac:dyDescent="0.25">
      <c r="B11" s="512" t="s">
        <v>371</v>
      </c>
      <c r="C11" s="512"/>
      <c r="D11" s="512"/>
      <c r="E11" s="512"/>
      <c r="F11" s="512"/>
      <c r="G11" s="498" t="s">
        <v>372</v>
      </c>
      <c r="H11" s="499"/>
      <c r="I11" s="500"/>
      <c r="J11" s="237" t="s">
        <v>369</v>
      </c>
      <c r="K11" s="238">
        <v>0</v>
      </c>
      <c r="L11" s="237" t="s">
        <v>369</v>
      </c>
      <c r="M11" s="238">
        <v>0</v>
      </c>
      <c r="N11" s="501">
        <f t="shared" si="0"/>
        <v>0</v>
      </c>
      <c r="O11" s="501"/>
    </row>
    <row r="12" spans="2:15" ht="24.95" customHeight="1" x14ac:dyDescent="0.25">
      <c r="B12" s="508" t="s">
        <v>373</v>
      </c>
      <c r="C12" s="508"/>
      <c r="D12" s="508"/>
      <c r="E12" s="508"/>
      <c r="F12" s="508"/>
      <c r="G12" s="498" t="s">
        <v>366</v>
      </c>
      <c r="H12" s="499"/>
      <c r="I12" s="500"/>
      <c r="J12" s="237"/>
      <c r="K12" s="238"/>
      <c r="L12" s="237"/>
      <c r="M12" s="238"/>
      <c r="N12" s="501">
        <f t="shared" si="0"/>
        <v>0</v>
      </c>
      <c r="O12" s="501"/>
    </row>
    <row r="13" spans="2:15" ht="24.95" customHeight="1" x14ac:dyDescent="0.25">
      <c r="B13" s="508"/>
      <c r="C13" s="508"/>
      <c r="D13" s="508"/>
      <c r="E13" s="508"/>
      <c r="F13" s="508"/>
      <c r="G13" s="498"/>
      <c r="H13" s="499"/>
      <c r="I13" s="500"/>
      <c r="J13" s="237"/>
      <c r="K13" s="238"/>
      <c r="L13" s="237"/>
      <c r="M13" s="238"/>
      <c r="N13" s="501">
        <f t="shared" si="0"/>
        <v>0</v>
      </c>
      <c r="O13" s="501"/>
    </row>
    <row r="14" spans="2:15" ht="24.95" customHeight="1" x14ac:dyDescent="0.25">
      <c r="B14" s="508"/>
      <c r="C14" s="508"/>
      <c r="D14" s="508"/>
      <c r="E14" s="508"/>
      <c r="F14" s="508"/>
      <c r="G14" s="498"/>
      <c r="H14" s="499"/>
      <c r="I14" s="500"/>
      <c r="J14" s="237"/>
      <c r="K14" s="238"/>
      <c r="L14" s="237"/>
      <c r="M14" s="238"/>
      <c r="N14" s="501">
        <f t="shared" si="0"/>
        <v>0</v>
      </c>
      <c r="O14" s="501"/>
    </row>
    <row r="15" spans="2:15" ht="24.95" customHeight="1" x14ac:dyDescent="0.25">
      <c r="B15" s="508"/>
      <c r="C15" s="508"/>
      <c r="D15" s="508"/>
      <c r="E15" s="508"/>
      <c r="F15" s="508"/>
      <c r="G15" s="498"/>
      <c r="H15" s="499"/>
      <c r="I15" s="500"/>
      <c r="J15" s="237"/>
      <c r="K15" s="238"/>
      <c r="L15" s="237"/>
      <c r="M15" s="238"/>
      <c r="N15" s="501">
        <f t="shared" si="0"/>
        <v>0</v>
      </c>
      <c r="O15" s="501"/>
    </row>
    <row r="16" spans="2:15" ht="24.95" customHeight="1" x14ac:dyDescent="0.25">
      <c r="B16" s="508"/>
      <c r="C16" s="508"/>
      <c r="D16" s="508"/>
      <c r="E16" s="508"/>
      <c r="F16" s="508"/>
      <c r="G16" s="498"/>
      <c r="H16" s="499"/>
      <c r="I16" s="500"/>
      <c r="J16" s="237"/>
      <c r="K16" s="238"/>
      <c r="L16" s="237"/>
      <c r="M16" s="238"/>
      <c r="N16" s="501">
        <f t="shared" si="0"/>
        <v>0</v>
      </c>
      <c r="O16" s="501"/>
    </row>
    <row r="17" spans="2:15" ht="24.95" customHeight="1" x14ac:dyDescent="0.3">
      <c r="B17" s="509" t="s">
        <v>374</v>
      </c>
      <c r="C17" s="510"/>
      <c r="D17" s="510"/>
      <c r="E17" s="510"/>
      <c r="F17" s="510"/>
      <c r="G17" s="510"/>
      <c r="H17" s="510"/>
      <c r="I17" s="510"/>
      <c r="J17" s="510"/>
      <c r="K17" s="510"/>
      <c r="L17" s="510"/>
      <c r="M17" s="511"/>
      <c r="N17" s="502">
        <f>SUM(N8:O16)</f>
        <v>0</v>
      </c>
      <c r="O17" s="502"/>
    </row>
    <row r="18" spans="2:15" ht="24.95" customHeight="1" x14ac:dyDescent="0.25">
      <c r="B18" s="308"/>
      <c r="C18" s="308"/>
      <c r="D18" s="308"/>
      <c r="E18" s="308"/>
      <c r="F18" s="308"/>
      <c r="K18" s="197"/>
      <c r="M18" s="197"/>
      <c r="N18" s="493"/>
      <c r="O18" s="493"/>
    </row>
    <row r="19" spans="2:15" ht="24.95" customHeight="1" x14ac:dyDescent="0.25">
      <c r="B19" s="308"/>
      <c r="C19" s="308"/>
      <c r="D19" s="308"/>
      <c r="E19" s="308"/>
      <c r="F19" s="308"/>
      <c r="K19" s="197"/>
      <c r="M19" s="197"/>
      <c r="N19" s="493"/>
      <c r="O19" s="493"/>
    </row>
    <row r="20" spans="2:15" ht="24.95" customHeight="1" x14ac:dyDescent="0.25">
      <c r="B20" s="308"/>
      <c r="C20" s="308"/>
      <c r="D20" s="308"/>
      <c r="E20" s="308"/>
      <c r="F20" s="308"/>
      <c r="K20" s="197"/>
      <c r="M20" s="197"/>
      <c r="N20" s="493"/>
      <c r="O20" s="493"/>
    </row>
    <row r="21" spans="2:15" ht="24.95" customHeight="1" x14ac:dyDescent="0.25">
      <c r="B21" s="308"/>
      <c r="C21" s="308"/>
      <c r="D21" s="308"/>
      <c r="E21" s="308"/>
      <c r="F21" s="308"/>
      <c r="K21" s="197"/>
      <c r="N21" s="493"/>
      <c r="O21" s="493"/>
    </row>
    <row r="22" spans="2:15" ht="24.95" customHeight="1" x14ac:dyDescent="0.25">
      <c r="K22" s="197"/>
      <c r="N22" s="493"/>
      <c r="O22" s="493"/>
    </row>
    <row r="23" spans="2:15" ht="24.95" customHeight="1" x14ac:dyDescent="0.25">
      <c r="N23" s="493"/>
      <c r="O23" s="493"/>
    </row>
    <row r="24" spans="2:15" ht="24.95" customHeight="1" x14ac:dyDescent="0.25"/>
    <row r="25" spans="2:15" ht="24.95" customHeight="1" x14ac:dyDescent="0.25"/>
    <row r="26" spans="2:15" ht="24.95" customHeight="1" x14ac:dyDescent="0.25"/>
    <row r="27" spans="2:15" ht="24.95" customHeight="1" x14ac:dyDescent="0.25"/>
    <row r="28" spans="2:15" ht="24.95" customHeight="1" x14ac:dyDescent="0.25"/>
    <row r="29" spans="2:15" ht="24.95" customHeight="1" x14ac:dyDescent="0.25"/>
    <row r="30" spans="2:15" ht="24.95" customHeight="1" x14ac:dyDescent="0.25"/>
    <row r="31" spans="2:15" ht="24.95" customHeight="1" x14ac:dyDescent="0.25"/>
    <row r="32" spans="2:15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</sheetData>
  <mergeCells count="47">
    <mergeCell ref="B2:J2"/>
    <mergeCell ref="N10:O10"/>
    <mergeCell ref="N8:O8"/>
    <mergeCell ref="N9:O9"/>
    <mergeCell ref="B9:F9"/>
    <mergeCell ref="B10:F10"/>
    <mergeCell ref="K2:O2"/>
    <mergeCell ref="G9:I9"/>
    <mergeCell ref="G10:I10"/>
    <mergeCell ref="B8:F8"/>
    <mergeCell ref="B21:F21"/>
    <mergeCell ref="B6:F7"/>
    <mergeCell ref="G8:I8"/>
    <mergeCell ref="N14:O14"/>
    <mergeCell ref="N21:O21"/>
    <mergeCell ref="B18:F18"/>
    <mergeCell ref="B19:F19"/>
    <mergeCell ref="B14:F14"/>
    <mergeCell ref="B17:M17"/>
    <mergeCell ref="G11:I11"/>
    <mergeCell ref="B11:F11"/>
    <mergeCell ref="B12:F12"/>
    <mergeCell ref="B15:F15"/>
    <mergeCell ref="B16:F16"/>
    <mergeCell ref="N11:O11"/>
    <mergeCell ref="B13:F13"/>
    <mergeCell ref="G12:I12"/>
    <mergeCell ref="G13:I13"/>
    <mergeCell ref="N12:O12"/>
    <mergeCell ref="N13:O13"/>
    <mergeCell ref="N17:O17"/>
    <mergeCell ref="N22:O22"/>
    <mergeCell ref="B20:F20"/>
    <mergeCell ref="N23:O23"/>
    <mergeCell ref="B4:O5"/>
    <mergeCell ref="G6:I7"/>
    <mergeCell ref="J6:K6"/>
    <mergeCell ref="L6:M6"/>
    <mergeCell ref="N6:O7"/>
    <mergeCell ref="N18:O18"/>
    <mergeCell ref="N19:O19"/>
    <mergeCell ref="N20:O20"/>
    <mergeCell ref="G14:I14"/>
    <mergeCell ref="G15:I15"/>
    <mergeCell ref="G16:I16"/>
    <mergeCell ref="N15:O15"/>
    <mergeCell ref="N16:O16"/>
  </mergeCells>
  <phoneticPr fontId="30" type="noConversion"/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70" orientation="landscape" horizontalDpi="0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1"/>
  <sheetViews>
    <sheetView view="pageBreakPreview" zoomScale="60" zoomScaleNormal="150" workbookViewId="0">
      <pane xSplit="2" ySplit="1" topLeftCell="C2" activePane="bottomRight" state="frozen"/>
      <selection pane="topRight" activeCell="C1" sqref="C1"/>
      <selection pane="bottomLeft" activeCell="A8" sqref="A8"/>
      <selection pane="bottomRight" activeCell="K18" sqref="K18"/>
    </sheetView>
  </sheetViews>
  <sheetFormatPr defaultColWidth="8.85546875" defaultRowHeight="12.75" x14ac:dyDescent="0.2"/>
  <cols>
    <col min="1" max="1" width="41.28515625" style="1" customWidth="1"/>
    <col min="2" max="2" width="26.5703125" style="1" customWidth="1"/>
    <col min="3" max="3" width="29.7109375" style="1" customWidth="1"/>
    <col min="4" max="4" width="27" style="1" customWidth="1"/>
    <col min="5" max="5" width="28.140625" style="1" customWidth="1"/>
    <col min="6" max="7" width="31.7109375" style="1" customWidth="1"/>
    <col min="8" max="16384" width="8.85546875" style="1"/>
  </cols>
  <sheetData>
    <row r="2" spans="1:6" ht="15" x14ac:dyDescent="0.25">
      <c r="B2" s="291"/>
      <c r="C2" s="292"/>
      <c r="D2" s="292"/>
      <c r="E2" s="322" t="s">
        <v>432</v>
      </c>
      <c r="F2" s="526"/>
    </row>
    <row r="3" spans="1:6" x14ac:dyDescent="0.2">
      <c r="A3" s="315" t="s">
        <v>433</v>
      </c>
      <c r="B3" s="384"/>
      <c r="C3" s="384"/>
      <c r="D3" s="384"/>
      <c r="E3" s="384"/>
      <c r="F3" s="384"/>
    </row>
    <row r="4" spans="1:6" ht="12.75" customHeight="1" x14ac:dyDescent="0.2">
      <c r="A4" s="316" t="s">
        <v>42</v>
      </c>
      <c r="B4" s="316"/>
      <c r="C4" s="316"/>
      <c r="D4" s="316"/>
      <c r="E4" s="316"/>
      <c r="F4" s="316"/>
    </row>
    <row r="5" spans="1:6" ht="12.75" customHeight="1" x14ac:dyDescent="0.2">
      <c r="A5" s="316"/>
      <c r="B5" s="316"/>
      <c r="C5" s="316"/>
      <c r="D5" s="316"/>
      <c r="E5" s="316"/>
      <c r="F5" s="316"/>
    </row>
    <row r="6" spans="1:6" ht="12.75" customHeight="1" x14ac:dyDescent="0.2">
      <c r="A6" s="317"/>
      <c r="B6" s="317"/>
      <c r="C6" s="317"/>
      <c r="D6" s="317"/>
      <c r="E6" s="317"/>
      <c r="F6" s="317"/>
    </row>
    <row r="7" spans="1:6" ht="37.5" x14ac:dyDescent="0.2">
      <c r="A7" s="9" t="s">
        <v>43</v>
      </c>
      <c r="B7" s="10" t="s">
        <v>44</v>
      </c>
      <c r="C7" s="10" t="s">
        <v>45</v>
      </c>
      <c r="D7" s="10" t="s">
        <v>46</v>
      </c>
      <c r="E7" s="11" t="s">
        <v>47</v>
      </c>
      <c r="F7" s="12" t="s">
        <v>48</v>
      </c>
    </row>
    <row r="8" spans="1:6" ht="25.5" x14ac:dyDescent="0.2">
      <c r="A8" s="13" t="s">
        <v>49</v>
      </c>
      <c r="B8" s="14" t="s">
        <v>50</v>
      </c>
      <c r="C8" s="14" t="s">
        <v>389</v>
      </c>
      <c r="D8" s="14" t="s">
        <v>389</v>
      </c>
      <c r="E8" s="15" t="s">
        <v>390</v>
      </c>
      <c r="F8" s="16" t="s">
        <v>391</v>
      </c>
    </row>
    <row r="9" spans="1:6" ht="15.75" x14ac:dyDescent="0.2">
      <c r="A9" s="17" t="s">
        <v>22</v>
      </c>
      <c r="B9" s="18"/>
      <c r="C9" s="18"/>
      <c r="D9" s="18"/>
      <c r="E9" s="19"/>
      <c r="F9" s="20"/>
    </row>
    <row r="10" spans="1:6" ht="15.75" x14ac:dyDescent="0.2">
      <c r="A10" s="21" t="s">
        <v>51</v>
      </c>
      <c r="B10" s="254">
        <v>152927</v>
      </c>
      <c r="C10" s="22"/>
      <c r="D10" s="22"/>
      <c r="E10" s="23"/>
      <c r="F10" s="24">
        <f t="shared" ref="F10:F17" si="0">SUM(B10:E10)</f>
        <v>152927</v>
      </c>
    </row>
    <row r="11" spans="1:6" ht="27" x14ac:dyDescent="0.2">
      <c r="A11" s="25" t="s">
        <v>52</v>
      </c>
      <c r="B11" s="254">
        <v>54282</v>
      </c>
      <c r="C11" s="527">
        <v>1665</v>
      </c>
      <c r="D11" s="26"/>
      <c r="E11" s="27"/>
      <c r="F11" s="28">
        <f t="shared" si="0"/>
        <v>55947</v>
      </c>
    </row>
    <row r="12" spans="1:6" ht="15.75" x14ac:dyDescent="0.2">
      <c r="A12" s="21" t="s">
        <v>17</v>
      </c>
      <c r="B12" s="22">
        <v>28500</v>
      </c>
      <c r="C12" s="22"/>
      <c r="D12" s="29"/>
      <c r="E12" s="30"/>
      <c r="F12" s="24">
        <f t="shared" si="0"/>
        <v>28500</v>
      </c>
    </row>
    <row r="13" spans="1:6" ht="15.75" x14ac:dyDescent="0.2">
      <c r="A13" s="31" t="s">
        <v>22</v>
      </c>
      <c r="B13" s="22">
        <v>10734</v>
      </c>
      <c r="C13" s="22">
        <v>100</v>
      </c>
      <c r="D13" s="22"/>
      <c r="E13" s="23">
        <v>150</v>
      </c>
      <c r="F13" s="24">
        <f t="shared" si="0"/>
        <v>10984</v>
      </c>
    </row>
    <row r="14" spans="1:6" ht="15.75" x14ac:dyDescent="0.2">
      <c r="A14" s="21" t="s">
        <v>53</v>
      </c>
      <c r="B14" s="22">
        <v>0</v>
      </c>
      <c r="C14" s="22"/>
      <c r="D14" s="22"/>
      <c r="E14" s="23">
        <v>329</v>
      </c>
      <c r="F14" s="24">
        <f t="shared" si="0"/>
        <v>329</v>
      </c>
    </row>
    <row r="15" spans="1:6" ht="19.5" thickBot="1" x14ac:dyDescent="0.25">
      <c r="A15" s="32" t="s">
        <v>54</v>
      </c>
      <c r="B15" s="33">
        <f>SUM(B10:B14)</f>
        <v>246443</v>
      </c>
      <c r="C15" s="285">
        <f>SUM(C10:C14)</f>
        <v>1765</v>
      </c>
      <c r="D15" s="33">
        <f>SUM(D10:D14)</f>
        <v>0</v>
      </c>
      <c r="E15" s="34">
        <f>SUM(E10:E14)</f>
        <v>479</v>
      </c>
      <c r="F15" s="35">
        <f t="shared" si="0"/>
        <v>248687</v>
      </c>
    </row>
    <row r="16" spans="1:6" ht="17.25" thickTop="1" thickBot="1" x14ac:dyDescent="0.25">
      <c r="A16" s="36" t="s">
        <v>55</v>
      </c>
      <c r="B16" s="284"/>
      <c r="C16" s="37">
        <v>69024</v>
      </c>
      <c r="D16" s="528">
        <v>40669</v>
      </c>
      <c r="E16" s="286">
        <v>4348</v>
      </c>
      <c r="F16" s="38">
        <f t="shared" si="0"/>
        <v>114041</v>
      </c>
    </row>
    <row r="17" spans="1:6" ht="20.25" thickTop="1" thickBot="1" x14ac:dyDescent="0.25">
      <c r="A17" s="39" t="s">
        <v>56</v>
      </c>
      <c r="B17" s="40">
        <v>3158</v>
      </c>
      <c r="C17" s="40">
        <v>70</v>
      </c>
      <c r="D17" s="40">
        <v>41</v>
      </c>
      <c r="E17" s="41">
        <v>211</v>
      </c>
      <c r="F17" s="42">
        <f t="shared" si="0"/>
        <v>3480</v>
      </c>
    </row>
    <row r="18" spans="1:6" ht="27.75" thickTop="1" x14ac:dyDescent="0.2">
      <c r="A18" s="43" t="s">
        <v>57</v>
      </c>
      <c r="B18" s="44">
        <f>SUM(B15:B17)</f>
        <v>249601</v>
      </c>
      <c r="C18" s="45">
        <f>SUM(C15:C17)</f>
        <v>70859</v>
      </c>
      <c r="D18" s="45">
        <f>SUM(D15:D17)</f>
        <v>40710</v>
      </c>
      <c r="E18" s="46">
        <f>SUM(E15:E17)</f>
        <v>5038</v>
      </c>
      <c r="F18" s="47">
        <f>SUM(B18:E18)-F16</f>
        <v>252167</v>
      </c>
    </row>
    <row r="19" spans="1:6" ht="15.75" x14ac:dyDescent="0.2">
      <c r="A19" s="31" t="s">
        <v>58</v>
      </c>
      <c r="B19" s="48">
        <v>0</v>
      </c>
      <c r="C19" s="49">
        <v>0</v>
      </c>
      <c r="D19" s="49">
        <v>0</v>
      </c>
      <c r="E19" s="50">
        <v>0</v>
      </c>
      <c r="F19" s="51">
        <f>SUM(B19:E19)</f>
        <v>0</v>
      </c>
    </row>
    <row r="20" spans="1:6" ht="27" x14ac:dyDescent="0.2">
      <c r="A20" s="52" t="s">
        <v>59</v>
      </c>
      <c r="B20" s="53">
        <f>B18</f>
        <v>249601</v>
      </c>
      <c r="C20" s="54">
        <f>SUM(C18:C19)</f>
        <v>70859</v>
      </c>
      <c r="D20" s="54">
        <f>SUM(D18:D19)</f>
        <v>40710</v>
      </c>
      <c r="E20" s="55">
        <f>SUM(E18:E19)</f>
        <v>5038</v>
      </c>
      <c r="F20" s="56">
        <f>SUM(F18:F19)</f>
        <v>252167</v>
      </c>
    </row>
    <row r="21" spans="1:6" ht="15.75" x14ac:dyDescent="0.2">
      <c r="A21" s="57" t="s">
        <v>60</v>
      </c>
      <c r="B21" s="53">
        <f>SUM(B20)</f>
        <v>249601</v>
      </c>
      <c r="C21" s="54">
        <f>SUM(C20)</f>
        <v>70859</v>
      </c>
      <c r="D21" s="54">
        <f>SUM(D20)</f>
        <v>40710</v>
      </c>
      <c r="E21" s="55">
        <f>SUM(E20)</f>
        <v>5038</v>
      </c>
      <c r="F21" s="56">
        <f>F20</f>
        <v>252167</v>
      </c>
    </row>
    <row r="22" spans="1:6" ht="15.75" x14ac:dyDescent="0.2">
      <c r="A22" s="17" t="s">
        <v>61</v>
      </c>
      <c r="B22" s="18"/>
      <c r="C22" s="18"/>
      <c r="D22" s="18"/>
      <c r="E22" s="19"/>
      <c r="F22" s="20"/>
    </row>
    <row r="23" spans="1:6" ht="15.75" x14ac:dyDescent="0.2">
      <c r="A23" s="31" t="s">
        <v>33</v>
      </c>
      <c r="B23" s="22">
        <v>39761</v>
      </c>
      <c r="C23" s="22"/>
      <c r="D23" s="22"/>
      <c r="E23" s="23"/>
      <c r="F23" s="58">
        <f>SUM(B23:E23)</f>
        <v>39761</v>
      </c>
    </row>
    <row r="24" spans="1:6" ht="15.75" x14ac:dyDescent="0.2">
      <c r="A24" s="31" t="s">
        <v>62</v>
      </c>
      <c r="B24" s="22">
        <v>700</v>
      </c>
      <c r="C24" s="22"/>
      <c r="D24" s="22"/>
      <c r="E24" s="23"/>
      <c r="F24" s="58">
        <f>SUM(B24:E24)</f>
        <v>700</v>
      </c>
    </row>
    <row r="25" spans="1:6" ht="15.75" x14ac:dyDescent="0.2">
      <c r="A25" s="31" t="s">
        <v>63</v>
      </c>
      <c r="B25" s="254">
        <v>7640</v>
      </c>
      <c r="C25" s="22"/>
      <c r="D25" s="22"/>
      <c r="E25" s="23"/>
      <c r="F25" s="58">
        <f>SUM(B25:E25)</f>
        <v>7640</v>
      </c>
    </row>
    <row r="26" spans="1:6" ht="27" x14ac:dyDescent="0.2">
      <c r="A26" s="52" t="s">
        <v>64</v>
      </c>
      <c r="B26" s="53">
        <f>SUM(B23:B25)</f>
        <v>48101</v>
      </c>
      <c r="C26" s="53">
        <f>SUM(C23:C25)</f>
        <v>0</v>
      </c>
      <c r="D26" s="53">
        <f>SUM(D23:D25)</f>
        <v>0</v>
      </c>
      <c r="E26" s="59">
        <f>SUM(E23:E25)</f>
        <v>0</v>
      </c>
      <c r="F26" s="56">
        <f>SUM(F23:F25)</f>
        <v>48101</v>
      </c>
    </row>
    <row r="27" spans="1:6" ht="15.75" x14ac:dyDescent="0.2">
      <c r="A27" s="31" t="s">
        <v>65</v>
      </c>
      <c r="B27" s="22"/>
      <c r="C27" s="22"/>
      <c r="D27" s="22"/>
      <c r="E27" s="23"/>
      <c r="F27" s="24">
        <f>SUM(B27:E27)</f>
        <v>0</v>
      </c>
    </row>
    <row r="28" spans="1:6" ht="27" x14ac:dyDescent="0.2">
      <c r="A28" s="52" t="s">
        <v>66</v>
      </c>
      <c r="B28" s="60">
        <f>SUM(B26+BB27)</f>
        <v>48101</v>
      </c>
      <c r="C28" s="60">
        <f>SUM(C26+BC27)</f>
        <v>0</v>
      </c>
      <c r="D28" s="60">
        <f>SUM(D26+BD27)</f>
        <v>0</v>
      </c>
      <c r="E28" s="61">
        <f>SUM(E26+BE27)</f>
        <v>0</v>
      </c>
      <c r="F28" s="62">
        <f>SUM(B28:E28)</f>
        <v>48101</v>
      </c>
    </row>
    <row r="29" spans="1:6" ht="15.75" x14ac:dyDescent="0.2">
      <c r="A29" s="31" t="s">
        <v>67</v>
      </c>
      <c r="B29" s="22">
        <v>25376</v>
      </c>
      <c r="C29" s="22">
        <v>0</v>
      </c>
      <c r="D29" s="22">
        <v>0</v>
      </c>
      <c r="E29" s="23">
        <v>0</v>
      </c>
      <c r="F29" s="24">
        <f>SUM(B29:E29)</f>
        <v>25376</v>
      </c>
    </row>
    <row r="30" spans="1:6" ht="15.75" x14ac:dyDescent="0.2">
      <c r="A30" s="52" t="s">
        <v>68</v>
      </c>
      <c r="B30" s="53">
        <f>SUM(B26+B27+B29)</f>
        <v>73477</v>
      </c>
      <c r="C30" s="53">
        <f>SUM(C26+C27+C29)</f>
        <v>0</v>
      </c>
      <c r="D30" s="53">
        <f>SUM(D26+D27+D29)</f>
        <v>0</v>
      </c>
      <c r="E30" s="59">
        <f>SUM(E26+E27+E29)</f>
        <v>0</v>
      </c>
      <c r="F30" s="56">
        <f>SUM(F26+F27+F29)</f>
        <v>73477</v>
      </c>
    </row>
    <row r="31" spans="1:6" ht="15.75" x14ac:dyDescent="0.2">
      <c r="A31" s="31"/>
      <c r="B31" s="18"/>
      <c r="C31" s="18"/>
      <c r="D31" s="18"/>
      <c r="E31" s="19"/>
      <c r="F31" s="24">
        <f>SUM(B31:E31)</f>
        <v>0</v>
      </c>
    </row>
    <row r="32" spans="1:6" ht="18.75" x14ac:dyDescent="0.2">
      <c r="A32" s="63" t="s">
        <v>69</v>
      </c>
      <c r="B32" s="64">
        <f>SUM(B21+B30)</f>
        <v>323078</v>
      </c>
      <c r="C32" s="65">
        <f>SUM(C21+C30)</f>
        <v>70859</v>
      </c>
      <c r="D32" s="65">
        <f>SUM(D21+D30)</f>
        <v>40710</v>
      </c>
      <c r="E32" s="66">
        <f>SUM(E21+E30)</f>
        <v>5038</v>
      </c>
      <c r="F32" s="67">
        <f>SUM(F21+F30)</f>
        <v>325644</v>
      </c>
    </row>
    <row r="33" spans="1:6" ht="15.75" x14ac:dyDescent="0.2">
      <c r="A33" s="68" t="s">
        <v>70</v>
      </c>
      <c r="B33" s="69"/>
      <c r="C33" s="69"/>
      <c r="D33" s="69"/>
      <c r="E33" s="70"/>
      <c r="F33" s="71"/>
    </row>
    <row r="34" spans="1:6" ht="15.75" x14ac:dyDescent="0.2">
      <c r="A34" s="72" t="s">
        <v>71</v>
      </c>
      <c r="B34" s="73"/>
      <c r="C34" s="73"/>
      <c r="D34" s="73"/>
      <c r="E34" s="74"/>
      <c r="F34" s="75"/>
    </row>
    <row r="35" spans="1:6" ht="15.75" x14ac:dyDescent="0.2">
      <c r="A35" s="76" t="s">
        <v>72</v>
      </c>
      <c r="B35" s="77">
        <f>SUM(B36+B37)</f>
        <v>63083</v>
      </c>
      <c r="C35" s="77">
        <f>SUM(C36+C37)</f>
        <v>30095</v>
      </c>
      <c r="D35" s="77">
        <f>SUM(D36+D37)</f>
        <v>29070</v>
      </c>
      <c r="E35" s="78">
        <f>SUM(E36+E37)</f>
        <v>1928</v>
      </c>
      <c r="F35" s="79">
        <f>SUM(F36+F37)</f>
        <v>124176</v>
      </c>
    </row>
    <row r="36" spans="1:6" ht="15.75" x14ac:dyDescent="0.2">
      <c r="A36" s="80" t="s">
        <v>73</v>
      </c>
      <c r="B36" s="255">
        <v>62140</v>
      </c>
      <c r="C36" s="255">
        <v>28827</v>
      </c>
      <c r="D36" s="18">
        <v>28215</v>
      </c>
      <c r="E36" s="19">
        <v>1840</v>
      </c>
      <c r="F36" s="20">
        <f>SUM(B36:E36)</f>
        <v>121022</v>
      </c>
    </row>
    <row r="37" spans="1:6" ht="15.75" x14ac:dyDescent="0.2">
      <c r="A37" s="80" t="s">
        <v>74</v>
      </c>
      <c r="B37" s="18">
        <v>943</v>
      </c>
      <c r="C37" s="18">
        <v>1268</v>
      </c>
      <c r="D37" s="18">
        <v>855</v>
      </c>
      <c r="E37" s="19">
        <v>88</v>
      </c>
      <c r="F37" s="20">
        <f>SUM(B37:E37)</f>
        <v>3154</v>
      </c>
    </row>
    <row r="38" spans="1:6" ht="25.5" x14ac:dyDescent="0.2">
      <c r="A38" s="76" t="s">
        <v>75</v>
      </c>
      <c r="B38" s="77">
        <f>SUM(B39+B40)</f>
        <v>15570</v>
      </c>
      <c r="C38" s="77">
        <f>SUM(C39+C40)</f>
        <v>8128</v>
      </c>
      <c r="D38" s="77">
        <f>SUM(D39+D40)</f>
        <v>7923</v>
      </c>
      <c r="E38" s="78">
        <f>SUM(E39+E40)</f>
        <v>529</v>
      </c>
      <c r="F38" s="79">
        <f>SUM(F39+F40)</f>
        <v>32150</v>
      </c>
    </row>
    <row r="39" spans="1:6" ht="15.75" x14ac:dyDescent="0.2">
      <c r="A39" s="80" t="s">
        <v>76</v>
      </c>
      <c r="B39" s="255">
        <v>15233</v>
      </c>
      <c r="C39" s="255">
        <v>7675</v>
      </c>
      <c r="D39" s="18">
        <v>7618</v>
      </c>
      <c r="E39" s="19">
        <v>497</v>
      </c>
      <c r="F39" s="20">
        <f>SUM(B39:E39)</f>
        <v>31023</v>
      </c>
    </row>
    <row r="40" spans="1:6" ht="15.75" x14ac:dyDescent="0.2">
      <c r="A40" s="80" t="s">
        <v>77</v>
      </c>
      <c r="B40" s="161">
        <v>337</v>
      </c>
      <c r="C40" s="161">
        <v>453</v>
      </c>
      <c r="D40" s="18">
        <v>305</v>
      </c>
      <c r="E40" s="19">
        <v>32</v>
      </c>
      <c r="F40" s="20">
        <f>SUM(B40:E40)</f>
        <v>1127</v>
      </c>
    </row>
    <row r="41" spans="1:6" ht="15.75" x14ac:dyDescent="0.2">
      <c r="A41" s="76" t="s">
        <v>78</v>
      </c>
      <c r="B41" s="77">
        <f>SUM(B42+B43)</f>
        <v>50299</v>
      </c>
      <c r="C41" s="77">
        <f>SUM(C42+C43)</f>
        <v>8336</v>
      </c>
      <c r="D41" s="77">
        <f>SUM(D42+D43)</f>
        <v>3717</v>
      </c>
      <c r="E41" s="78">
        <f>SUM(E42+E43)</f>
        <v>2543</v>
      </c>
      <c r="F41" s="79">
        <f>SUM(F42+F43)</f>
        <v>64895</v>
      </c>
    </row>
    <row r="42" spans="1:6" ht="15.75" x14ac:dyDescent="0.2">
      <c r="A42" s="80" t="s">
        <v>79</v>
      </c>
      <c r="B42" s="255">
        <v>50299</v>
      </c>
      <c r="C42" s="255">
        <v>8336</v>
      </c>
      <c r="D42" s="255">
        <v>3717</v>
      </c>
      <c r="E42" s="19">
        <v>2543</v>
      </c>
      <c r="F42" s="20">
        <f>SUM(B42:E42)</f>
        <v>64895</v>
      </c>
    </row>
    <row r="43" spans="1:6" ht="15.75" x14ac:dyDescent="0.2">
      <c r="A43" s="80" t="s">
        <v>80</v>
      </c>
      <c r="B43" s="161">
        <v>0</v>
      </c>
      <c r="C43" s="18">
        <v>0</v>
      </c>
      <c r="D43" s="18">
        <v>0</v>
      </c>
      <c r="E43" s="529">
        <v>0</v>
      </c>
      <c r="F43" s="20">
        <f>SUM(B43:E43)</f>
        <v>0</v>
      </c>
    </row>
    <row r="44" spans="1:6" ht="15.75" x14ac:dyDescent="0.2">
      <c r="A44" s="76" t="s">
        <v>81</v>
      </c>
      <c r="B44" s="530">
        <v>2938</v>
      </c>
      <c r="C44" s="77">
        <v>24300</v>
      </c>
      <c r="D44" s="77"/>
      <c r="E44" s="78"/>
      <c r="F44" s="79">
        <f>SUM(B44:E44)</f>
        <v>27238</v>
      </c>
    </row>
    <row r="45" spans="1:6" ht="15.75" x14ac:dyDescent="0.2">
      <c r="A45" s="76" t="s">
        <v>82</v>
      </c>
      <c r="B45" s="530">
        <v>5042</v>
      </c>
      <c r="C45" s="77"/>
      <c r="D45" s="77"/>
      <c r="E45" s="78"/>
      <c r="F45" s="79">
        <f>SUM(B45:E45)</f>
        <v>5042</v>
      </c>
    </row>
    <row r="46" spans="1:6" ht="15.75" x14ac:dyDescent="0.2">
      <c r="A46" s="76" t="s">
        <v>83</v>
      </c>
      <c r="B46" s="77">
        <f>SUM(B47+B48)</f>
        <v>143</v>
      </c>
      <c r="C46" s="77"/>
      <c r="D46" s="77"/>
      <c r="E46" s="78"/>
      <c r="F46" s="79">
        <f>SUM(F47+F48)</f>
        <v>143</v>
      </c>
    </row>
    <row r="47" spans="1:6" ht="15.75" x14ac:dyDescent="0.2">
      <c r="A47" s="80" t="s">
        <v>84</v>
      </c>
      <c r="B47" s="255">
        <v>143</v>
      </c>
      <c r="C47" s="18"/>
      <c r="D47" s="18"/>
      <c r="E47" s="19"/>
      <c r="F47" s="20">
        <f t="shared" ref="F47:F53" si="1">SUM(B47:E47)</f>
        <v>143</v>
      </c>
    </row>
    <row r="48" spans="1:6" ht="15.75" x14ac:dyDescent="0.2">
      <c r="A48" s="80" t="s">
        <v>85</v>
      </c>
      <c r="B48" s="18"/>
      <c r="C48" s="18"/>
      <c r="D48" s="18"/>
      <c r="E48" s="19"/>
      <c r="F48" s="20">
        <f t="shared" si="1"/>
        <v>0</v>
      </c>
    </row>
    <row r="49" spans="1:6" ht="27.75" thickBot="1" x14ac:dyDescent="0.25">
      <c r="A49" s="32" t="s">
        <v>86</v>
      </c>
      <c r="B49" s="81">
        <f>SUM(B35+B38+B41+B44+B45+B46)</f>
        <v>137075</v>
      </c>
      <c r="C49" s="81">
        <f>SUM(C35+C38+C41+C44+C45+C46)</f>
        <v>70859</v>
      </c>
      <c r="D49" s="81">
        <f>SUM(D35+D38+D41+D44+D45+D46)</f>
        <v>40710</v>
      </c>
      <c r="E49" s="82">
        <f>SUM(E35+E38+E41+E44+E45+E46)</f>
        <v>5000</v>
      </c>
      <c r="F49" s="83">
        <f t="shared" si="1"/>
        <v>253644</v>
      </c>
    </row>
    <row r="50" spans="1:6" ht="26.25" thickTop="1" x14ac:dyDescent="0.2">
      <c r="A50" s="84" t="s">
        <v>87</v>
      </c>
      <c r="B50" s="85">
        <f>C16</f>
        <v>69024</v>
      </c>
      <c r="C50" s="86"/>
      <c r="D50" s="86"/>
      <c r="E50" s="87"/>
      <c r="F50" s="88">
        <f t="shared" si="1"/>
        <v>69024</v>
      </c>
    </row>
    <row r="51" spans="1:6" ht="25.5" x14ac:dyDescent="0.2">
      <c r="A51" s="89" t="s">
        <v>88</v>
      </c>
      <c r="B51" s="90">
        <f>E16</f>
        <v>4348</v>
      </c>
      <c r="C51" s="91"/>
      <c r="D51" s="91"/>
      <c r="E51" s="92"/>
      <c r="F51" s="93">
        <f t="shared" si="1"/>
        <v>4348</v>
      </c>
    </row>
    <row r="52" spans="1:6" ht="25.5" x14ac:dyDescent="0.2">
      <c r="A52" s="94" t="s">
        <v>89</v>
      </c>
      <c r="B52" s="531">
        <f>D16</f>
        <v>40669</v>
      </c>
      <c r="C52" s="95"/>
      <c r="D52" s="95"/>
      <c r="E52" s="96"/>
      <c r="F52" s="93">
        <f t="shared" si="1"/>
        <v>40669</v>
      </c>
    </row>
    <row r="53" spans="1:6" ht="27.75" thickBot="1" x14ac:dyDescent="0.25">
      <c r="A53" s="97" t="s">
        <v>90</v>
      </c>
      <c r="B53" s="98">
        <f>SUM(B50:B52)</f>
        <v>114041</v>
      </c>
      <c r="C53" s="99">
        <f>SUM(C50:C52)</f>
        <v>0</v>
      </c>
      <c r="D53" s="99">
        <f>SUM(D50:D52)</f>
        <v>0</v>
      </c>
      <c r="E53" s="100">
        <f>SUM(E50:E52)</f>
        <v>0</v>
      </c>
      <c r="F53" s="101">
        <f t="shared" si="1"/>
        <v>114041</v>
      </c>
    </row>
    <row r="54" spans="1:6" ht="16.5" thickTop="1" x14ac:dyDescent="0.2">
      <c r="A54" s="102" t="s">
        <v>91</v>
      </c>
      <c r="B54" s="103">
        <f>SUM(B49+B53)</f>
        <v>251116</v>
      </c>
      <c r="C54" s="104">
        <f>SUM(C49+C53)</f>
        <v>70859</v>
      </c>
      <c r="D54" s="104">
        <f>SUM(D49+D53)</f>
        <v>40710</v>
      </c>
      <c r="E54" s="105">
        <f>SUM(E49+E53)</f>
        <v>5000</v>
      </c>
      <c r="F54" s="106">
        <f>SUM(F49)</f>
        <v>253644</v>
      </c>
    </row>
    <row r="55" spans="1:6" ht="15.75" x14ac:dyDescent="0.2">
      <c r="A55" s="17" t="s">
        <v>92</v>
      </c>
      <c r="B55" s="18"/>
      <c r="C55" s="18"/>
      <c r="D55" s="18"/>
      <c r="E55" s="19"/>
      <c r="F55" s="20"/>
    </row>
    <row r="56" spans="1:6" ht="15.75" x14ac:dyDescent="0.2">
      <c r="A56" s="107" t="s">
        <v>93</v>
      </c>
      <c r="B56" s="530">
        <v>46450</v>
      </c>
      <c r="C56" s="77"/>
      <c r="D56" s="77"/>
      <c r="E56" s="61">
        <v>38</v>
      </c>
      <c r="F56" s="108">
        <f>SUM(B56:E56)</f>
        <v>46488</v>
      </c>
    </row>
    <row r="57" spans="1:6" ht="15.75" x14ac:dyDescent="0.2">
      <c r="A57" s="107" t="s">
        <v>94</v>
      </c>
      <c r="B57" s="77"/>
      <c r="C57" s="77"/>
      <c r="D57" s="77"/>
      <c r="E57" s="78"/>
      <c r="F57" s="108"/>
    </row>
    <row r="58" spans="1:6" ht="15.75" x14ac:dyDescent="0.2">
      <c r="A58" s="76" t="s">
        <v>95</v>
      </c>
      <c r="B58" s="530">
        <v>25512</v>
      </c>
      <c r="C58" s="77"/>
      <c r="D58" s="77"/>
      <c r="E58" s="78"/>
      <c r="F58" s="108">
        <f>SUM(B58:E58)</f>
        <v>25512</v>
      </c>
    </row>
    <row r="59" spans="1:6" ht="27" x14ac:dyDescent="0.2">
      <c r="A59" s="52" t="s">
        <v>96</v>
      </c>
      <c r="B59" s="109">
        <f>SUM(B56:B58)</f>
        <v>71962</v>
      </c>
      <c r="C59" s="109">
        <f>SUM(C56:C58)</f>
        <v>0</v>
      </c>
      <c r="D59" s="109">
        <f>SUM(D56:D58)</f>
        <v>0</v>
      </c>
      <c r="E59" s="110">
        <f>SUM(E56:E58)</f>
        <v>38</v>
      </c>
      <c r="F59" s="108">
        <f>SUM(B59:E59)</f>
        <v>72000</v>
      </c>
    </row>
    <row r="60" spans="1:6" ht="15.75" x14ac:dyDescent="0.2">
      <c r="A60" s="25" t="s">
        <v>97</v>
      </c>
      <c r="B60" s="90"/>
      <c r="C60" s="90"/>
      <c r="D60" s="90"/>
      <c r="E60" s="111"/>
      <c r="F60" s="112">
        <f>SUM(B60:E60)</f>
        <v>0</v>
      </c>
    </row>
    <row r="61" spans="1:6" ht="15.75" x14ac:dyDescent="0.2">
      <c r="A61" s="113"/>
      <c r="B61" s="114"/>
      <c r="C61" s="114"/>
      <c r="D61" s="114"/>
      <c r="E61" s="115"/>
      <c r="F61" s="112">
        <f>SUM(B61:E61)</f>
        <v>0</v>
      </c>
    </row>
    <row r="62" spans="1:6" ht="15.75" x14ac:dyDescent="0.2">
      <c r="A62" s="116" t="s">
        <v>98</v>
      </c>
      <c r="B62" s="109">
        <f>SUM(B59:B61)</f>
        <v>71962</v>
      </c>
      <c r="C62" s="109">
        <f>SUM(C59+C61)</f>
        <v>0</v>
      </c>
      <c r="D62" s="109">
        <f>SUM(D59+D61)</f>
        <v>0</v>
      </c>
      <c r="E62" s="110">
        <f>SUM(E59+E61)</f>
        <v>38</v>
      </c>
      <c r="F62" s="108">
        <f>SUM(B62:E62)</f>
        <v>72000</v>
      </c>
    </row>
    <row r="63" spans="1:6" x14ac:dyDescent="0.2">
      <c r="A63" s="117"/>
      <c r="B63" s="69"/>
      <c r="C63" s="69"/>
      <c r="D63" s="69"/>
      <c r="E63" s="70"/>
      <c r="F63" s="71"/>
    </row>
    <row r="64" spans="1:6" ht="18.75" x14ac:dyDescent="0.2">
      <c r="A64" s="63" t="s">
        <v>99</v>
      </c>
      <c r="B64" s="64">
        <f>SUM(B54+B62)</f>
        <v>323078</v>
      </c>
      <c r="C64" s="118">
        <f>SUM(C54+C62)</f>
        <v>70859</v>
      </c>
      <c r="D64" s="118">
        <f>SUM(D54+D62)</f>
        <v>40710</v>
      </c>
      <c r="E64" s="119">
        <f>SUM(E54+E62)</f>
        <v>5038</v>
      </c>
      <c r="F64" s="67">
        <f>F54+F62</f>
        <v>325644</v>
      </c>
    </row>
    <row r="65" spans="1:6" x14ac:dyDescent="0.2">
      <c r="A65" s="117"/>
      <c r="B65" s="69"/>
      <c r="C65" s="69"/>
      <c r="D65" s="69"/>
      <c r="E65" s="70"/>
      <c r="F65" s="69"/>
    </row>
    <row r="66" spans="1:6" x14ac:dyDescent="0.2">
      <c r="A66" s="120"/>
      <c r="B66" s="120"/>
      <c r="C66" s="120"/>
      <c r="D66" s="120"/>
      <c r="E66" s="120"/>
      <c r="F66" s="121"/>
    </row>
    <row r="67" spans="1:6" x14ac:dyDescent="0.2">
      <c r="A67" s="122" t="s">
        <v>100</v>
      </c>
      <c r="B67" s="123">
        <f>SUM(B68)</f>
        <v>9</v>
      </c>
      <c r="C67" s="123">
        <v>9</v>
      </c>
      <c r="D67" s="123">
        <v>10</v>
      </c>
      <c r="E67" s="124">
        <v>1</v>
      </c>
      <c r="F67" s="125">
        <f>SUM(B67:E67)</f>
        <v>29</v>
      </c>
    </row>
    <row r="68" spans="1:6" x14ac:dyDescent="0.2">
      <c r="A68" s="126" t="s">
        <v>101</v>
      </c>
      <c r="B68" s="127">
        <v>9</v>
      </c>
      <c r="C68" s="127">
        <v>8</v>
      </c>
      <c r="D68" s="127">
        <v>10</v>
      </c>
      <c r="E68" s="128">
        <v>1</v>
      </c>
      <c r="F68" s="129">
        <f>SUM(B68:E68)</f>
        <v>28</v>
      </c>
    </row>
    <row r="69" spans="1:6" x14ac:dyDescent="0.2">
      <c r="A69" s="122" t="s">
        <v>102</v>
      </c>
      <c r="B69" s="123">
        <v>9</v>
      </c>
      <c r="C69" s="123">
        <v>9</v>
      </c>
      <c r="D69" s="123">
        <v>10</v>
      </c>
      <c r="E69" s="130">
        <v>1</v>
      </c>
      <c r="F69" s="131">
        <f>SUM(B69:E69)</f>
        <v>29</v>
      </c>
    </row>
    <row r="70" spans="1:6" x14ac:dyDescent="0.2">
      <c r="A70" s="126" t="s">
        <v>101</v>
      </c>
      <c r="B70" s="127">
        <v>9</v>
      </c>
      <c r="C70" s="127">
        <v>8</v>
      </c>
      <c r="D70" s="127">
        <v>10</v>
      </c>
      <c r="E70" s="132">
        <v>1</v>
      </c>
      <c r="F70" s="133">
        <f>SUM(B70:E70)</f>
        <v>28</v>
      </c>
    </row>
    <row r="71" spans="1:6" x14ac:dyDescent="0.2">
      <c r="A71" s="122" t="s">
        <v>103</v>
      </c>
      <c r="B71" s="123">
        <v>43</v>
      </c>
      <c r="C71" s="123">
        <v>0</v>
      </c>
      <c r="D71" s="123">
        <v>0</v>
      </c>
      <c r="E71" s="124">
        <v>0</v>
      </c>
      <c r="F71" s="125">
        <f>SUM(B71:E71)</f>
        <v>43</v>
      </c>
    </row>
  </sheetData>
  <mergeCells count="3">
    <mergeCell ref="E2:F2"/>
    <mergeCell ref="A3:F3"/>
    <mergeCell ref="A4:F6"/>
  </mergeCells>
  <phoneticPr fontId="30" type="noConversion"/>
  <printOptions horizontalCentered="1" verticalCentered="1"/>
  <pageMargins left="0" right="0" top="0.19685039370078741" bottom="0.19685039370078741" header="0.11811023622047245" footer="0.11811023622047245"/>
  <pageSetup paperSize="9" scale="58" orientation="landscape" horizontalDpi="4294967295" verticalDpi="300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4"/>
  <sheetViews>
    <sheetView view="pageBreakPreview" topLeftCell="A13" zoomScale="60" zoomScaleNormal="100" workbookViewId="0">
      <selection activeCell="H17" sqref="H17"/>
    </sheetView>
  </sheetViews>
  <sheetFormatPr defaultColWidth="8.85546875" defaultRowHeight="12.75" x14ac:dyDescent="0.2"/>
  <cols>
    <col min="1" max="1" width="8.85546875" style="1" customWidth="1"/>
    <col min="2" max="2" width="62.28515625" style="1" customWidth="1"/>
    <col min="3" max="3" width="16.28515625" style="1" customWidth="1"/>
    <col min="4" max="4" width="17.5703125" style="1" customWidth="1"/>
    <col min="5" max="6" width="15.7109375" style="1" customWidth="1"/>
    <col min="7" max="16384" width="8.85546875" style="1"/>
  </cols>
  <sheetData>
    <row r="1" spans="2:5" x14ac:dyDescent="0.2">
      <c r="B1" s="322"/>
      <c r="C1" s="323"/>
      <c r="D1" s="323"/>
      <c r="E1" s="323"/>
    </row>
    <row r="2" spans="2:5" ht="24.95" customHeight="1" x14ac:dyDescent="0.25">
      <c r="B2" s="324" t="s">
        <v>422</v>
      </c>
      <c r="C2" s="325"/>
      <c r="D2" s="325"/>
    </row>
    <row r="3" spans="2:5" ht="24.95" customHeight="1" x14ac:dyDescent="0.2">
      <c r="B3" s="326" t="s">
        <v>380</v>
      </c>
      <c r="C3" s="327"/>
      <c r="D3" s="327"/>
    </row>
    <row r="4" spans="2:5" x14ac:dyDescent="0.2">
      <c r="B4" s="327"/>
      <c r="C4" s="327"/>
      <c r="D4" s="327"/>
    </row>
    <row r="5" spans="2:5" x14ac:dyDescent="0.2">
      <c r="B5" s="327"/>
      <c r="C5" s="327"/>
      <c r="D5" s="327"/>
    </row>
    <row r="6" spans="2:5" ht="19.5" thickBot="1" x14ac:dyDescent="0.35">
      <c r="B6" s="134" t="s">
        <v>379</v>
      </c>
    </row>
    <row r="7" spans="2:5" ht="32.25" thickBot="1" x14ac:dyDescent="0.25">
      <c r="B7" s="318" t="s">
        <v>104</v>
      </c>
      <c r="C7" s="249" t="s">
        <v>105</v>
      </c>
      <c r="D7" s="249" t="s">
        <v>392</v>
      </c>
    </row>
    <row r="8" spans="2:5" ht="13.5" customHeight="1" thickBot="1" x14ac:dyDescent="0.25">
      <c r="B8" s="319"/>
      <c r="C8" s="250" t="s">
        <v>106</v>
      </c>
      <c r="D8" s="256"/>
    </row>
    <row r="9" spans="2:5" ht="13.5" thickBot="1" x14ac:dyDescent="0.25">
      <c r="B9" s="135" t="s">
        <v>107</v>
      </c>
      <c r="C9" s="251">
        <v>24000</v>
      </c>
      <c r="D9" s="140">
        <v>24000</v>
      </c>
    </row>
    <row r="10" spans="2:5" ht="13.5" thickBot="1" x14ac:dyDescent="0.25">
      <c r="B10" s="135" t="s">
        <v>108</v>
      </c>
      <c r="C10" s="251">
        <v>1500</v>
      </c>
      <c r="D10" s="140">
        <v>1000</v>
      </c>
    </row>
    <row r="11" spans="2:5" ht="13.5" thickBot="1" x14ac:dyDescent="0.25">
      <c r="B11" s="135" t="s">
        <v>109</v>
      </c>
      <c r="C11" s="251">
        <v>0</v>
      </c>
      <c r="D11" s="140">
        <v>0</v>
      </c>
    </row>
    <row r="12" spans="2:5" ht="13.5" thickBot="1" x14ac:dyDescent="0.25">
      <c r="B12" s="135" t="s">
        <v>110</v>
      </c>
      <c r="C12" s="251">
        <v>500</v>
      </c>
      <c r="D12" s="140">
        <v>500</v>
      </c>
    </row>
    <row r="13" spans="2:5" ht="13.5" thickBot="1" x14ac:dyDescent="0.25">
      <c r="B13" s="135" t="s">
        <v>25</v>
      </c>
      <c r="C13" s="251">
        <v>5000</v>
      </c>
      <c r="D13" s="140">
        <v>1000</v>
      </c>
    </row>
    <row r="14" spans="2:5" ht="13.5" thickBot="1" x14ac:dyDescent="0.25">
      <c r="B14" s="135" t="s">
        <v>111</v>
      </c>
      <c r="C14" s="251">
        <v>0</v>
      </c>
      <c r="D14" s="140">
        <v>0</v>
      </c>
    </row>
    <row r="15" spans="2:5" ht="13.5" thickBot="1" x14ac:dyDescent="0.25">
      <c r="B15" s="135" t="s">
        <v>112</v>
      </c>
      <c r="C15" s="251">
        <v>0</v>
      </c>
      <c r="D15" s="140">
        <v>0</v>
      </c>
    </row>
    <row r="16" spans="2:5" ht="13.5" thickBot="1" x14ac:dyDescent="0.25">
      <c r="B16" s="137" t="s">
        <v>113</v>
      </c>
      <c r="C16" s="252">
        <f>SUM(C9:C15)</f>
        <v>31000</v>
      </c>
      <c r="D16" s="257">
        <v>26500</v>
      </c>
    </row>
    <row r="17" spans="2:5" ht="13.5" thickBot="1" x14ac:dyDescent="0.25">
      <c r="B17" s="135" t="s">
        <v>383</v>
      </c>
      <c r="C17" s="251">
        <v>25418</v>
      </c>
      <c r="D17" s="140">
        <v>25376</v>
      </c>
    </row>
    <row r="18" spans="2:5" ht="13.5" thickBot="1" x14ac:dyDescent="0.25">
      <c r="B18" s="135" t="s">
        <v>114</v>
      </c>
      <c r="C18" s="251">
        <v>0</v>
      </c>
      <c r="D18" s="140"/>
    </row>
    <row r="19" spans="2:5" ht="13.5" thickBot="1" x14ac:dyDescent="0.25">
      <c r="B19" s="135" t="s">
        <v>115</v>
      </c>
      <c r="C19" s="251">
        <v>0</v>
      </c>
      <c r="D19" s="140"/>
    </row>
    <row r="20" spans="2:5" ht="13.5" thickBot="1" x14ac:dyDescent="0.25">
      <c r="B20" s="135" t="s">
        <v>116</v>
      </c>
      <c r="C20" s="251">
        <v>0</v>
      </c>
      <c r="D20" s="140"/>
    </row>
    <row r="21" spans="2:5" ht="13.5" thickBot="1" x14ac:dyDescent="0.25">
      <c r="B21" s="135" t="s">
        <v>117</v>
      </c>
      <c r="C21" s="251">
        <v>0</v>
      </c>
      <c r="D21" s="140"/>
    </row>
    <row r="22" spans="2:5" ht="26.25" thickBot="1" x14ac:dyDescent="0.25">
      <c r="B22" s="135" t="s">
        <v>118</v>
      </c>
      <c r="C22" s="251">
        <v>0</v>
      </c>
      <c r="D22" s="140"/>
    </row>
    <row r="23" spans="2:5" ht="26.25" thickBot="1" x14ac:dyDescent="0.25">
      <c r="B23" s="135" t="s">
        <v>119</v>
      </c>
      <c r="C23" s="251">
        <v>0</v>
      </c>
      <c r="D23" s="140"/>
    </row>
    <row r="24" spans="2:5" ht="13.5" thickBot="1" x14ac:dyDescent="0.25">
      <c r="B24" s="137" t="s">
        <v>384</v>
      </c>
      <c r="C24" s="252">
        <f>SUM(C17:C23)</f>
        <v>25418</v>
      </c>
      <c r="D24" s="257">
        <v>25376</v>
      </c>
    </row>
    <row r="25" spans="2:5" x14ac:dyDescent="0.2">
      <c r="B25" s="139"/>
    </row>
    <row r="26" spans="2:5" ht="19.5" thickBot="1" x14ac:dyDescent="0.35">
      <c r="B26" s="134" t="s">
        <v>121</v>
      </c>
    </row>
    <row r="27" spans="2:5" ht="16.5" thickBot="1" x14ac:dyDescent="0.25">
      <c r="B27" s="318" t="s">
        <v>104</v>
      </c>
      <c r="C27" s="283" t="s">
        <v>423</v>
      </c>
      <c r="D27" s="283" t="s">
        <v>424</v>
      </c>
      <c r="E27" s="258" t="s">
        <v>425</v>
      </c>
    </row>
    <row r="28" spans="2:5" ht="16.5" customHeight="1" thickBot="1" x14ac:dyDescent="0.25">
      <c r="B28" s="319"/>
      <c r="C28" s="320" t="s">
        <v>123</v>
      </c>
      <c r="D28" s="321"/>
    </row>
    <row r="29" spans="2:5" ht="13.5" thickBot="1" x14ac:dyDescent="0.25">
      <c r="B29" s="135" t="s">
        <v>107</v>
      </c>
      <c r="C29" s="140">
        <v>21000</v>
      </c>
      <c r="D29" s="140">
        <v>22000</v>
      </c>
      <c r="E29" s="259">
        <v>23000</v>
      </c>
    </row>
    <row r="30" spans="2:5" ht="13.5" thickBot="1" x14ac:dyDescent="0.25">
      <c r="B30" s="135" t="s">
        <v>109</v>
      </c>
      <c r="C30" s="136">
        <v>0</v>
      </c>
      <c r="D30" s="136">
        <v>0</v>
      </c>
      <c r="E30" s="259">
        <v>0</v>
      </c>
    </row>
    <row r="31" spans="2:5" ht="13.5" thickBot="1" x14ac:dyDescent="0.25">
      <c r="B31" s="135" t="s">
        <v>110</v>
      </c>
      <c r="C31" s="136">
        <v>500</v>
      </c>
      <c r="D31" s="136">
        <v>500</v>
      </c>
      <c r="E31" s="259">
        <v>500</v>
      </c>
    </row>
    <row r="32" spans="2:5" ht="13.5" thickBot="1" x14ac:dyDescent="0.25">
      <c r="B32" s="135" t="s">
        <v>25</v>
      </c>
      <c r="C32" s="136">
        <v>5000</v>
      </c>
      <c r="D32" s="136">
        <v>5500</v>
      </c>
      <c r="E32" s="259">
        <v>6000</v>
      </c>
    </row>
    <row r="33" spans="2:5" ht="13.5" thickBot="1" x14ac:dyDescent="0.25">
      <c r="B33" s="135" t="s">
        <v>111</v>
      </c>
      <c r="C33" s="136">
        <v>0</v>
      </c>
      <c r="D33" s="136">
        <v>0</v>
      </c>
      <c r="E33" s="259">
        <v>0</v>
      </c>
    </row>
    <row r="34" spans="2:5" ht="13.5" thickBot="1" x14ac:dyDescent="0.25">
      <c r="B34" s="135" t="s">
        <v>112</v>
      </c>
      <c r="C34" s="136">
        <v>0</v>
      </c>
      <c r="D34" s="136">
        <v>0</v>
      </c>
      <c r="E34" s="259">
        <v>0</v>
      </c>
    </row>
    <row r="35" spans="2:5" ht="13.5" thickBot="1" x14ac:dyDescent="0.25">
      <c r="B35" s="137" t="s">
        <v>113</v>
      </c>
      <c r="C35" s="138">
        <f>SUM(C29:C34)</f>
        <v>26500</v>
      </c>
      <c r="D35" s="138">
        <f>SUM(D29:D34)</f>
        <v>28000</v>
      </c>
      <c r="E35" s="260">
        <v>29500</v>
      </c>
    </row>
    <row r="36" spans="2:5" ht="13.5" thickBot="1" x14ac:dyDescent="0.25">
      <c r="B36" s="135" t="s">
        <v>378</v>
      </c>
      <c r="C36" s="136">
        <v>10275</v>
      </c>
      <c r="D36" s="136">
        <v>9673</v>
      </c>
      <c r="E36" s="259">
        <v>9029</v>
      </c>
    </row>
    <row r="37" spans="2:5" ht="13.5" thickBot="1" x14ac:dyDescent="0.25">
      <c r="B37" s="135" t="s">
        <v>393</v>
      </c>
      <c r="C37" s="136">
        <v>8473</v>
      </c>
      <c r="D37" s="136">
        <v>8473</v>
      </c>
      <c r="E37" s="259">
        <v>8430</v>
      </c>
    </row>
    <row r="38" spans="2:5" ht="13.5" thickBot="1" x14ac:dyDescent="0.25">
      <c r="B38" s="135" t="s">
        <v>114</v>
      </c>
      <c r="C38" s="136">
        <v>0</v>
      </c>
      <c r="D38" s="136">
        <v>0</v>
      </c>
      <c r="E38" s="259">
        <v>0</v>
      </c>
    </row>
    <row r="39" spans="2:5" ht="13.5" thickBot="1" x14ac:dyDescent="0.25">
      <c r="B39" s="135" t="s">
        <v>115</v>
      </c>
      <c r="C39" s="136">
        <v>0</v>
      </c>
      <c r="D39" s="136">
        <v>0</v>
      </c>
      <c r="E39" s="259">
        <v>0</v>
      </c>
    </row>
    <row r="40" spans="2:5" ht="13.5" thickBot="1" x14ac:dyDescent="0.25">
      <c r="B40" s="135" t="s">
        <v>116</v>
      </c>
      <c r="C40" s="136">
        <v>0</v>
      </c>
      <c r="D40" s="136">
        <v>0</v>
      </c>
      <c r="E40" s="259">
        <v>0</v>
      </c>
    </row>
    <row r="41" spans="2:5" ht="13.5" thickBot="1" x14ac:dyDescent="0.25">
      <c r="B41" s="135" t="s">
        <v>117</v>
      </c>
      <c r="C41" s="136">
        <v>0</v>
      </c>
      <c r="D41" s="136">
        <v>0</v>
      </c>
      <c r="E41" s="259">
        <v>0</v>
      </c>
    </row>
    <row r="42" spans="2:5" ht="26.25" thickBot="1" x14ac:dyDescent="0.25">
      <c r="B42" s="135" t="s">
        <v>118</v>
      </c>
      <c r="C42" s="136">
        <v>0</v>
      </c>
      <c r="D42" s="136">
        <v>0</v>
      </c>
      <c r="E42" s="259">
        <v>0</v>
      </c>
    </row>
    <row r="43" spans="2:5" ht="26.25" thickBot="1" x14ac:dyDescent="0.25">
      <c r="B43" s="135" t="s">
        <v>119</v>
      </c>
      <c r="C43" s="136">
        <v>0</v>
      </c>
      <c r="D43" s="136">
        <v>0</v>
      </c>
      <c r="E43" s="259">
        <v>0</v>
      </c>
    </row>
    <row r="44" spans="2:5" ht="26.25" thickBot="1" x14ac:dyDescent="0.25">
      <c r="B44" s="137" t="s">
        <v>120</v>
      </c>
      <c r="C44" s="138">
        <v>10275</v>
      </c>
      <c r="D44" s="138">
        <v>9673</v>
      </c>
      <c r="E44" s="260">
        <v>9029</v>
      </c>
    </row>
  </sheetData>
  <mergeCells count="6">
    <mergeCell ref="B7:B8"/>
    <mergeCell ref="B27:B28"/>
    <mergeCell ref="C28:D28"/>
    <mergeCell ref="B1:E1"/>
    <mergeCell ref="B2:D2"/>
    <mergeCell ref="B3:D5"/>
  </mergeCells>
  <phoneticPr fontId="30" type="noConversion"/>
  <pageMargins left="0.75" right="0.75" top="1" bottom="1" header="0.5" footer="0.5"/>
  <pageSetup paperSize="9" scale="61" orientation="portrait" horizontalDpi="4294967295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view="pageBreakPreview" zoomScale="60" zoomScaleNormal="100" workbookViewId="0">
      <selection activeCell="P20" sqref="P20"/>
    </sheetView>
  </sheetViews>
  <sheetFormatPr defaultColWidth="8.85546875" defaultRowHeight="12.75" x14ac:dyDescent="0.2"/>
  <cols>
    <col min="1" max="7" width="8.85546875" style="1" customWidth="1"/>
    <col min="8" max="8" width="40.140625" style="1" customWidth="1"/>
    <col min="9" max="9" width="17.140625" style="1" customWidth="1"/>
    <col min="10" max="10" width="28.42578125" style="1" bestFit="1" customWidth="1"/>
    <col min="11" max="16384" width="8.85546875" style="1"/>
  </cols>
  <sheetData>
    <row r="1" spans="1:11" ht="15" x14ac:dyDescent="0.25">
      <c r="A1" s="335" t="s">
        <v>434</v>
      </c>
      <c r="B1" s="308"/>
      <c r="C1" s="308"/>
      <c r="D1" s="308"/>
      <c r="E1" s="308"/>
      <c r="F1" s="308"/>
      <c r="G1" s="308"/>
      <c r="H1" s="308"/>
      <c r="I1" s="308"/>
      <c r="J1" s="336" t="s">
        <v>435</v>
      </c>
      <c r="K1" s="309"/>
    </row>
    <row r="2" spans="1:11" ht="26.25" x14ac:dyDescent="0.4">
      <c r="B2" s="337" t="s">
        <v>394</v>
      </c>
      <c r="C2" s="337"/>
      <c r="D2" s="337"/>
      <c r="E2" s="337"/>
      <c r="F2" s="337"/>
      <c r="G2" s="337"/>
      <c r="H2" s="337"/>
      <c r="I2" s="337"/>
      <c r="J2" s="337"/>
      <c r="K2" s="337"/>
    </row>
    <row r="3" spans="1:11" ht="20.25" x14ac:dyDescent="0.3">
      <c r="B3" s="338" t="s">
        <v>287</v>
      </c>
      <c r="C3" s="338"/>
      <c r="D3" s="338"/>
      <c r="E3" s="338"/>
      <c r="F3" s="338"/>
      <c r="G3" s="338"/>
      <c r="H3" s="338"/>
      <c r="I3" s="338"/>
      <c r="J3" s="338"/>
      <c r="K3" s="338"/>
    </row>
    <row r="4" spans="1:11" ht="15.75" x14ac:dyDescent="0.25">
      <c r="A4" s="3" t="s">
        <v>0</v>
      </c>
      <c r="B4" s="332" t="s">
        <v>8</v>
      </c>
      <c r="C4" s="332"/>
      <c r="D4" s="332"/>
      <c r="E4" s="332"/>
      <c r="F4" s="332"/>
      <c r="G4" s="332"/>
      <c r="H4" s="332"/>
      <c r="I4" s="332"/>
      <c r="J4" s="4">
        <f>SUM(I5:I10)</f>
        <v>152927000</v>
      </c>
    </row>
    <row r="5" spans="1:11" ht="15" x14ac:dyDescent="0.2">
      <c r="A5" s="287"/>
      <c r="B5" s="5">
        <v>1</v>
      </c>
      <c r="C5" s="333" t="s">
        <v>1</v>
      </c>
      <c r="D5" s="333"/>
      <c r="E5" s="333"/>
      <c r="F5" s="333"/>
      <c r="G5" s="333"/>
      <c r="H5" s="333"/>
      <c r="I5" s="6">
        <v>70168000</v>
      </c>
      <c r="J5" s="287"/>
    </row>
    <row r="6" spans="1:11" ht="15.75" x14ac:dyDescent="0.25">
      <c r="A6" s="287"/>
      <c r="B6" s="5">
        <v>2</v>
      </c>
      <c r="C6" s="333" t="s">
        <v>9</v>
      </c>
      <c r="D6" s="333"/>
      <c r="E6" s="333"/>
      <c r="F6" s="333"/>
      <c r="G6" s="333"/>
      <c r="H6" s="333"/>
      <c r="I6" s="261">
        <v>31359000</v>
      </c>
      <c r="J6" s="287"/>
    </row>
    <row r="7" spans="1:11" ht="15.75" x14ac:dyDescent="0.25">
      <c r="A7" s="287"/>
      <c r="B7" s="5">
        <v>3</v>
      </c>
      <c r="C7" s="333" t="s">
        <v>10</v>
      </c>
      <c r="D7" s="333"/>
      <c r="E7" s="333"/>
      <c r="F7" s="333"/>
      <c r="G7" s="333"/>
      <c r="H7" s="333"/>
      <c r="I7" s="288">
        <v>43491000</v>
      </c>
      <c r="J7" s="287"/>
    </row>
    <row r="8" spans="1:11" ht="15" x14ac:dyDescent="0.2">
      <c r="A8" s="287"/>
      <c r="B8" s="5">
        <v>4</v>
      </c>
      <c r="C8" s="333" t="s">
        <v>11</v>
      </c>
      <c r="D8" s="333"/>
      <c r="E8" s="333"/>
      <c r="F8" s="333"/>
      <c r="G8" s="333"/>
      <c r="H8" s="333"/>
      <c r="I8" s="6">
        <v>2713000</v>
      </c>
      <c r="J8" s="287"/>
    </row>
    <row r="9" spans="1:11" ht="15.75" x14ac:dyDescent="0.25">
      <c r="A9" s="287"/>
      <c r="B9" s="5">
        <v>5</v>
      </c>
      <c r="C9" s="333" t="s">
        <v>12</v>
      </c>
      <c r="D9" s="333"/>
      <c r="E9" s="333"/>
      <c r="F9" s="333"/>
      <c r="G9" s="333"/>
      <c r="H9" s="333"/>
      <c r="I9" s="532">
        <v>851000</v>
      </c>
      <c r="J9" s="287"/>
    </row>
    <row r="10" spans="1:11" ht="15.75" x14ac:dyDescent="0.25">
      <c r="A10" s="287"/>
      <c r="B10" s="5">
        <v>6</v>
      </c>
      <c r="C10" s="333" t="s">
        <v>395</v>
      </c>
      <c r="D10" s="333"/>
      <c r="E10" s="333"/>
      <c r="F10" s="333"/>
      <c r="G10" s="333"/>
      <c r="H10" s="333"/>
      <c r="I10" s="261">
        <v>4345000</v>
      </c>
      <c r="J10" s="287"/>
    </row>
    <row r="11" spans="1:11" ht="15.75" x14ac:dyDescent="0.25">
      <c r="A11" s="3" t="s">
        <v>5</v>
      </c>
      <c r="B11" s="332" t="s">
        <v>13</v>
      </c>
      <c r="C11" s="332"/>
      <c r="D11" s="332"/>
      <c r="E11" s="332"/>
      <c r="F11" s="332"/>
      <c r="G11" s="332"/>
      <c r="H11" s="332"/>
      <c r="I11" s="332"/>
      <c r="J11" s="4">
        <f>SUM(I12:I15)</f>
        <v>54282000</v>
      </c>
    </row>
    <row r="12" spans="1:11" ht="15" x14ac:dyDescent="0.2">
      <c r="A12" s="287"/>
      <c r="B12" s="5">
        <v>1</v>
      </c>
      <c r="C12" s="333" t="s">
        <v>14</v>
      </c>
      <c r="D12" s="333"/>
      <c r="E12" s="333"/>
      <c r="F12" s="333"/>
      <c r="G12" s="333"/>
      <c r="H12" s="333"/>
      <c r="I12" s="6">
        <v>4120000</v>
      </c>
      <c r="J12" s="287"/>
    </row>
    <row r="13" spans="1:11" ht="15" x14ac:dyDescent="0.2">
      <c r="A13" s="287"/>
      <c r="B13" s="5">
        <v>2</v>
      </c>
      <c r="C13" s="333" t="s">
        <v>15</v>
      </c>
      <c r="D13" s="333"/>
      <c r="E13" s="333"/>
      <c r="F13" s="333"/>
      <c r="G13" s="333"/>
      <c r="H13" s="333"/>
      <c r="I13" s="6">
        <v>4695000</v>
      </c>
      <c r="J13" s="287"/>
    </row>
    <row r="14" spans="1:11" ht="15" x14ac:dyDescent="0.2">
      <c r="A14" s="287"/>
      <c r="B14" s="5">
        <v>3</v>
      </c>
      <c r="C14" s="333" t="s">
        <v>16</v>
      </c>
      <c r="D14" s="333"/>
      <c r="E14" s="333"/>
      <c r="F14" s="333"/>
      <c r="G14" s="333"/>
      <c r="H14" s="333"/>
      <c r="I14" s="6">
        <v>0</v>
      </c>
      <c r="J14" s="287"/>
    </row>
    <row r="15" spans="1:11" ht="15.75" x14ac:dyDescent="0.25">
      <c r="A15" s="287"/>
      <c r="B15" s="5">
        <v>4</v>
      </c>
      <c r="C15" s="333" t="s">
        <v>396</v>
      </c>
      <c r="D15" s="333"/>
      <c r="E15" s="333"/>
      <c r="F15" s="333"/>
      <c r="G15" s="333"/>
      <c r="H15" s="333"/>
      <c r="I15" s="261">
        <v>45467000</v>
      </c>
      <c r="J15" s="287"/>
    </row>
    <row r="16" spans="1:11" ht="15.75" x14ac:dyDescent="0.25">
      <c r="A16" s="3" t="s">
        <v>6</v>
      </c>
      <c r="B16" s="332" t="s">
        <v>17</v>
      </c>
      <c r="C16" s="332"/>
      <c r="D16" s="332"/>
      <c r="E16" s="332"/>
      <c r="F16" s="332"/>
      <c r="G16" s="332"/>
      <c r="H16" s="332"/>
      <c r="I16" s="332"/>
      <c r="J16" s="4">
        <f>SUM(I18:I23)</f>
        <v>28500000</v>
      </c>
    </row>
    <row r="17" spans="1:10" ht="15.75" x14ac:dyDescent="0.25">
      <c r="A17" s="3"/>
      <c r="B17" s="294"/>
      <c r="C17" s="334" t="s">
        <v>397</v>
      </c>
      <c r="D17" s="334"/>
      <c r="E17" s="334"/>
      <c r="F17" s="334"/>
      <c r="G17" s="334"/>
      <c r="H17" s="334"/>
      <c r="I17" s="294"/>
      <c r="J17" s="4"/>
    </row>
    <row r="18" spans="1:10" ht="15.75" x14ac:dyDescent="0.25">
      <c r="A18" s="287"/>
      <c r="B18" s="5">
        <v>1</v>
      </c>
      <c r="C18" s="333" t="s">
        <v>18</v>
      </c>
      <c r="D18" s="333"/>
      <c r="E18" s="333"/>
      <c r="F18" s="333"/>
      <c r="G18" s="333"/>
      <c r="H18" s="333"/>
      <c r="I18" s="261">
        <v>3858000</v>
      </c>
      <c r="J18" s="287"/>
    </row>
    <row r="19" spans="1:10" ht="15.75" x14ac:dyDescent="0.25">
      <c r="A19" s="287"/>
      <c r="B19" s="5">
        <v>2</v>
      </c>
      <c r="C19" s="333" t="s">
        <v>19</v>
      </c>
      <c r="D19" s="333"/>
      <c r="E19" s="333"/>
      <c r="F19" s="333"/>
      <c r="G19" s="333"/>
      <c r="H19" s="333"/>
      <c r="I19" s="261">
        <v>23142000</v>
      </c>
      <c r="J19" s="287"/>
    </row>
    <row r="20" spans="1:10" ht="15" x14ac:dyDescent="0.2">
      <c r="A20" s="287"/>
      <c r="B20" s="5">
        <v>3</v>
      </c>
      <c r="C20" s="333" t="s">
        <v>20</v>
      </c>
      <c r="D20" s="333"/>
      <c r="E20" s="333"/>
      <c r="F20" s="333"/>
      <c r="G20" s="333"/>
      <c r="H20" s="333"/>
      <c r="I20" s="6">
        <v>1000000</v>
      </c>
      <c r="J20" s="287"/>
    </row>
    <row r="21" spans="1:10" ht="15.75" x14ac:dyDescent="0.25">
      <c r="A21" s="287"/>
      <c r="B21" s="5"/>
      <c r="C21" s="334" t="s">
        <v>398</v>
      </c>
      <c r="D21" s="334"/>
      <c r="E21" s="334"/>
      <c r="F21" s="334"/>
      <c r="G21" s="334"/>
      <c r="H21" s="334"/>
      <c r="I21" s="6"/>
      <c r="J21" s="287"/>
    </row>
    <row r="22" spans="1:10" ht="15" x14ac:dyDescent="0.2">
      <c r="A22" s="287"/>
      <c r="B22" s="5">
        <v>4</v>
      </c>
      <c r="C22" s="333" t="s">
        <v>21</v>
      </c>
      <c r="D22" s="333"/>
      <c r="E22" s="333"/>
      <c r="F22" s="333"/>
      <c r="G22" s="333"/>
      <c r="H22" s="333"/>
      <c r="I22" s="6">
        <v>500000</v>
      </c>
      <c r="J22" s="287"/>
    </row>
    <row r="23" spans="1:10" ht="15.75" x14ac:dyDescent="0.25">
      <c r="A23" s="287"/>
      <c r="B23" s="5">
        <v>5</v>
      </c>
      <c r="C23" s="333" t="s">
        <v>398</v>
      </c>
      <c r="D23" s="333"/>
      <c r="E23" s="333"/>
      <c r="F23" s="333"/>
      <c r="G23" s="333"/>
      <c r="H23" s="333"/>
      <c r="I23" s="288">
        <v>0</v>
      </c>
      <c r="J23" s="287"/>
    </row>
    <row r="24" spans="1:10" ht="15.75" x14ac:dyDescent="0.25">
      <c r="A24" s="3" t="s">
        <v>7</v>
      </c>
      <c r="B24" s="332" t="s">
        <v>22</v>
      </c>
      <c r="C24" s="332"/>
      <c r="D24" s="332"/>
      <c r="E24" s="332"/>
      <c r="F24" s="332"/>
      <c r="G24" s="332"/>
      <c r="H24" s="332"/>
      <c r="I24" s="332"/>
      <c r="J24" s="4">
        <f>SUM(I25:I38)</f>
        <v>10734000</v>
      </c>
    </row>
    <row r="25" spans="1:10" ht="15" x14ac:dyDescent="0.2">
      <c r="A25" s="287"/>
      <c r="B25" s="5">
        <v>1</v>
      </c>
      <c r="C25" s="333" t="s">
        <v>23</v>
      </c>
      <c r="D25" s="333"/>
      <c r="E25" s="333"/>
      <c r="F25" s="333"/>
      <c r="G25" s="333"/>
      <c r="H25" s="333"/>
      <c r="I25" s="6">
        <v>0</v>
      </c>
      <c r="J25" s="287"/>
    </row>
    <row r="26" spans="1:10" ht="15" x14ac:dyDescent="0.2">
      <c r="A26" s="287"/>
      <c r="B26" s="5">
        <v>2</v>
      </c>
      <c r="C26" s="333" t="s">
        <v>399</v>
      </c>
      <c r="D26" s="333"/>
      <c r="E26" s="333"/>
      <c r="F26" s="333"/>
      <c r="G26" s="333"/>
      <c r="H26" s="333"/>
      <c r="I26" s="6">
        <v>4000000</v>
      </c>
      <c r="J26" s="287"/>
    </row>
    <row r="27" spans="1:10" ht="15" x14ac:dyDescent="0.2">
      <c r="A27" s="287"/>
      <c r="B27" s="5">
        <v>3</v>
      </c>
      <c r="C27" s="333" t="s">
        <v>24</v>
      </c>
      <c r="D27" s="333"/>
      <c r="E27" s="333"/>
      <c r="F27" s="333"/>
      <c r="G27" s="333"/>
      <c r="H27" s="333"/>
      <c r="I27" s="6">
        <v>1000000</v>
      </c>
      <c r="J27" s="287"/>
    </row>
    <row r="28" spans="1:10" ht="15" x14ac:dyDescent="0.2">
      <c r="A28" s="287"/>
      <c r="B28" s="5">
        <v>4</v>
      </c>
      <c r="C28" s="333" t="s">
        <v>400</v>
      </c>
      <c r="D28" s="333"/>
      <c r="E28" s="333"/>
      <c r="F28" s="333"/>
      <c r="G28" s="333"/>
      <c r="H28" s="333"/>
      <c r="I28" s="6">
        <v>1000000</v>
      </c>
      <c r="J28" s="287"/>
    </row>
    <row r="29" spans="1:10" ht="15" x14ac:dyDescent="0.2">
      <c r="A29" s="287"/>
      <c r="B29" s="5">
        <v>5</v>
      </c>
      <c r="C29" s="333" t="s">
        <v>26</v>
      </c>
      <c r="D29" s="333"/>
      <c r="E29" s="333"/>
      <c r="F29" s="333"/>
      <c r="G29" s="333"/>
      <c r="H29" s="333"/>
      <c r="I29" s="6">
        <f>SUM(H30:H33)</f>
        <v>2949000</v>
      </c>
      <c r="J29" s="287"/>
    </row>
    <row r="30" spans="1:10" ht="15" x14ac:dyDescent="0.2">
      <c r="A30" s="287"/>
      <c r="B30" s="5"/>
      <c r="C30" s="297" t="s">
        <v>2</v>
      </c>
      <c r="D30" s="333" t="s">
        <v>27</v>
      </c>
      <c r="E30" s="333"/>
      <c r="F30" s="333"/>
      <c r="G30" s="333"/>
      <c r="H30" s="7">
        <v>1199000</v>
      </c>
      <c r="I30" s="6"/>
      <c r="J30" s="287"/>
    </row>
    <row r="31" spans="1:10" ht="15" x14ac:dyDescent="0.2">
      <c r="A31" s="287"/>
      <c r="B31" s="5"/>
      <c r="C31" s="297" t="s">
        <v>3</v>
      </c>
      <c r="D31" s="333" t="s">
        <v>28</v>
      </c>
      <c r="E31" s="333"/>
      <c r="F31" s="333"/>
      <c r="G31" s="333"/>
      <c r="H31" s="7">
        <v>1500000</v>
      </c>
      <c r="I31" s="6"/>
      <c r="J31" s="287"/>
    </row>
    <row r="32" spans="1:10" ht="15" x14ac:dyDescent="0.2">
      <c r="A32" s="287"/>
      <c r="B32" s="5"/>
      <c r="C32" s="297" t="s">
        <v>4</v>
      </c>
      <c r="D32" s="333" t="s">
        <v>29</v>
      </c>
      <c r="E32" s="333"/>
      <c r="F32" s="333"/>
      <c r="G32" s="333"/>
      <c r="H32" s="7">
        <v>250000</v>
      </c>
      <c r="I32" s="6"/>
      <c r="J32" s="287"/>
    </row>
    <row r="33" spans="1:10" ht="15" x14ac:dyDescent="0.2">
      <c r="A33" s="287"/>
      <c r="B33" s="5"/>
      <c r="C33" s="297"/>
      <c r="D33" s="333"/>
      <c r="E33" s="333"/>
      <c r="F33" s="333"/>
      <c r="G33" s="333"/>
      <c r="H33" s="7"/>
      <c r="I33" s="6"/>
      <c r="J33" s="287"/>
    </row>
    <row r="34" spans="1:10" ht="15" x14ac:dyDescent="0.2">
      <c r="A34" s="287"/>
      <c r="B34" s="5">
        <v>6</v>
      </c>
      <c r="C34" s="333" t="s">
        <v>30</v>
      </c>
      <c r="D34" s="333"/>
      <c r="E34" s="333"/>
      <c r="F34" s="333"/>
      <c r="G34" s="333"/>
      <c r="H34" s="333"/>
      <c r="I34" s="6">
        <v>1150000</v>
      </c>
      <c r="J34" s="287"/>
    </row>
    <row r="35" spans="1:10" ht="15" x14ac:dyDescent="0.2">
      <c r="A35" s="287"/>
      <c r="B35" s="5">
        <v>8</v>
      </c>
      <c r="C35" s="333" t="s">
        <v>31</v>
      </c>
      <c r="D35" s="333"/>
      <c r="E35" s="333"/>
      <c r="F35" s="333"/>
      <c r="G35" s="333"/>
      <c r="H35" s="333"/>
      <c r="I35" s="6">
        <v>150000</v>
      </c>
      <c r="J35" s="287"/>
    </row>
    <row r="36" spans="1:10" ht="15" x14ac:dyDescent="0.2">
      <c r="A36" s="287"/>
      <c r="B36" s="5">
        <v>7</v>
      </c>
      <c r="C36" s="333" t="s">
        <v>31</v>
      </c>
      <c r="D36" s="333"/>
      <c r="E36" s="333"/>
      <c r="F36" s="333"/>
      <c r="G36" s="333"/>
      <c r="H36" s="333"/>
      <c r="I36" s="6">
        <v>0</v>
      </c>
      <c r="J36" s="287"/>
    </row>
    <row r="37" spans="1:10" ht="15.75" x14ac:dyDescent="0.25">
      <c r="A37" s="287"/>
      <c r="B37" s="5">
        <v>7</v>
      </c>
      <c r="C37" s="333" t="s">
        <v>401</v>
      </c>
      <c r="D37" s="333"/>
      <c r="E37" s="333"/>
      <c r="F37" s="333"/>
      <c r="G37" s="333"/>
      <c r="H37" s="333"/>
      <c r="I37" s="288">
        <v>485000</v>
      </c>
      <c r="J37" s="287"/>
    </row>
    <row r="38" spans="1:10" ht="15" x14ac:dyDescent="0.2">
      <c r="A38" s="287"/>
      <c r="B38" s="287"/>
      <c r="C38" s="287"/>
      <c r="D38" s="287"/>
      <c r="E38" s="287"/>
      <c r="F38" s="287"/>
      <c r="G38" s="287"/>
      <c r="H38" s="287"/>
      <c r="I38" s="6"/>
      <c r="J38" s="287"/>
    </row>
    <row r="39" spans="1:10" ht="15.75" x14ac:dyDescent="0.25">
      <c r="A39" s="3" t="s">
        <v>32</v>
      </c>
      <c r="B39" s="332" t="s">
        <v>33</v>
      </c>
      <c r="C39" s="332"/>
      <c r="D39" s="332"/>
      <c r="E39" s="332"/>
      <c r="F39" s="332"/>
      <c r="G39" s="332"/>
      <c r="H39" s="332"/>
      <c r="I39" s="332"/>
      <c r="J39" s="4">
        <f>SUM(I40:I42)</f>
        <v>39761000</v>
      </c>
    </row>
    <row r="40" spans="1:10" ht="15" x14ac:dyDescent="0.2">
      <c r="A40" s="287"/>
      <c r="B40" s="5">
        <v>1</v>
      </c>
      <c r="C40" s="333" t="s">
        <v>34</v>
      </c>
      <c r="D40" s="333"/>
      <c r="E40" s="333"/>
      <c r="F40" s="333"/>
      <c r="G40" s="333"/>
      <c r="H40" s="333"/>
      <c r="I40" s="6">
        <v>33835000</v>
      </c>
      <c r="J40" s="287"/>
    </row>
    <row r="41" spans="1:10" ht="15.75" x14ac:dyDescent="0.25">
      <c r="A41" s="287"/>
      <c r="B41" s="5">
        <v>2</v>
      </c>
      <c r="C41" s="333" t="s">
        <v>286</v>
      </c>
      <c r="D41" s="333"/>
      <c r="E41" s="333"/>
      <c r="F41" s="333"/>
      <c r="G41" s="333"/>
      <c r="H41" s="333"/>
      <c r="I41" s="288">
        <v>5888000</v>
      </c>
      <c r="J41" s="287"/>
    </row>
    <row r="42" spans="1:10" ht="15.75" x14ac:dyDescent="0.25">
      <c r="A42" s="287"/>
      <c r="B42" s="289">
        <v>3</v>
      </c>
      <c r="C42" s="339" t="s">
        <v>402</v>
      </c>
      <c r="D42" s="340"/>
      <c r="E42" s="340"/>
      <c r="F42" s="340"/>
      <c r="G42" s="340"/>
      <c r="H42" s="340"/>
      <c r="I42" s="288">
        <v>38000</v>
      </c>
      <c r="J42" s="287"/>
    </row>
    <row r="43" spans="1:10" ht="15.75" x14ac:dyDescent="0.25">
      <c r="A43" s="287"/>
      <c r="B43" s="289"/>
      <c r="C43" s="295"/>
      <c r="D43" s="296"/>
      <c r="E43" s="296"/>
      <c r="F43" s="296"/>
      <c r="G43" s="296"/>
      <c r="H43" s="296"/>
      <c r="I43" s="288"/>
      <c r="J43" s="287"/>
    </row>
    <row r="44" spans="1:10" ht="15.75" x14ac:dyDescent="0.25">
      <c r="A44" s="3" t="s">
        <v>35</v>
      </c>
      <c r="B44" s="332" t="s">
        <v>36</v>
      </c>
      <c r="C44" s="332"/>
      <c r="D44" s="332"/>
      <c r="E44" s="332"/>
      <c r="F44" s="332"/>
      <c r="G44" s="332"/>
      <c r="H44" s="332"/>
      <c r="I44" s="332"/>
      <c r="J44" s="4">
        <f>SUM(I45:I47)</f>
        <v>7640000</v>
      </c>
    </row>
    <row r="45" spans="1:10" ht="15" x14ac:dyDescent="0.2">
      <c r="A45" s="287"/>
      <c r="B45" s="5">
        <v>1</v>
      </c>
      <c r="C45" s="333" t="s">
        <v>37</v>
      </c>
      <c r="D45" s="333"/>
      <c r="E45" s="333"/>
      <c r="F45" s="333"/>
      <c r="G45" s="333"/>
      <c r="H45" s="333"/>
      <c r="I45" s="6">
        <v>7540000</v>
      </c>
      <c r="J45" s="287"/>
    </row>
    <row r="46" spans="1:10" ht="15.75" x14ac:dyDescent="0.25">
      <c r="A46" s="287"/>
      <c r="B46" s="5">
        <v>2</v>
      </c>
      <c r="C46" s="333" t="s">
        <v>436</v>
      </c>
      <c r="D46" s="333"/>
      <c r="E46" s="333"/>
      <c r="F46" s="333"/>
      <c r="G46" s="333"/>
      <c r="H46" s="333"/>
      <c r="I46" s="261">
        <v>100000</v>
      </c>
      <c r="J46" s="287"/>
    </row>
    <row r="47" spans="1:10" ht="15.75" x14ac:dyDescent="0.25">
      <c r="A47" s="3" t="s">
        <v>38</v>
      </c>
      <c r="B47" s="332" t="s">
        <v>426</v>
      </c>
      <c r="C47" s="332"/>
      <c r="D47" s="332"/>
      <c r="E47" s="332"/>
      <c r="F47" s="332"/>
      <c r="G47" s="332"/>
      <c r="H47" s="332"/>
      <c r="I47" s="332"/>
      <c r="J47" s="4">
        <f>SUM(I48)</f>
        <v>700000</v>
      </c>
    </row>
    <row r="48" spans="1:10" ht="15" x14ac:dyDescent="0.2">
      <c r="A48" s="287"/>
      <c r="B48" s="5">
        <v>1</v>
      </c>
      <c r="C48" s="333" t="s">
        <v>437</v>
      </c>
      <c r="D48" s="333"/>
      <c r="E48" s="333"/>
      <c r="F48" s="333"/>
      <c r="G48" s="333"/>
      <c r="H48" s="333"/>
      <c r="I48" s="6">
        <v>700000</v>
      </c>
      <c r="J48" s="287"/>
    </row>
    <row r="49" spans="1:11" ht="15" x14ac:dyDescent="0.2">
      <c r="A49" s="287"/>
      <c r="B49" s="5"/>
      <c r="C49" s="293"/>
      <c r="D49" s="293"/>
      <c r="E49" s="293"/>
      <c r="F49" s="293"/>
      <c r="G49" s="293"/>
      <c r="H49" s="293"/>
      <c r="I49" s="6"/>
      <c r="J49" s="287"/>
    </row>
    <row r="50" spans="1:11" ht="15.75" x14ac:dyDescent="0.25">
      <c r="A50" s="3" t="s">
        <v>427</v>
      </c>
      <c r="B50" s="332" t="s">
        <v>39</v>
      </c>
      <c r="C50" s="332"/>
      <c r="D50" s="332"/>
      <c r="E50" s="332"/>
      <c r="F50" s="332"/>
      <c r="G50" s="332"/>
      <c r="H50" s="332"/>
      <c r="I50" s="332"/>
      <c r="J50" s="4">
        <f>SUM(I51:I61)</f>
        <v>28534000</v>
      </c>
    </row>
    <row r="51" spans="1:11" ht="15" x14ac:dyDescent="0.2">
      <c r="A51" s="287"/>
      <c r="B51" s="5">
        <v>1</v>
      </c>
      <c r="C51" s="333" t="s">
        <v>40</v>
      </c>
      <c r="D51" s="333"/>
      <c r="E51" s="333"/>
      <c r="F51" s="333"/>
      <c r="G51" s="333"/>
      <c r="H51" s="333"/>
      <c r="I51" s="6">
        <v>25376000</v>
      </c>
      <c r="J51" s="287"/>
    </row>
    <row r="52" spans="1:11" ht="15" x14ac:dyDescent="0.2">
      <c r="A52" s="287"/>
      <c r="B52" s="5">
        <v>2</v>
      </c>
      <c r="C52" s="333" t="s">
        <v>41</v>
      </c>
      <c r="D52" s="333"/>
      <c r="E52" s="333"/>
      <c r="F52" s="333"/>
      <c r="G52" s="333"/>
      <c r="H52" s="333"/>
      <c r="I52" s="6">
        <v>3158000</v>
      </c>
      <c r="J52" s="287"/>
    </row>
    <row r="53" spans="1:11" ht="15" x14ac:dyDescent="0.2">
      <c r="A53" s="287"/>
      <c r="B53" s="5"/>
      <c r="C53" s="333"/>
      <c r="D53" s="333"/>
      <c r="E53" s="333"/>
      <c r="F53" s="333"/>
      <c r="G53" s="333"/>
      <c r="H53" s="333"/>
      <c r="I53" s="6"/>
      <c r="J53" s="287"/>
    </row>
    <row r="54" spans="1:11" x14ac:dyDescent="0.2">
      <c r="A54" s="287"/>
      <c r="B54" s="287"/>
      <c r="C54" s="287"/>
      <c r="D54" s="287"/>
      <c r="E54" s="287"/>
      <c r="F54" s="287"/>
      <c r="G54" s="287"/>
      <c r="H54" s="287"/>
      <c r="I54" s="287"/>
      <c r="J54" s="287"/>
    </row>
    <row r="55" spans="1:11" ht="25.5" x14ac:dyDescent="0.35">
      <c r="A55" s="328" t="s">
        <v>403</v>
      </c>
      <c r="B55" s="329"/>
      <c r="C55" s="329"/>
      <c r="D55" s="329"/>
      <c r="E55" s="329"/>
      <c r="F55" s="329"/>
      <c r="G55" s="329"/>
      <c r="H55" s="329"/>
      <c r="I55" s="329"/>
      <c r="J55" s="8">
        <f>SUM(J4:J54)</f>
        <v>323078000</v>
      </c>
      <c r="K55" s="253"/>
    </row>
    <row r="56" spans="1:11" ht="15" x14ac:dyDescent="0.25">
      <c r="A56" s="330" t="s">
        <v>404</v>
      </c>
      <c r="B56" s="331"/>
      <c r="C56" s="331"/>
      <c r="D56" s="331"/>
      <c r="E56" s="331"/>
      <c r="F56" s="331"/>
      <c r="G56" s="331"/>
      <c r="H56" s="331"/>
      <c r="I56" s="331"/>
      <c r="J56" s="287"/>
    </row>
    <row r="57" spans="1:11" x14ac:dyDescent="0.2">
      <c r="A57" s="287"/>
      <c r="B57" s="287"/>
      <c r="C57" s="287"/>
      <c r="D57" s="287"/>
      <c r="E57" s="287"/>
      <c r="F57" s="287"/>
      <c r="G57" s="287"/>
      <c r="H57" s="287"/>
      <c r="I57" s="287"/>
      <c r="J57" s="287"/>
    </row>
  </sheetData>
  <mergeCells count="53">
    <mergeCell ref="A55:I55"/>
    <mergeCell ref="A56:I56"/>
    <mergeCell ref="C18:H18"/>
    <mergeCell ref="C19:H19"/>
    <mergeCell ref="C20:H20"/>
    <mergeCell ref="C21:H21"/>
    <mergeCell ref="C22:H22"/>
    <mergeCell ref="C13:H13"/>
    <mergeCell ref="C14:H14"/>
    <mergeCell ref="C15:H15"/>
    <mergeCell ref="B16:I16"/>
    <mergeCell ref="C17:H17"/>
    <mergeCell ref="A1:I1"/>
    <mergeCell ref="J1:K1"/>
    <mergeCell ref="B2:K2"/>
    <mergeCell ref="B3:K3"/>
    <mergeCell ref="B4:I4"/>
    <mergeCell ref="B47:I47"/>
    <mergeCell ref="C48:H48"/>
    <mergeCell ref="B50:I50"/>
    <mergeCell ref="C51:H51"/>
    <mergeCell ref="C52:H52"/>
    <mergeCell ref="C53:H53"/>
    <mergeCell ref="C41:H41"/>
    <mergeCell ref="C42:H42"/>
    <mergeCell ref="B44:I44"/>
    <mergeCell ref="C45:H45"/>
    <mergeCell ref="C46:H46"/>
    <mergeCell ref="C35:H35"/>
    <mergeCell ref="C36:H36"/>
    <mergeCell ref="C37:H37"/>
    <mergeCell ref="B39:I39"/>
    <mergeCell ref="C40:H40"/>
    <mergeCell ref="D30:G30"/>
    <mergeCell ref="D31:G31"/>
    <mergeCell ref="D32:G32"/>
    <mergeCell ref="D33:G33"/>
    <mergeCell ref="C34:H34"/>
    <mergeCell ref="C25:H25"/>
    <mergeCell ref="C26:H26"/>
    <mergeCell ref="C27:H27"/>
    <mergeCell ref="C28:H28"/>
    <mergeCell ref="C29:H29"/>
    <mergeCell ref="C23:H23"/>
    <mergeCell ref="B24:I24"/>
    <mergeCell ref="C5:H5"/>
    <mergeCell ref="C6:H6"/>
    <mergeCell ref="C7:H7"/>
    <mergeCell ref="C8:H8"/>
    <mergeCell ref="C9:H9"/>
    <mergeCell ref="C10:H10"/>
    <mergeCell ref="B11:I11"/>
    <mergeCell ref="C12:H12"/>
  </mergeCells>
  <phoneticPr fontId="30" type="noConversion"/>
  <pageMargins left="0.75" right="0.75" top="1" bottom="1" header="0.5" footer="0.5"/>
  <pageSetup paperSize="9" scale="37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Normal="100" workbookViewId="0">
      <selection activeCell="J10" sqref="J10"/>
    </sheetView>
  </sheetViews>
  <sheetFormatPr defaultColWidth="8.85546875" defaultRowHeight="12.75" x14ac:dyDescent="0.2"/>
  <cols>
    <col min="1" max="1" width="61.7109375" style="1" bestFit="1" customWidth="1"/>
    <col min="2" max="2" width="18.5703125" style="1" customWidth="1"/>
    <col min="3" max="3" width="17.85546875" style="1" customWidth="1"/>
    <col min="4" max="4" width="19.28515625" style="1" customWidth="1"/>
    <col min="5" max="5" width="10.5703125" style="1" customWidth="1"/>
    <col min="6" max="7" width="1.7109375" style="1" customWidth="1"/>
    <col min="8" max="16384" width="8.85546875" style="1"/>
  </cols>
  <sheetData>
    <row r="1" spans="1:6" ht="15.75" x14ac:dyDescent="0.25">
      <c r="A1" s="341" t="s">
        <v>438</v>
      </c>
      <c r="B1" s="308"/>
      <c r="C1" s="308"/>
      <c r="D1" s="308"/>
      <c r="E1" s="308"/>
    </row>
    <row r="2" spans="1:6" x14ac:dyDescent="0.2">
      <c r="A2" s="342"/>
      <c r="B2" s="323"/>
      <c r="C2" s="323"/>
      <c r="D2" s="323"/>
      <c r="E2" s="323"/>
      <c r="F2" s="323"/>
    </row>
    <row r="3" spans="1:6" x14ac:dyDescent="0.2">
      <c r="A3" s="342"/>
      <c r="B3" s="323"/>
      <c r="C3" s="323"/>
      <c r="D3" s="323"/>
      <c r="E3" s="323"/>
      <c r="F3" s="323"/>
    </row>
    <row r="4" spans="1:6" ht="15" x14ac:dyDescent="0.25">
      <c r="A4" s="139"/>
      <c r="B4" s="139"/>
      <c r="D4" s="336" t="s">
        <v>439</v>
      </c>
      <c r="E4" s="309"/>
    </row>
    <row r="5" spans="1:6" ht="20.25" x14ac:dyDescent="0.25">
      <c r="A5" s="343" t="s">
        <v>148</v>
      </c>
      <c r="B5" s="344"/>
      <c r="C5" s="344"/>
      <c r="D5" s="345"/>
    </row>
    <row r="6" spans="1:6" ht="63.75" x14ac:dyDescent="0.2">
      <c r="A6" s="159" t="s">
        <v>149</v>
      </c>
      <c r="B6" s="159" t="s">
        <v>150</v>
      </c>
      <c r="C6" s="533" t="s">
        <v>151</v>
      </c>
      <c r="D6" s="534" t="s">
        <v>152</v>
      </c>
    </row>
    <row r="7" spans="1:6" ht="25.5" x14ac:dyDescent="0.2">
      <c r="A7" s="160"/>
      <c r="B7" s="159" t="s">
        <v>405</v>
      </c>
      <c r="C7" s="533" t="s">
        <v>406</v>
      </c>
      <c r="D7" s="534" t="s">
        <v>406</v>
      </c>
    </row>
    <row r="8" spans="1:6" ht="15.75" x14ac:dyDescent="0.2">
      <c r="A8" s="193" t="s">
        <v>230</v>
      </c>
      <c r="B8" s="195">
        <f>SUM(B9:B11)</f>
        <v>0</v>
      </c>
      <c r="C8" s="535">
        <f>SUM(C9:C11)</f>
        <v>14500</v>
      </c>
      <c r="D8" s="536">
        <f>SUM(D9:D11)</f>
        <v>14500</v>
      </c>
    </row>
    <row r="9" spans="1:6" ht="15.75" x14ac:dyDescent="0.2">
      <c r="A9" s="160" t="s">
        <v>153</v>
      </c>
      <c r="B9" s="18"/>
      <c r="C9" s="537">
        <v>1500</v>
      </c>
      <c r="D9" s="538">
        <f>SUM(B9:C9)</f>
        <v>1500</v>
      </c>
    </row>
    <row r="10" spans="1:6" ht="15.75" x14ac:dyDescent="0.2">
      <c r="A10" s="160" t="s">
        <v>154</v>
      </c>
      <c r="B10" s="18"/>
      <c r="C10" s="537">
        <v>12000</v>
      </c>
      <c r="D10" s="538">
        <f>SUM(B10:C10)</f>
        <v>12000</v>
      </c>
    </row>
    <row r="11" spans="1:6" ht="15.75" x14ac:dyDescent="0.2">
      <c r="A11" s="160" t="s">
        <v>155</v>
      </c>
      <c r="B11" s="18"/>
      <c r="C11" s="537">
        <v>1000</v>
      </c>
      <c r="D11" s="538">
        <f t="shared" ref="D11:D17" si="0">SUM(B11:C11)</f>
        <v>1000</v>
      </c>
    </row>
    <row r="12" spans="1:6" ht="15.75" x14ac:dyDescent="0.2">
      <c r="A12" s="193" t="s">
        <v>231</v>
      </c>
      <c r="B12" s="196">
        <f>SUM(B13:B14)</f>
        <v>0</v>
      </c>
      <c r="C12" s="539">
        <f>SUM(C13:C14)</f>
        <v>9800</v>
      </c>
      <c r="D12" s="540">
        <f>SUM(D13:D14)</f>
        <v>9800</v>
      </c>
    </row>
    <row r="13" spans="1:6" ht="15.75" x14ac:dyDescent="0.2">
      <c r="A13" s="160" t="s">
        <v>156</v>
      </c>
      <c r="B13" s="18"/>
      <c r="C13" s="537">
        <v>9000</v>
      </c>
      <c r="D13" s="538">
        <f t="shared" si="0"/>
        <v>9000</v>
      </c>
    </row>
    <row r="14" spans="1:6" ht="15.75" x14ac:dyDescent="0.2">
      <c r="A14" s="160" t="s">
        <v>157</v>
      </c>
      <c r="B14" s="18"/>
      <c r="C14" s="537">
        <v>800</v>
      </c>
      <c r="D14" s="538">
        <f t="shared" si="0"/>
        <v>800</v>
      </c>
    </row>
    <row r="15" spans="1:6" ht="15.75" x14ac:dyDescent="0.2">
      <c r="A15" s="193" t="s">
        <v>229</v>
      </c>
      <c r="B15" s="161">
        <v>0</v>
      </c>
      <c r="C15" s="19"/>
      <c r="D15" s="541">
        <f t="shared" si="0"/>
        <v>0</v>
      </c>
    </row>
    <row r="16" spans="1:6" ht="15.75" x14ac:dyDescent="0.2">
      <c r="A16" s="193" t="s">
        <v>232</v>
      </c>
      <c r="B16" s="161">
        <f>SUM(B17:B19)</f>
        <v>2938</v>
      </c>
      <c r="C16" s="529">
        <f>SUM(C17:C19)</f>
        <v>0</v>
      </c>
      <c r="D16" s="541">
        <f>SUM(D17:D19)</f>
        <v>2938</v>
      </c>
    </row>
    <row r="17" spans="1:4" ht="15.75" x14ac:dyDescent="0.2">
      <c r="A17" s="160" t="s">
        <v>158</v>
      </c>
      <c r="B17" s="194">
        <v>260</v>
      </c>
      <c r="C17" s="537"/>
      <c r="D17" s="538">
        <f t="shared" si="0"/>
        <v>260</v>
      </c>
    </row>
    <row r="18" spans="1:4" ht="15.75" x14ac:dyDescent="0.2">
      <c r="A18" s="192" t="s">
        <v>159</v>
      </c>
      <c r="B18" s="49">
        <v>128</v>
      </c>
      <c r="C18" s="50"/>
      <c r="D18" s="542">
        <f>SUM(B18:C18)</f>
        <v>128</v>
      </c>
    </row>
    <row r="19" spans="1:4" ht="15.75" x14ac:dyDescent="0.2">
      <c r="A19" s="543" t="s">
        <v>440</v>
      </c>
      <c r="B19" s="49">
        <v>2550</v>
      </c>
      <c r="C19" s="50"/>
      <c r="D19" s="542">
        <f>SUM(B19:C19)</f>
        <v>2550</v>
      </c>
    </row>
    <row r="20" spans="1:4" ht="15.75" x14ac:dyDescent="0.2">
      <c r="A20" s="160"/>
      <c r="B20" s="162"/>
      <c r="C20" s="544"/>
      <c r="D20" s="545"/>
    </row>
    <row r="21" spans="1:4" x14ac:dyDescent="0.2">
      <c r="A21" s="76" t="s">
        <v>160</v>
      </c>
      <c r="B21" s="163">
        <f>B8+B12+B16</f>
        <v>2938</v>
      </c>
      <c r="C21" s="546">
        <f>C8+C12+C16</f>
        <v>24300</v>
      </c>
      <c r="D21" s="547">
        <f>D8+D12+D16</f>
        <v>27238</v>
      </c>
    </row>
  </sheetData>
  <mergeCells count="5">
    <mergeCell ref="A1:E1"/>
    <mergeCell ref="A2:F2"/>
    <mergeCell ref="A3:F3"/>
    <mergeCell ref="A5:D5"/>
    <mergeCell ref="D4:E4"/>
  </mergeCells>
  <phoneticPr fontId="30" type="noConversion"/>
  <printOptions horizontalCentered="1" verticalCentered="1"/>
  <pageMargins left="0" right="0" top="0.19685039370078741" bottom="0.19685039370078741" header="0.11811023622047245" footer="0.11811023622047245"/>
  <pageSetup paperSize="9" scale="86"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view="pageBreakPreview" zoomScale="60" zoomScaleNormal="10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H7" sqref="H7"/>
    </sheetView>
  </sheetViews>
  <sheetFormatPr defaultColWidth="8.85546875" defaultRowHeight="12.75" x14ac:dyDescent="0.2"/>
  <cols>
    <col min="1" max="1" width="4.42578125" style="1" customWidth="1"/>
    <col min="2" max="2" width="48" style="1" customWidth="1"/>
    <col min="3" max="3" width="20.5703125" style="1" customWidth="1"/>
    <col min="4" max="4" width="16.5703125" style="1" customWidth="1"/>
    <col min="5" max="5" width="16.28515625" style="1" customWidth="1"/>
    <col min="6" max="6" width="19.42578125" style="1" customWidth="1"/>
    <col min="7" max="16384" width="8.85546875" style="1"/>
  </cols>
  <sheetData>
    <row r="1" spans="1:6" x14ac:dyDescent="0.2">
      <c r="B1" s="346" t="s">
        <v>382</v>
      </c>
      <c r="C1" s="347"/>
      <c r="D1" s="347"/>
      <c r="E1" s="347"/>
      <c r="F1" s="347"/>
    </row>
    <row r="3" spans="1:6" x14ac:dyDescent="0.2">
      <c r="B3" s="357" t="s">
        <v>161</v>
      </c>
      <c r="C3" s="358"/>
      <c r="D3" s="358"/>
      <c r="E3" s="358"/>
      <c r="F3" s="358"/>
    </row>
    <row r="4" spans="1:6" ht="26.25" customHeight="1" thickBot="1" x14ac:dyDescent="0.3">
      <c r="A4" s="164"/>
      <c r="B4" s="358"/>
      <c r="C4" s="358"/>
      <c r="D4" s="358"/>
      <c r="E4" s="358"/>
      <c r="F4" s="358"/>
    </row>
    <row r="5" spans="1:6" ht="27.75" customHeight="1" x14ac:dyDescent="0.2">
      <c r="B5" s="359" t="s">
        <v>104</v>
      </c>
      <c r="C5" s="165" t="s">
        <v>288</v>
      </c>
      <c r="D5" s="359" t="s">
        <v>289</v>
      </c>
      <c r="E5" s="359" t="s">
        <v>290</v>
      </c>
      <c r="F5" s="359" t="s">
        <v>162</v>
      </c>
    </row>
    <row r="6" spans="1:6" ht="16.5" thickBot="1" x14ac:dyDescent="0.25">
      <c r="B6" s="360"/>
      <c r="C6" s="166" t="s">
        <v>163</v>
      </c>
      <c r="D6" s="360"/>
      <c r="E6" s="360"/>
      <c r="F6" s="360"/>
    </row>
    <row r="7" spans="1:6" ht="16.5" thickBot="1" x14ac:dyDescent="0.25">
      <c r="B7" s="348"/>
      <c r="C7" s="349"/>
      <c r="D7" s="349"/>
      <c r="E7" s="349"/>
      <c r="F7" s="350"/>
    </row>
    <row r="8" spans="1:6" ht="16.5" thickBot="1" x14ac:dyDescent="0.25">
      <c r="B8" s="348" t="s">
        <v>164</v>
      </c>
      <c r="C8" s="349"/>
      <c r="D8" s="349"/>
      <c r="E8" s="349"/>
      <c r="F8" s="350"/>
    </row>
    <row r="9" spans="1:6" ht="20.100000000000001" customHeight="1" thickBot="1" x14ac:dyDescent="0.25">
      <c r="B9" s="198" t="s">
        <v>165</v>
      </c>
      <c r="C9" s="202">
        <v>1</v>
      </c>
      <c r="D9" s="202">
        <v>0</v>
      </c>
      <c r="E9" s="202">
        <v>0</v>
      </c>
      <c r="F9" s="202">
        <f>C9+D9+E9</f>
        <v>1</v>
      </c>
    </row>
    <row r="10" spans="1:6" ht="20.100000000000001" customHeight="1" thickBot="1" x14ac:dyDescent="0.25">
      <c r="B10" s="198" t="s">
        <v>166</v>
      </c>
      <c r="C10" s="202">
        <v>2</v>
      </c>
      <c r="D10" s="202">
        <v>0</v>
      </c>
      <c r="E10" s="202">
        <v>0</v>
      </c>
      <c r="F10" s="202">
        <f t="shared" ref="F10:F18" si="0">C10+D10+E10</f>
        <v>2</v>
      </c>
    </row>
    <row r="11" spans="1:6" ht="20.100000000000001" customHeight="1" thickBot="1" x14ac:dyDescent="0.25">
      <c r="B11" s="198" t="s">
        <v>167</v>
      </c>
      <c r="C11" s="202">
        <v>1</v>
      </c>
      <c r="D11" s="202">
        <v>0</v>
      </c>
      <c r="E11" s="202">
        <v>0</v>
      </c>
      <c r="F11" s="202">
        <f t="shared" si="0"/>
        <v>1</v>
      </c>
    </row>
    <row r="12" spans="1:6" ht="20.100000000000001" customHeight="1" thickBot="1" x14ac:dyDescent="0.25">
      <c r="B12" s="198" t="s">
        <v>168</v>
      </c>
      <c r="C12" s="202">
        <v>1</v>
      </c>
      <c r="D12" s="202">
        <v>0</v>
      </c>
      <c r="E12" s="202">
        <v>0</v>
      </c>
      <c r="F12" s="202">
        <f t="shared" si="0"/>
        <v>1</v>
      </c>
    </row>
    <row r="13" spans="1:6" ht="20.100000000000001" customHeight="1" thickBot="1" x14ac:dyDescent="0.25">
      <c r="B13" s="198" t="s">
        <v>169</v>
      </c>
      <c r="C13" s="202">
        <v>1</v>
      </c>
      <c r="D13" s="202">
        <v>0</v>
      </c>
      <c r="E13" s="202">
        <v>0</v>
      </c>
      <c r="F13" s="202">
        <f t="shared" si="0"/>
        <v>1</v>
      </c>
    </row>
    <row r="14" spans="1:6" ht="20.100000000000001" customHeight="1" thickBot="1" x14ac:dyDescent="0.25">
      <c r="B14" s="198" t="s">
        <v>170</v>
      </c>
      <c r="C14" s="202">
        <v>0.5</v>
      </c>
      <c r="D14" s="202">
        <v>0</v>
      </c>
      <c r="E14" s="202">
        <v>0</v>
      </c>
      <c r="F14" s="202">
        <f t="shared" si="0"/>
        <v>0.5</v>
      </c>
    </row>
    <row r="15" spans="1:6" ht="20.100000000000001" customHeight="1" thickBot="1" x14ac:dyDescent="0.25">
      <c r="B15" s="198" t="s">
        <v>171</v>
      </c>
      <c r="C15" s="202">
        <v>0.5</v>
      </c>
      <c r="D15" s="202">
        <v>0</v>
      </c>
      <c r="E15" s="202">
        <v>0</v>
      </c>
      <c r="F15" s="202">
        <f t="shared" si="0"/>
        <v>0.5</v>
      </c>
    </row>
    <row r="16" spans="1:6" ht="20.100000000000001" customHeight="1" thickBot="1" x14ac:dyDescent="0.25">
      <c r="B16" s="198" t="s">
        <v>172</v>
      </c>
      <c r="C16" s="202">
        <v>1</v>
      </c>
      <c r="D16" s="202">
        <v>0</v>
      </c>
      <c r="E16" s="202">
        <v>0</v>
      </c>
      <c r="F16" s="202">
        <f t="shared" si="0"/>
        <v>1</v>
      </c>
    </row>
    <row r="17" spans="2:6" ht="27.75" customHeight="1" thickBot="1" x14ac:dyDescent="0.25">
      <c r="B17" s="198" t="s">
        <v>173</v>
      </c>
      <c r="C17" s="202">
        <v>1</v>
      </c>
      <c r="D17" s="202">
        <v>0</v>
      </c>
      <c r="E17" s="202">
        <v>0</v>
      </c>
      <c r="F17" s="202">
        <f t="shared" si="0"/>
        <v>1</v>
      </c>
    </row>
    <row r="18" spans="2:6" ht="20.100000000000001" customHeight="1" thickBot="1" x14ac:dyDescent="0.25">
      <c r="B18" s="198" t="s">
        <v>174</v>
      </c>
      <c r="C18" s="202">
        <v>0</v>
      </c>
      <c r="D18" s="202">
        <v>0</v>
      </c>
      <c r="E18" s="202">
        <v>0</v>
      </c>
      <c r="F18" s="202">
        <f t="shared" si="0"/>
        <v>0</v>
      </c>
    </row>
    <row r="19" spans="2:6" ht="33" customHeight="1" thickBot="1" x14ac:dyDescent="0.25">
      <c r="B19" s="198" t="s">
        <v>175</v>
      </c>
      <c r="C19" s="166">
        <f>SUM(C9:C18)</f>
        <v>9</v>
      </c>
      <c r="D19" s="166">
        <f>SUM(D9:D18)</f>
        <v>0</v>
      </c>
      <c r="E19" s="166">
        <f>SUM(E9:E18)</f>
        <v>0</v>
      </c>
      <c r="F19" s="199">
        <f>SUM(C19:E19)</f>
        <v>9</v>
      </c>
    </row>
    <row r="20" spans="2:6" ht="33.75" customHeight="1" thickBot="1" x14ac:dyDescent="0.25">
      <c r="B20" s="205" t="s">
        <v>176</v>
      </c>
      <c r="C20" s="209">
        <v>10</v>
      </c>
      <c r="D20" s="209">
        <v>0</v>
      </c>
      <c r="E20" s="209">
        <v>0</v>
      </c>
      <c r="F20" s="199">
        <f>SUM(C20:E20)</f>
        <v>10</v>
      </c>
    </row>
    <row r="21" spans="2:6" ht="20.100000000000001" customHeight="1" x14ac:dyDescent="0.2">
      <c r="B21" s="363" t="s">
        <v>177</v>
      </c>
      <c r="C21" s="359">
        <v>43</v>
      </c>
      <c r="D21" s="359">
        <v>0</v>
      </c>
      <c r="E21" s="359">
        <v>0</v>
      </c>
      <c r="F21" s="361">
        <f>SUM(C21:E22)</f>
        <v>43</v>
      </c>
    </row>
    <row r="22" spans="2:6" ht="12" customHeight="1" thickBot="1" x14ac:dyDescent="0.25">
      <c r="B22" s="364"/>
      <c r="C22" s="360"/>
      <c r="D22" s="360"/>
      <c r="E22" s="360"/>
      <c r="F22" s="362"/>
    </row>
    <row r="23" spans="2:6" ht="30" customHeight="1" thickBot="1" x14ac:dyDescent="0.25">
      <c r="B23" s="198" t="s">
        <v>178</v>
      </c>
      <c r="C23" s="166">
        <v>33</v>
      </c>
      <c r="D23" s="166">
        <v>0</v>
      </c>
      <c r="E23" s="166">
        <v>0</v>
      </c>
      <c r="F23" s="199">
        <f>SUM(C23:E23)</f>
        <v>33</v>
      </c>
    </row>
    <row r="24" spans="2:6" ht="20.100000000000001" customHeight="1" thickBot="1" x14ac:dyDescent="0.25">
      <c r="B24" s="348" t="s">
        <v>179</v>
      </c>
      <c r="C24" s="349"/>
      <c r="D24" s="349"/>
      <c r="E24" s="349"/>
      <c r="F24" s="350"/>
    </row>
    <row r="25" spans="2:6" ht="20.100000000000001" customHeight="1" x14ac:dyDescent="0.2">
      <c r="B25" s="210" t="s">
        <v>180</v>
      </c>
      <c r="C25" s="211">
        <v>9</v>
      </c>
      <c r="D25" s="211">
        <v>1</v>
      </c>
      <c r="E25" s="211">
        <v>-1</v>
      </c>
      <c r="F25" s="200">
        <f>C25+D25+E25</f>
        <v>9</v>
      </c>
    </row>
    <row r="26" spans="2:6" ht="20.100000000000001" customHeight="1" thickBot="1" x14ac:dyDescent="0.25">
      <c r="B26" s="198" t="s">
        <v>181</v>
      </c>
      <c r="C26" s="201">
        <v>1</v>
      </c>
      <c r="D26" s="201">
        <v>0</v>
      </c>
      <c r="E26" s="201">
        <v>0</v>
      </c>
      <c r="F26" s="201">
        <f>C26+D26+E26</f>
        <v>1</v>
      </c>
    </row>
    <row r="27" spans="2:6" ht="20.100000000000001" customHeight="1" x14ac:dyDescent="0.2">
      <c r="B27" s="363" t="s">
        <v>182</v>
      </c>
      <c r="C27" s="361">
        <v>9</v>
      </c>
      <c r="D27" s="361">
        <v>0</v>
      </c>
      <c r="E27" s="361">
        <v>0</v>
      </c>
      <c r="F27" s="361">
        <f>SUM(C27:E28)</f>
        <v>9</v>
      </c>
    </row>
    <row r="28" spans="2:6" ht="20.100000000000001" customHeight="1" thickBot="1" x14ac:dyDescent="0.25">
      <c r="B28" s="364"/>
      <c r="C28" s="362"/>
      <c r="D28" s="362"/>
      <c r="E28" s="362"/>
      <c r="F28" s="362"/>
    </row>
    <row r="29" spans="2:6" ht="28.5" customHeight="1" thickBot="1" x14ac:dyDescent="0.25">
      <c r="B29" s="205" t="s">
        <v>183</v>
      </c>
      <c r="C29" s="212">
        <v>9</v>
      </c>
      <c r="D29" s="212">
        <v>0</v>
      </c>
      <c r="E29" s="212">
        <v>0</v>
      </c>
      <c r="F29" s="201">
        <f>C29+D29+E29</f>
        <v>9</v>
      </c>
    </row>
    <row r="30" spans="2:6" ht="33" customHeight="1" thickBot="1" x14ac:dyDescent="0.25">
      <c r="B30" s="198" t="s">
        <v>184</v>
      </c>
      <c r="C30" s="201">
        <v>0</v>
      </c>
      <c r="D30" s="201">
        <v>0</v>
      </c>
      <c r="E30" s="201">
        <v>0</v>
      </c>
      <c r="F30" s="201">
        <f>C30+D30+E30</f>
        <v>0</v>
      </c>
    </row>
    <row r="31" spans="2:6" ht="38.25" customHeight="1" thickBot="1" x14ac:dyDescent="0.25">
      <c r="B31" s="198" t="s">
        <v>185</v>
      </c>
      <c r="C31" s="201">
        <v>0</v>
      </c>
      <c r="D31" s="201">
        <v>0</v>
      </c>
      <c r="E31" s="201">
        <v>0</v>
      </c>
      <c r="F31" s="201">
        <f>C31+D31+E31</f>
        <v>0</v>
      </c>
    </row>
    <row r="32" spans="2:6" ht="20.100000000000001" customHeight="1" thickBot="1" x14ac:dyDescent="0.25">
      <c r="B32" s="348" t="s">
        <v>186</v>
      </c>
      <c r="C32" s="349"/>
      <c r="D32" s="349"/>
      <c r="E32" s="349"/>
      <c r="F32" s="350"/>
    </row>
    <row r="33" spans="2:6" ht="20.100000000000001" customHeight="1" x14ac:dyDescent="0.2">
      <c r="B33" s="213" t="s">
        <v>187</v>
      </c>
      <c r="C33" s="203">
        <v>1</v>
      </c>
      <c r="D33" s="203">
        <v>0</v>
      </c>
      <c r="E33" s="203">
        <v>0</v>
      </c>
      <c r="F33" s="200">
        <f>SUM(C33:E33)</f>
        <v>1</v>
      </c>
    </row>
    <row r="34" spans="2:6" ht="20.100000000000001" customHeight="1" thickBot="1" x14ac:dyDescent="0.25">
      <c r="B34" s="198" t="s">
        <v>188</v>
      </c>
      <c r="C34" s="201">
        <v>1</v>
      </c>
      <c r="D34" s="201">
        <v>0</v>
      </c>
      <c r="E34" s="201">
        <v>0</v>
      </c>
      <c r="F34" s="201">
        <f>SUM(C34:E34)</f>
        <v>1</v>
      </c>
    </row>
    <row r="35" spans="2:6" ht="20.100000000000001" customHeight="1" thickBot="1" x14ac:dyDescent="0.25">
      <c r="B35" s="205" t="s">
        <v>189</v>
      </c>
      <c r="C35" s="212">
        <v>1</v>
      </c>
      <c r="D35" s="212">
        <v>0</v>
      </c>
      <c r="E35" s="212">
        <v>0</v>
      </c>
      <c r="F35" s="212">
        <f>SUM(C35:E35)</f>
        <v>1</v>
      </c>
    </row>
    <row r="36" spans="2:6" ht="33" customHeight="1" thickBot="1" x14ac:dyDescent="0.25">
      <c r="B36" s="198" t="s">
        <v>190</v>
      </c>
      <c r="C36" s="201">
        <v>0</v>
      </c>
      <c r="D36" s="201">
        <v>0</v>
      </c>
      <c r="E36" s="201">
        <v>0</v>
      </c>
      <c r="F36" s="201">
        <f>SUM(C36:E36)</f>
        <v>0</v>
      </c>
    </row>
    <row r="37" spans="2:6" ht="34.5" customHeight="1" thickBot="1" x14ac:dyDescent="0.25">
      <c r="B37" s="198" t="s">
        <v>191</v>
      </c>
      <c r="C37" s="201">
        <v>0</v>
      </c>
      <c r="D37" s="201">
        <v>0</v>
      </c>
      <c r="E37" s="201">
        <v>0</v>
      </c>
      <c r="F37" s="201">
        <f>SUM(C37:E37)</f>
        <v>0</v>
      </c>
    </row>
    <row r="38" spans="2:6" ht="20.100000000000001" customHeight="1" thickBot="1" x14ac:dyDescent="0.25">
      <c r="B38" s="348" t="s">
        <v>192</v>
      </c>
      <c r="C38" s="349"/>
      <c r="D38" s="349"/>
      <c r="E38" s="349"/>
      <c r="F38" s="350"/>
    </row>
    <row r="39" spans="2:6" ht="20.100000000000001" customHeight="1" thickBot="1" x14ac:dyDescent="0.25">
      <c r="B39" s="198" t="s">
        <v>291</v>
      </c>
      <c r="C39" s="200">
        <v>7</v>
      </c>
      <c r="D39" s="200">
        <v>0</v>
      </c>
      <c r="E39" s="200">
        <v>0</v>
      </c>
      <c r="F39" s="214">
        <f>SUM(C39:E39)</f>
        <v>7</v>
      </c>
    </row>
    <row r="40" spans="2:6" ht="20.100000000000001" customHeight="1" thickBot="1" x14ac:dyDescent="0.25">
      <c r="B40" s="198" t="s">
        <v>193</v>
      </c>
      <c r="C40" s="201">
        <v>3</v>
      </c>
      <c r="D40" s="201">
        <v>0</v>
      </c>
      <c r="E40" s="201">
        <v>0</v>
      </c>
      <c r="F40" s="214">
        <f>SUM(C40:E40)</f>
        <v>3</v>
      </c>
    </row>
    <row r="41" spans="2:6" ht="20.100000000000001" customHeight="1" thickBot="1" x14ac:dyDescent="0.25">
      <c r="B41" s="198" t="s">
        <v>194</v>
      </c>
      <c r="C41" s="201">
        <v>0</v>
      </c>
      <c r="D41" s="201">
        <v>0</v>
      </c>
      <c r="E41" s="201">
        <v>0</v>
      </c>
      <c r="F41" s="214">
        <f>SUM(C41:E41)</f>
        <v>0</v>
      </c>
    </row>
    <row r="42" spans="2:6" ht="20.100000000000001" customHeight="1" x14ac:dyDescent="0.2">
      <c r="B42" s="363" t="s">
        <v>195</v>
      </c>
      <c r="C42" s="353">
        <f>SUM(C39:C41)</f>
        <v>10</v>
      </c>
      <c r="D42" s="353">
        <f>SUM(D39:D41)</f>
        <v>0</v>
      </c>
      <c r="E42" s="353">
        <f>SUM(E39:E41)</f>
        <v>0</v>
      </c>
      <c r="F42" s="353">
        <f>SUM(F39:F41)</f>
        <v>10</v>
      </c>
    </row>
    <row r="43" spans="2:6" ht="20.100000000000001" customHeight="1" thickBot="1" x14ac:dyDescent="0.25">
      <c r="B43" s="364"/>
      <c r="C43" s="354"/>
      <c r="D43" s="354"/>
      <c r="E43" s="354"/>
      <c r="F43" s="354"/>
    </row>
    <row r="44" spans="2:6" ht="20.100000000000001" customHeight="1" x14ac:dyDescent="0.2">
      <c r="B44" s="355" t="s">
        <v>196</v>
      </c>
      <c r="C44" s="351">
        <v>10</v>
      </c>
      <c r="D44" s="351">
        <v>0</v>
      </c>
      <c r="E44" s="351">
        <v>0</v>
      </c>
      <c r="F44" s="351">
        <f>SUM(C44:E45)</f>
        <v>10</v>
      </c>
    </row>
    <row r="45" spans="2:6" ht="20.100000000000001" customHeight="1" thickBot="1" x14ac:dyDescent="0.25">
      <c r="B45" s="356"/>
      <c r="C45" s="352"/>
      <c r="D45" s="352"/>
      <c r="E45" s="352"/>
      <c r="F45" s="352"/>
    </row>
    <row r="46" spans="2:6" ht="29.25" customHeight="1" thickBot="1" x14ac:dyDescent="0.25">
      <c r="B46" s="198" t="s">
        <v>197</v>
      </c>
      <c r="C46" s="201">
        <v>0</v>
      </c>
      <c r="D46" s="201">
        <v>0</v>
      </c>
      <c r="E46" s="201">
        <v>0</v>
      </c>
      <c r="F46" s="201">
        <v>0</v>
      </c>
    </row>
    <row r="47" spans="2:6" ht="28.5" customHeight="1" thickBot="1" x14ac:dyDescent="0.25">
      <c r="B47" s="198" t="s">
        <v>198</v>
      </c>
      <c r="C47" s="201">
        <v>0</v>
      </c>
      <c r="D47" s="201">
        <v>0</v>
      </c>
      <c r="E47" s="201">
        <v>0</v>
      </c>
      <c r="F47" s="201">
        <v>0</v>
      </c>
    </row>
    <row r="48" spans="2:6" ht="20.100000000000001" customHeight="1" thickBot="1" x14ac:dyDescent="0.25">
      <c r="B48" s="198"/>
      <c r="C48" s="202"/>
      <c r="D48" s="202"/>
      <c r="E48" s="204"/>
      <c r="F48" s="202"/>
    </row>
    <row r="49" spans="2:6" ht="20.100000000000001" customHeight="1" thickBot="1" x14ac:dyDescent="0.25">
      <c r="B49" s="348" t="s">
        <v>199</v>
      </c>
      <c r="C49" s="349"/>
      <c r="D49" s="349"/>
      <c r="E49" s="349"/>
      <c r="F49" s="350"/>
    </row>
    <row r="50" spans="2:6" ht="37.5" customHeight="1" thickBot="1" x14ac:dyDescent="0.25">
      <c r="B50" s="198" t="s">
        <v>175</v>
      </c>
      <c r="C50" s="202">
        <f>C19</f>
        <v>9</v>
      </c>
      <c r="D50" s="202">
        <f>D19</f>
        <v>0</v>
      </c>
      <c r="E50" s="202">
        <f>E19</f>
        <v>0</v>
      </c>
      <c r="F50" s="202">
        <f>F19</f>
        <v>9</v>
      </c>
    </row>
    <row r="51" spans="2:6" ht="27" customHeight="1" thickBot="1" x14ac:dyDescent="0.25">
      <c r="B51" s="198" t="s">
        <v>182</v>
      </c>
      <c r="C51" s="201">
        <f>C27</f>
        <v>9</v>
      </c>
      <c r="D51" s="201">
        <f>D27</f>
        <v>0</v>
      </c>
      <c r="E51" s="201">
        <f>E27</f>
        <v>0</v>
      </c>
      <c r="F51" s="201">
        <f>F27</f>
        <v>9</v>
      </c>
    </row>
    <row r="52" spans="2:6" ht="20.100000000000001" customHeight="1" thickBot="1" x14ac:dyDescent="0.25">
      <c r="B52" s="198" t="s">
        <v>188</v>
      </c>
      <c r="C52" s="201">
        <f>C34</f>
        <v>1</v>
      </c>
      <c r="D52" s="201">
        <f>D34</f>
        <v>0</v>
      </c>
      <c r="E52" s="201">
        <f>E34</f>
        <v>0</v>
      </c>
      <c r="F52" s="201">
        <f>F34</f>
        <v>1</v>
      </c>
    </row>
    <row r="53" spans="2:6" ht="20.100000000000001" customHeight="1" thickBot="1" x14ac:dyDescent="0.25">
      <c r="B53" s="198" t="s">
        <v>195</v>
      </c>
      <c r="C53" s="201">
        <f>C42</f>
        <v>10</v>
      </c>
      <c r="D53" s="201">
        <f>D42</f>
        <v>0</v>
      </c>
      <c r="E53" s="201">
        <f>E42</f>
        <v>0</v>
      </c>
      <c r="F53" s="201">
        <f>F42</f>
        <v>10</v>
      </c>
    </row>
    <row r="54" spans="2:6" ht="20.100000000000001" customHeight="1" x14ac:dyDescent="0.2">
      <c r="B54" s="372" t="s">
        <v>200</v>
      </c>
      <c r="C54" s="372">
        <f>SUM(C50:C53)</f>
        <v>29</v>
      </c>
      <c r="D54" s="372">
        <f>SUM(D50:D53)</f>
        <v>0</v>
      </c>
      <c r="E54" s="372">
        <f>SUM(E50:E53)</f>
        <v>0</v>
      </c>
      <c r="F54" s="372">
        <f>SUM(F50:F53)</f>
        <v>29</v>
      </c>
    </row>
    <row r="55" spans="2:6" ht="6" customHeight="1" thickBot="1" x14ac:dyDescent="0.25">
      <c r="B55" s="373"/>
      <c r="C55" s="373"/>
      <c r="D55" s="373"/>
      <c r="E55" s="373"/>
      <c r="F55" s="373"/>
    </row>
    <row r="56" spans="2:6" ht="20.100000000000001" customHeight="1" thickBot="1" x14ac:dyDescent="0.25">
      <c r="B56" s="348" t="s">
        <v>201</v>
      </c>
      <c r="C56" s="349"/>
      <c r="D56" s="349"/>
      <c r="E56" s="349"/>
      <c r="F56" s="350"/>
    </row>
    <row r="57" spans="2:6" ht="20.100000000000001" customHeight="1" x14ac:dyDescent="0.2">
      <c r="B57" s="368" t="s">
        <v>202</v>
      </c>
      <c r="C57" s="370">
        <v>43</v>
      </c>
      <c r="D57" s="370">
        <v>0</v>
      </c>
      <c r="E57" s="370">
        <v>0</v>
      </c>
      <c r="F57" s="370">
        <f>SUM(C57:E58)</f>
        <v>43</v>
      </c>
    </row>
    <row r="58" spans="2:6" ht="27" customHeight="1" thickBot="1" x14ac:dyDescent="0.25">
      <c r="B58" s="369"/>
      <c r="C58" s="371"/>
      <c r="D58" s="371"/>
      <c r="E58" s="371"/>
      <c r="F58" s="371"/>
    </row>
    <row r="59" spans="2:6" ht="20.100000000000001" customHeight="1" thickBot="1" x14ac:dyDescent="0.25">
      <c r="B59" s="205"/>
      <c r="C59" s="206"/>
      <c r="D59" s="206"/>
      <c r="E59" s="206"/>
      <c r="F59" s="206"/>
    </row>
    <row r="60" spans="2:6" ht="20.100000000000001" customHeight="1" thickBot="1" x14ac:dyDescent="0.25">
      <c r="B60" s="365" t="s">
        <v>203</v>
      </c>
      <c r="C60" s="366"/>
      <c r="D60" s="366"/>
      <c r="E60" s="366"/>
      <c r="F60" s="367"/>
    </row>
    <row r="61" spans="2:6" ht="39.75" customHeight="1" thickBot="1" x14ac:dyDescent="0.25">
      <c r="B61" s="198" t="s">
        <v>204</v>
      </c>
      <c r="C61" s="202">
        <v>12</v>
      </c>
      <c r="D61" s="202">
        <v>0</v>
      </c>
      <c r="E61" s="202">
        <v>0</v>
      </c>
      <c r="F61" s="202">
        <v>12</v>
      </c>
    </row>
    <row r="62" spans="2:6" ht="20.100000000000001" customHeight="1" thickBot="1" x14ac:dyDescent="0.25">
      <c r="B62" s="198" t="s">
        <v>205</v>
      </c>
      <c r="C62" s="202">
        <v>0</v>
      </c>
      <c r="D62" s="202">
        <v>0</v>
      </c>
      <c r="E62" s="202">
        <v>0</v>
      </c>
      <c r="F62" s="202">
        <v>0</v>
      </c>
    </row>
    <row r="63" spans="2:6" ht="20.100000000000001" customHeight="1" thickBot="1" x14ac:dyDescent="0.25">
      <c r="B63" s="207" t="s">
        <v>206</v>
      </c>
      <c r="C63" s="208">
        <f>SUM(C61:C62)</f>
        <v>12</v>
      </c>
      <c r="D63" s="208">
        <f>SUM(D61:D62)</f>
        <v>0</v>
      </c>
      <c r="E63" s="208">
        <f>SUM(E61:E62)</f>
        <v>0</v>
      </c>
      <c r="F63" s="208">
        <f>SUM(F61:F62)</f>
        <v>12</v>
      </c>
    </row>
  </sheetData>
  <mergeCells count="44">
    <mergeCell ref="D54:D55"/>
    <mergeCell ref="E54:E55"/>
    <mergeCell ref="C42:C43"/>
    <mergeCell ref="B54:B55"/>
    <mergeCell ref="C54:C55"/>
    <mergeCell ref="B49:F49"/>
    <mergeCell ref="F54:F55"/>
    <mergeCell ref="B60:F60"/>
    <mergeCell ref="B56:F56"/>
    <mergeCell ref="B57:B58"/>
    <mergeCell ref="C57:C58"/>
    <mergeCell ref="D57:D58"/>
    <mergeCell ref="E57:E58"/>
    <mergeCell ref="F57:F58"/>
    <mergeCell ref="E5:E6"/>
    <mergeCell ref="D44:D45"/>
    <mergeCell ref="B42:B43"/>
    <mergeCell ref="F5:F6"/>
    <mergeCell ref="B8:F8"/>
    <mergeCell ref="F27:F28"/>
    <mergeCell ref="D27:D28"/>
    <mergeCell ref="E42:E43"/>
    <mergeCell ref="F44:F45"/>
    <mergeCell ref="B24:F24"/>
    <mergeCell ref="B27:B28"/>
    <mergeCell ref="E21:E22"/>
    <mergeCell ref="F21:F22"/>
    <mergeCell ref="E27:E28"/>
    <mergeCell ref="B1:F1"/>
    <mergeCell ref="B38:F38"/>
    <mergeCell ref="C44:C45"/>
    <mergeCell ref="F42:F43"/>
    <mergeCell ref="B44:B45"/>
    <mergeCell ref="B3:F4"/>
    <mergeCell ref="B5:B6"/>
    <mergeCell ref="B32:F32"/>
    <mergeCell ref="D42:D43"/>
    <mergeCell ref="B7:F7"/>
    <mergeCell ref="E44:E45"/>
    <mergeCell ref="D5:D6"/>
    <mergeCell ref="C27:C28"/>
    <mergeCell ref="B21:B22"/>
    <mergeCell ref="C21:C22"/>
    <mergeCell ref="D21:D22"/>
  </mergeCells>
  <phoneticPr fontId="30" type="noConversion"/>
  <printOptions horizontalCentered="1"/>
  <pageMargins left="0" right="0" top="0.19685039370078741" bottom="0.19685039370078741" header="0.11811023622047245" footer="0.11811023622047245"/>
  <pageSetup paperSize="9" scale="57" orientation="portrait" horizontalDpi="4294967295" verticalDpi="0" r:id="rId1"/>
  <headerFooter alignWithMargins="0"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zoomScaleNormal="100" workbookViewId="0">
      <selection activeCell="H11" sqref="H11"/>
    </sheetView>
  </sheetViews>
  <sheetFormatPr defaultColWidth="8.85546875" defaultRowHeight="12.75" x14ac:dyDescent="0.2"/>
  <cols>
    <col min="1" max="1" width="63.42578125" style="1" customWidth="1"/>
    <col min="2" max="2" width="20.7109375" style="1" customWidth="1"/>
    <col min="3" max="3" width="18.140625" style="1" customWidth="1"/>
    <col min="4" max="16384" width="8.85546875" style="1"/>
  </cols>
  <sheetData>
    <row r="1" spans="1:3" ht="15" x14ac:dyDescent="0.25">
      <c r="A1" s="342" t="s">
        <v>441</v>
      </c>
      <c r="B1" s="336"/>
      <c r="C1" s="308"/>
    </row>
    <row r="3" spans="1:3" x14ac:dyDescent="0.2">
      <c r="C3" s="1" t="s">
        <v>442</v>
      </c>
    </row>
    <row r="4" spans="1:3" ht="18.75" x14ac:dyDescent="0.3">
      <c r="A4" s="376" t="s">
        <v>407</v>
      </c>
      <c r="B4" s="377"/>
    </row>
    <row r="5" spans="1:3" ht="15.75" x14ac:dyDescent="0.25">
      <c r="A5" s="378" t="s">
        <v>207</v>
      </c>
      <c r="B5" s="379"/>
      <c r="C5" s="345"/>
    </row>
    <row r="6" spans="1:3" ht="25.5" x14ac:dyDescent="0.2">
      <c r="A6" s="167"/>
      <c r="B6" s="14" t="s">
        <v>292</v>
      </c>
      <c r="C6" s="14" t="s">
        <v>408</v>
      </c>
    </row>
    <row r="7" spans="1:3" ht="15.75" x14ac:dyDescent="0.2">
      <c r="A7" s="80" t="s">
        <v>208</v>
      </c>
      <c r="B7" s="18">
        <v>1400</v>
      </c>
      <c r="C7" s="18">
        <v>1088</v>
      </c>
    </row>
    <row r="8" spans="1:3" ht="15.75" x14ac:dyDescent="0.2">
      <c r="A8" s="168" t="s">
        <v>209</v>
      </c>
      <c r="B8" s="169"/>
      <c r="C8" s="169">
        <v>163</v>
      </c>
    </row>
    <row r="9" spans="1:3" ht="15.75" x14ac:dyDescent="0.2">
      <c r="A9" s="80" t="s">
        <v>210</v>
      </c>
      <c r="B9" s="18">
        <v>200</v>
      </c>
      <c r="C9" s="18">
        <v>473</v>
      </c>
    </row>
    <row r="10" spans="1:3" ht="15.75" x14ac:dyDescent="0.2">
      <c r="A10" s="168" t="s">
        <v>443</v>
      </c>
      <c r="B10" s="18"/>
      <c r="C10" s="18">
        <v>5</v>
      </c>
    </row>
    <row r="11" spans="1:3" ht="15.75" x14ac:dyDescent="0.2">
      <c r="A11" s="168" t="s">
        <v>211</v>
      </c>
      <c r="B11" s="169">
        <v>40</v>
      </c>
      <c r="C11" s="169">
        <v>10</v>
      </c>
    </row>
    <row r="12" spans="1:3" ht="15.75" x14ac:dyDescent="0.2">
      <c r="A12" s="168" t="s">
        <v>444</v>
      </c>
      <c r="B12" s="169">
        <v>460</v>
      </c>
      <c r="C12" s="169">
        <v>205</v>
      </c>
    </row>
    <row r="13" spans="1:3" ht="15.75" x14ac:dyDescent="0.2">
      <c r="A13" s="80" t="s">
        <v>212</v>
      </c>
      <c r="B13" s="169">
        <v>100</v>
      </c>
      <c r="C13" s="169">
        <v>100</v>
      </c>
    </row>
    <row r="14" spans="1:3" ht="15.75" x14ac:dyDescent="0.2">
      <c r="A14" s="76" t="s">
        <v>213</v>
      </c>
      <c r="B14" s="60">
        <f>SUM(B7:B13)</f>
        <v>2200</v>
      </c>
      <c r="C14" s="60">
        <f>SUM(C7:C13)</f>
        <v>2044</v>
      </c>
    </row>
    <row r="15" spans="1:3" x14ac:dyDescent="0.2">
      <c r="A15" s="170"/>
      <c r="B15" s="171"/>
      <c r="C15" s="171"/>
    </row>
    <row r="16" spans="1:3" ht="15.75" x14ac:dyDescent="0.2">
      <c r="A16" s="378" t="s">
        <v>214</v>
      </c>
      <c r="B16" s="380"/>
    </row>
    <row r="17" spans="1:3" ht="15.75" x14ac:dyDescent="0.2">
      <c r="A17" s="172" t="s">
        <v>428</v>
      </c>
      <c r="B17" s="299"/>
      <c r="C17" s="299">
        <v>262</v>
      </c>
    </row>
    <row r="18" spans="1:3" ht="15.75" x14ac:dyDescent="0.2">
      <c r="A18" s="172" t="s">
        <v>445</v>
      </c>
      <c r="B18" s="299"/>
      <c r="C18" s="299">
        <v>10</v>
      </c>
    </row>
    <row r="19" spans="1:3" ht="15.75" x14ac:dyDescent="0.2">
      <c r="A19" s="172" t="s">
        <v>446</v>
      </c>
      <c r="B19" s="299"/>
      <c r="C19" s="299"/>
    </row>
    <row r="20" spans="1:3" ht="15.75" x14ac:dyDescent="0.2">
      <c r="A20" s="222" t="s">
        <v>447</v>
      </c>
      <c r="B20" s="299"/>
      <c r="C20" s="299"/>
    </row>
    <row r="21" spans="1:3" ht="15.75" x14ac:dyDescent="0.2">
      <c r="A21" s="172" t="s">
        <v>448</v>
      </c>
      <c r="B21" s="299"/>
      <c r="C21" s="299"/>
    </row>
    <row r="22" spans="1:3" ht="15.75" x14ac:dyDescent="0.2">
      <c r="A22" s="172" t="s">
        <v>449</v>
      </c>
      <c r="B22" s="299"/>
      <c r="C22" s="299">
        <v>30</v>
      </c>
    </row>
    <row r="23" spans="1:3" ht="15.75" x14ac:dyDescent="0.2">
      <c r="A23" s="172" t="s">
        <v>450</v>
      </c>
      <c r="B23" s="299"/>
      <c r="C23" s="299">
        <v>10</v>
      </c>
    </row>
    <row r="24" spans="1:3" ht="15.75" x14ac:dyDescent="0.2">
      <c r="A24" s="172" t="s">
        <v>215</v>
      </c>
      <c r="B24" s="299"/>
      <c r="C24" s="299"/>
    </row>
    <row r="25" spans="1:3" ht="15.75" x14ac:dyDescent="0.2">
      <c r="A25" s="172" t="s">
        <v>216</v>
      </c>
      <c r="B25" s="299"/>
      <c r="C25" s="299"/>
    </row>
    <row r="26" spans="1:3" ht="15.75" x14ac:dyDescent="0.2">
      <c r="A26" s="173" t="s">
        <v>217</v>
      </c>
      <c r="B26" s="174">
        <f>SUM(B17:B25)</f>
        <v>0</v>
      </c>
      <c r="C26" s="174">
        <f>SUM(C17:C25)</f>
        <v>312</v>
      </c>
    </row>
    <row r="27" spans="1:3" ht="31.5" x14ac:dyDescent="0.2">
      <c r="A27" s="172" t="s">
        <v>451</v>
      </c>
      <c r="B27" s="381"/>
      <c r="C27" s="381">
        <v>2686</v>
      </c>
    </row>
    <row r="28" spans="1:3" ht="15.75" x14ac:dyDescent="0.2">
      <c r="A28" s="172"/>
      <c r="B28" s="381"/>
      <c r="C28" s="381"/>
    </row>
    <row r="29" spans="1:3" ht="15.75" x14ac:dyDescent="0.2">
      <c r="A29" s="374" t="s">
        <v>452</v>
      </c>
      <c r="B29" s="375"/>
      <c r="C29" s="1">
        <v>143</v>
      </c>
    </row>
    <row r="30" spans="1:3" ht="15.75" x14ac:dyDescent="0.2">
      <c r="A30" s="173" t="s">
        <v>218</v>
      </c>
      <c r="B30" s="174">
        <v>0</v>
      </c>
      <c r="C30" s="174">
        <v>0</v>
      </c>
    </row>
    <row r="31" spans="1:3" ht="18.75" x14ac:dyDescent="0.3">
      <c r="A31" s="298" t="s">
        <v>409</v>
      </c>
      <c r="B31" s="215">
        <f>B30+B26+B14</f>
        <v>2200</v>
      </c>
      <c r="C31" s="215">
        <f>C30+C26+C14+C27+C29</f>
        <v>5185</v>
      </c>
    </row>
  </sheetData>
  <mergeCells count="7">
    <mergeCell ref="A1:C1"/>
    <mergeCell ref="A4:B4"/>
    <mergeCell ref="A5:C5"/>
    <mergeCell ref="A16:B16"/>
    <mergeCell ref="B27:B28"/>
    <mergeCell ref="C27:C28"/>
    <mergeCell ref="A29:B29"/>
  </mergeCells>
  <phoneticPr fontId="30" type="noConversion"/>
  <pageMargins left="0.75" right="0.75" top="1" bottom="1" header="0.5" footer="0.5"/>
  <pageSetup paperSize="9" scale="82" orientation="portrait" horizontalDpi="4294967295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topLeftCell="A25" zoomScaleNormal="100" workbookViewId="0">
      <selection activeCell="M10" sqref="L10:M10"/>
    </sheetView>
  </sheetViews>
  <sheetFormatPr defaultColWidth="8.85546875" defaultRowHeight="12.75" x14ac:dyDescent="0.2"/>
  <cols>
    <col min="1" max="1" width="7.42578125" style="1" customWidth="1"/>
    <col min="2" max="2" width="8.85546875" style="1" customWidth="1"/>
    <col min="3" max="3" width="46.42578125" style="1" customWidth="1"/>
    <col min="4" max="4" width="20.140625" style="1" customWidth="1"/>
    <col min="5" max="5" width="13" style="1" hidden="1" customWidth="1"/>
    <col min="6" max="6" width="0.5703125" style="1" hidden="1" customWidth="1"/>
    <col min="7" max="7" width="9.140625" style="1" hidden="1" customWidth="1"/>
    <col min="8" max="8" width="19" style="1" customWidth="1"/>
    <col min="9" max="16384" width="8.85546875" style="1"/>
  </cols>
  <sheetData>
    <row r="1" spans="2:9" x14ac:dyDescent="0.2">
      <c r="B1" s="342"/>
      <c r="C1" s="323"/>
      <c r="D1" s="323"/>
      <c r="E1" s="323"/>
      <c r="F1" s="323"/>
      <c r="G1" s="323"/>
    </row>
    <row r="2" spans="2:9" ht="15" x14ac:dyDescent="0.25">
      <c r="B2" s="315" t="s">
        <v>385</v>
      </c>
      <c r="C2" s="384"/>
      <c r="D2" s="384"/>
      <c r="E2" s="384"/>
      <c r="F2" s="384"/>
      <c r="G2" s="384"/>
      <c r="H2" s="385"/>
    </row>
    <row r="4" spans="2:9" ht="12.75" customHeight="1" x14ac:dyDescent="0.2">
      <c r="B4" s="386" t="s">
        <v>124</v>
      </c>
      <c r="C4" s="387"/>
      <c r="D4" s="387"/>
      <c r="E4" s="387"/>
      <c r="F4" s="387"/>
      <c r="G4" s="387"/>
      <c r="H4" s="387"/>
    </row>
    <row r="5" spans="2:9" x14ac:dyDescent="0.2">
      <c r="B5" s="387"/>
      <c r="C5" s="387"/>
      <c r="D5" s="387"/>
      <c r="E5" s="387"/>
      <c r="F5" s="387"/>
      <c r="G5" s="387"/>
      <c r="H5" s="387"/>
    </row>
    <row r="6" spans="2:9" ht="13.5" thickBot="1" x14ac:dyDescent="0.25">
      <c r="B6" s="388"/>
      <c r="C6" s="388"/>
      <c r="D6" s="388"/>
      <c r="E6" s="388"/>
      <c r="F6" s="388"/>
      <c r="G6" s="388"/>
      <c r="H6" s="388"/>
    </row>
    <row r="7" spans="2:9" ht="31.5" customHeight="1" thickBot="1" x14ac:dyDescent="0.3">
      <c r="B7" s="389" t="s">
        <v>125</v>
      </c>
      <c r="C7" s="390"/>
      <c r="D7" s="390"/>
      <c r="E7" s="390"/>
      <c r="F7" s="390"/>
      <c r="G7" s="390"/>
      <c r="H7" s="391"/>
    </row>
    <row r="8" spans="2:9" ht="31.5" customHeight="1" thickBot="1" x14ac:dyDescent="0.3">
      <c r="B8" s="392" t="s">
        <v>104</v>
      </c>
      <c r="C8" s="393"/>
      <c r="D8" s="141" t="s">
        <v>126</v>
      </c>
      <c r="E8" s="141" t="s">
        <v>127</v>
      </c>
      <c r="F8" s="141" t="s">
        <v>128</v>
      </c>
      <c r="G8" s="142"/>
      <c r="H8" s="143" t="s">
        <v>129</v>
      </c>
    </row>
    <row r="9" spans="2:9" ht="31.5" customHeight="1" thickBot="1" x14ac:dyDescent="0.3">
      <c r="B9" s="382" t="s">
        <v>130</v>
      </c>
      <c r="C9" s="383"/>
      <c r="D9" s="383"/>
      <c r="E9" s="383"/>
      <c r="F9" s="383"/>
      <c r="G9" s="144"/>
      <c r="H9" s="144"/>
    </row>
    <row r="10" spans="2:9" ht="47.25" customHeight="1" thickBot="1" x14ac:dyDescent="0.25">
      <c r="B10" s="145">
        <v>1</v>
      </c>
      <c r="C10" s="146"/>
      <c r="D10" s="147"/>
      <c r="E10" s="148"/>
      <c r="F10" s="149"/>
      <c r="G10" s="149"/>
      <c r="H10" s="149"/>
    </row>
    <row r="11" spans="2:9" ht="35.1" customHeight="1" x14ac:dyDescent="0.2">
      <c r="B11" s="396">
        <v>2</v>
      </c>
      <c r="C11" s="150"/>
      <c r="D11" s="398"/>
      <c r="E11" s="400"/>
      <c r="F11" s="394"/>
      <c r="G11" s="394"/>
      <c r="H11" s="394"/>
    </row>
    <row r="12" spans="2:9" ht="35.1" customHeight="1" thickBot="1" x14ac:dyDescent="0.25">
      <c r="B12" s="397"/>
      <c r="C12" s="146"/>
      <c r="D12" s="399"/>
      <c r="E12" s="395"/>
      <c r="F12" s="395"/>
      <c r="G12" s="395"/>
      <c r="H12" s="395"/>
    </row>
    <row r="13" spans="2:9" ht="35.1" customHeight="1" x14ac:dyDescent="0.2">
      <c r="B13" s="396">
        <v>3</v>
      </c>
      <c r="C13" s="150"/>
      <c r="D13" s="400"/>
      <c r="E13" s="400"/>
      <c r="F13" s="400"/>
      <c r="G13" s="400"/>
      <c r="H13" s="400"/>
    </row>
    <row r="14" spans="2:9" ht="35.1" customHeight="1" thickBot="1" x14ac:dyDescent="0.25">
      <c r="B14" s="397"/>
      <c r="C14" s="146"/>
      <c r="D14" s="395"/>
      <c r="E14" s="395"/>
      <c r="F14" s="395"/>
      <c r="G14" s="395"/>
      <c r="H14" s="395"/>
    </row>
    <row r="15" spans="2:9" ht="35.1" customHeight="1" thickBot="1" x14ac:dyDescent="0.25">
      <c r="B15" s="145" t="s">
        <v>131</v>
      </c>
      <c r="C15" s="146"/>
      <c r="D15" s="148"/>
      <c r="E15" s="148"/>
      <c r="F15" s="148"/>
      <c r="H15" s="148"/>
    </row>
    <row r="16" spans="2:9" ht="35.1" customHeight="1" thickBot="1" x14ac:dyDescent="0.25">
      <c r="B16" s="411" t="s">
        <v>132</v>
      </c>
      <c r="C16" s="412"/>
      <c r="D16" s="151">
        <f>SUM(D10:D15)</f>
        <v>0</v>
      </c>
      <c r="E16" s="151">
        <f>SUM(E10:E15)</f>
        <v>0</v>
      </c>
      <c r="F16" s="151">
        <f>SUM(F10:F15)</f>
        <v>0</v>
      </c>
      <c r="G16" s="151">
        <f>SUM(G10:G15)</f>
        <v>0</v>
      </c>
      <c r="H16" s="151">
        <f>SUM(H10:H15)</f>
        <v>0</v>
      </c>
      <c r="I16" s="2"/>
    </row>
    <row r="17" spans="2:8" ht="35.1" customHeight="1" thickBot="1" x14ac:dyDescent="0.3">
      <c r="B17" s="392"/>
      <c r="C17" s="418"/>
      <c r="D17" s="418"/>
      <c r="E17" s="418"/>
      <c r="F17" s="419"/>
    </row>
    <row r="18" spans="2:8" ht="35.1" customHeight="1" x14ac:dyDescent="0.2">
      <c r="B18" s="396" t="s">
        <v>133</v>
      </c>
      <c r="C18" s="150" t="s">
        <v>134</v>
      </c>
      <c r="D18" s="400">
        <v>4694</v>
      </c>
      <c r="E18" s="400">
        <v>0</v>
      </c>
      <c r="F18" s="400">
        <v>6032</v>
      </c>
      <c r="G18" s="400">
        <v>6033</v>
      </c>
      <c r="H18" s="400">
        <v>4628</v>
      </c>
    </row>
    <row r="19" spans="2:8" ht="35.1" customHeight="1" thickBot="1" x14ac:dyDescent="0.25">
      <c r="B19" s="397"/>
      <c r="C19" s="146" t="s">
        <v>135</v>
      </c>
      <c r="D19" s="395"/>
      <c r="E19" s="395"/>
      <c r="F19" s="395"/>
      <c r="G19" s="395"/>
      <c r="H19" s="395"/>
    </row>
    <row r="20" spans="2:8" ht="35.1" customHeight="1" x14ac:dyDescent="0.2">
      <c r="B20" s="396" t="s">
        <v>136</v>
      </c>
      <c r="C20" s="150" t="s">
        <v>137</v>
      </c>
      <c r="D20" s="400">
        <v>329</v>
      </c>
      <c r="E20" s="400">
        <v>160</v>
      </c>
      <c r="F20" s="400">
        <v>642</v>
      </c>
      <c r="G20" s="400">
        <v>643</v>
      </c>
      <c r="H20" s="400">
        <v>329</v>
      </c>
    </row>
    <row r="21" spans="2:8" ht="99" customHeight="1" thickBot="1" x14ac:dyDescent="0.25">
      <c r="B21" s="397"/>
      <c r="C21" s="146" t="s">
        <v>138</v>
      </c>
      <c r="D21" s="395"/>
      <c r="E21" s="395"/>
      <c r="F21" s="395"/>
      <c r="G21" s="395"/>
      <c r="H21" s="395"/>
    </row>
    <row r="22" spans="2:8" ht="35.1" customHeight="1" thickBot="1" x14ac:dyDescent="0.25">
      <c r="B22" s="145" t="s">
        <v>139</v>
      </c>
      <c r="C22" s="146"/>
      <c r="D22" s="148"/>
      <c r="E22" s="148"/>
      <c r="F22" s="148"/>
      <c r="H22" s="148"/>
    </row>
    <row r="23" spans="2:8" ht="35.1" customHeight="1" thickBot="1" x14ac:dyDescent="0.25">
      <c r="B23" s="411" t="s">
        <v>140</v>
      </c>
      <c r="C23" s="412"/>
      <c r="D23" s="151">
        <f>SUM(D18:D22)</f>
        <v>5023</v>
      </c>
      <c r="E23" s="151"/>
      <c r="F23" s="151">
        <f>SUM(F18:F22)</f>
        <v>6674</v>
      </c>
      <c r="G23" s="151">
        <f>SUM(G18:G22)</f>
        <v>6676</v>
      </c>
      <c r="H23" s="151">
        <f>SUM(H18:H22)</f>
        <v>4957</v>
      </c>
    </row>
    <row r="24" spans="2:8" ht="35.1" customHeight="1" thickBot="1" x14ac:dyDescent="0.25">
      <c r="B24" s="407" t="s">
        <v>141</v>
      </c>
      <c r="C24" s="408"/>
      <c r="D24" s="152">
        <f>D23+D16</f>
        <v>5023</v>
      </c>
      <c r="E24" s="152">
        <f>E23+E16</f>
        <v>0</v>
      </c>
      <c r="F24" s="152">
        <f>F23+F16</f>
        <v>6674</v>
      </c>
      <c r="G24" s="152">
        <f>G23+G16</f>
        <v>6676</v>
      </c>
      <c r="H24" s="152">
        <f>H23+H16</f>
        <v>4957</v>
      </c>
    </row>
    <row r="25" spans="2:8" ht="35.1" customHeight="1" thickBot="1" x14ac:dyDescent="0.3">
      <c r="B25" s="153" t="s">
        <v>142</v>
      </c>
      <c r="C25" s="413" t="s">
        <v>143</v>
      </c>
      <c r="D25" s="413"/>
      <c r="E25" s="413"/>
      <c r="F25" s="413"/>
    </row>
    <row r="26" spans="2:8" ht="35.1" customHeight="1" x14ac:dyDescent="0.2">
      <c r="B26" s="409" t="s">
        <v>133</v>
      </c>
      <c r="C26" s="154" t="s">
        <v>144</v>
      </c>
      <c r="D26" s="414">
        <v>0</v>
      </c>
      <c r="E26" s="414"/>
      <c r="F26" s="416">
        <v>477</v>
      </c>
      <c r="G26" s="416">
        <v>478</v>
      </c>
      <c r="H26" s="416" t="s">
        <v>145</v>
      </c>
    </row>
    <row r="27" spans="2:8" ht="95.25" customHeight="1" thickBot="1" x14ac:dyDescent="0.25">
      <c r="B27" s="410"/>
      <c r="C27" s="155" t="s">
        <v>293</v>
      </c>
      <c r="D27" s="410"/>
      <c r="E27" s="415"/>
      <c r="F27" s="410"/>
      <c r="G27" s="410"/>
      <c r="H27" s="410"/>
    </row>
    <row r="28" spans="2:8" ht="35.1" customHeight="1" thickBot="1" x14ac:dyDescent="0.25">
      <c r="B28" s="407" t="s">
        <v>146</v>
      </c>
      <c r="C28" s="408"/>
      <c r="D28" s="152">
        <f>SUM(D26)</f>
        <v>0</v>
      </c>
      <c r="E28" s="152"/>
      <c r="F28" s="152">
        <f>SUM(F26)</f>
        <v>477</v>
      </c>
      <c r="H28" s="152"/>
    </row>
    <row r="29" spans="2:8" ht="15" customHeight="1" thickBot="1" x14ac:dyDescent="0.25">
      <c r="B29" s="156"/>
      <c r="C29" s="146"/>
      <c r="D29" s="148"/>
      <c r="E29" s="148"/>
      <c r="F29" s="148"/>
      <c r="H29" s="148"/>
    </row>
    <row r="30" spans="2:8" ht="18" customHeight="1" x14ac:dyDescent="0.2">
      <c r="B30" s="401" t="s">
        <v>147</v>
      </c>
      <c r="C30" s="402"/>
      <c r="D30" s="405">
        <f>D28+D24</f>
        <v>5023</v>
      </c>
      <c r="E30" s="405">
        <f>E28+E24</f>
        <v>0</v>
      </c>
      <c r="F30" s="405">
        <f>F28+F24</f>
        <v>7151</v>
      </c>
      <c r="G30" s="405">
        <f>G28+G24</f>
        <v>6676</v>
      </c>
      <c r="H30" s="405">
        <f>H28+H24</f>
        <v>4957</v>
      </c>
    </row>
    <row r="31" spans="2:8" ht="35.1" customHeight="1" thickBot="1" x14ac:dyDescent="0.25">
      <c r="B31" s="403"/>
      <c r="C31" s="404"/>
      <c r="D31" s="406"/>
      <c r="E31" s="417"/>
      <c r="F31" s="406"/>
      <c r="G31" s="406"/>
      <c r="H31" s="406"/>
    </row>
    <row r="32" spans="2:8" ht="15.75" x14ac:dyDescent="0.25">
      <c r="B32" s="157"/>
    </row>
    <row r="33" spans="2:2" ht="15.75" x14ac:dyDescent="0.25">
      <c r="B33" s="157"/>
    </row>
    <row r="34" spans="2:2" ht="15.75" x14ac:dyDescent="0.25">
      <c r="B34" s="158"/>
    </row>
  </sheetData>
  <mergeCells count="48">
    <mergeCell ref="H26:H27"/>
    <mergeCell ref="E20:E21"/>
    <mergeCell ref="G20:G21"/>
    <mergeCell ref="G26:G27"/>
    <mergeCell ref="G30:G31"/>
    <mergeCell ref="H30:H31"/>
    <mergeCell ref="H13:H14"/>
    <mergeCell ref="G13:G14"/>
    <mergeCell ref="H20:H21"/>
    <mergeCell ref="B13:B14"/>
    <mergeCell ref="D13:D14"/>
    <mergeCell ref="B17:F17"/>
    <mergeCell ref="F13:F14"/>
    <mergeCell ref="E13:E14"/>
    <mergeCell ref="F20:F21"/>
    <mergeCell ref="H18:H19"/>
    <mergeCell ref="B16:C16"/>
    <mergeCell ref="G18:G19"/>
    <mergeCell ref="F18:F19"/>
    <mergeCell ref="B18:B19"/>
    <mergeCell ref="D18:D19"/>
    <mergeCell ref="B20:B21"/>
    <mergeCell ref="B30:C31"/>
    <mergeCell ref="D30:D31"/>
    <mergeCell ref="B28:C28"/>
    <mergeCell ref="B24:C24"/>
    <mergeCell ref="G11:G12"/>
    <mergeCell ref="E18:E19"/>
    <mergeCell ref="B26:B27"/>
    <mergeCell ref="B23:C23"/>
    <mergeCell ref="C25:F25"/>
    <mergeCell ref="D20:D21"/>
    <mergeCell ref="D26:D27"/>
    <mergeCell ref="F30:F31"/>
    <mergeCell ref="E26:E27"/>
    <mergeCell ref="F26:F27"/>
    <mergeCell ref="E30:E31"/>
    <mergeCell ref="H11:H12"/>
    <mergeCell ref="B11:B12"/>
    <mergeCell ref="D11:D12"/>
    <mergeCell ref="E11:E12"/>
    <mergeCell ref="F11:F12"/>
    <mergeCell ref="B9:F9"/>
    <mergeCell ref="B2:H2"/>
    <mergeCell ref="B1:G1"/>
    <mergeCell ref="B4:H6"/>
    <mergeCell ref="B7:H7"/>
    <mergeCell ref="B8:C8"/>
  </mergeCells>
  <phoneticPr fontId="30" type="noConversion"/>
  <printOptions horizontalCentered="1" verticalCentered="1"/>
  <pageMargins left="0" right="0" top="0.19685039370078741" bottom="0.19685039370078741" header="0.11811023622047245" footer="0.11811023622047245"/>
  <pageSetup paperSize="9" scale="70" orientation="portrait" horizontalDpi="4294967295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A10" zoomScale="200" zoomScaleNormal="200" workbookViewId="0">
      <selection activeCell="M40" sqref="M40"/>
    </sheetView>
  </sheetViews>
  <sheetFormatPr defaultColWidth="8.85546875" defaultRowHeight="12.75" x14ac:dyDescent="0.2"/>
  <cols>
    <col min="1" max="1" width="26" style="175" customWidth="1"/>
    <col min="2" max="6" width="7.5703125" style="175" bestFit="1" customWidth="1"/>
    <col min="7" max="7" width="7.7109375" style="175" customWidth="1"/>
    <col min="8" max="8" width="7.42578125" style="175" customWidth="1"/>
    <col min="9" max="9" width="7.140625" style="175" customWidth="1"/>
    <col min="10" max="11" width="7.5703125" style="175" bestFit="1" customWidth="1"/>
    <col min="12" max="12" width="7.42578125" style="175" customWidth="1"/>
    <col min="13" max="16384" width="8.85546875" style="175"/>
  </cols>
  <sheetData>
    <row r="1" spans="1:14" ht="15" x14ac:dyDescent="0.25">
      <c r="A1" s="430" t="s">
        <v>335</v>
      </c>
      <c r="B1" s="308"/>
      <c r="C1" s="308"/>
      <c r="D1" s="308"/>
      <c r="E1" s="308"/>
      <c r="F1" s="308"/>
      <c r="H1" s="342" t="s">
        <v>331</v>
      </c>
      <c r="I1" s="323"/>
      <c r="J1" s="323"/>
      <c r="K1" s="323"/>
      <c r="L1" s="323"/>
      <c r="M1" s="323"/>
      <c r="N1" s="420"/>
    </row>
    <row r="2" spans="1:14" x14ac:dyDescent="0.2">
      <c r="A2" s="422"/>
      <c r="B2" s="423"/>
      <c r="C2" s="423"/>
      <c r="M2" s="424" t="s">
        <v>219</v>
      </c>
      <c r="N2" s="424"/>
    </row>
    <row r="3" spans="1:14" ht="25.5" customHeight="1" x14ac:dyDescent="0.3">
      <c r="A3" s="425" t="s">
        <v>320</v>
      </c>
      <c r="B3" s="426"/>
      <c r="C3" s="426"/>
      <c r="D3" s="426"/>
      <c r="E3" s="426"/>
      <c r="F3" s="426"/>
      <c r="G3" s="426"/>
      <c r="H3" s="426"/>
      <c r="I3" s="427"/>
      <c r="J3" s="427"/>
      <c r="K3" s="427"/>
      <c r="L3" s="427"/>
      <c r="M3" s="427"/>
    </row>
    <row r="4" spans="1:14" x14ac:dyDescent="0.2">
      <c r="A4" s="176" t="s">
        <v>49</v>
      </c>
      <c r="M4" s="428" t="s">
        <v>314</v>
      </c>
      <c r="N4" s="429"/>
    </row>
    <row r="5" spans="1:14" ht="15" customHeight="1" x14ac:dyDescent="0.2">
      <c r="A5" s="177" t="s">
        <v>220</v>
      </c>
      <c r="B5" s="216" t="s">
        <v>302</v>
      </c>
      <c r="C5" s="216" t="s">
        <v>303</v>
      </c>
      <c r="D5" s="216" t="s">
        <v>304</v>
      </c>
      <c r="E5" s="216" t="s">
        <v>305</v>
      </c>
      <c r="F5" s="216" t="s">
        <v>306</v>
      </c>
      <c r="G5" s="216" t="s">
        <v>307</v>
      </c>
      <c r="H5" s="216" t="s">
        <v>308</v>
      </c>
      <c r="I5" s="216" t="s">
        <v>309</v>
      </c>
      <c r="J5" s="216" t="s">
        <v>310</v>
      </c>
      <c r="K5" s="216" t="s">
        <v>311</v>
      </c>
      <c r="L5" s="216" t="s">
        <v>312</v>
      </c>
      <c r="M5" s="216" t="s">
        <v>313</v>
      </c>
      <c r="N5" s="177" t="s">
        <v>162</v>
      </c>
    </row>
    <row r="6" spans="1:14" ht="15" customHeight="1" x14ac:dyDescent="0.2">
      <c r="A6" s="219" t="s">
        <v>329</v>
      </c>
      <c r="B6" s="219">
        <v>0</v>
      </c>
      <c r="C6" s="219">
        <f>B43</f>
        <v>12337</v>
      </c>
      <c r="D6" s="219">
        <f t="shared" ref="D6:M6" si="0">C43</f>
        <v>13654</v>
      </c>
      <c r="E6" s="219">
        <f t="shared" si="0"/>
        <v>27821</v>
      </c>
      <c r="F6" s="219">
        <f t="shared" si="0"/>
        <v>54300</v>
      </c>
      <c r="G6" s="219">
        <f t="shared" si="0"/>
        <v>36689</v>
      </c>
      <c r="H6" s="219">
        <f t="shared" si="0"/>
        <v>13215</v>
      </c>
      <c r="I6" s="219">
        <f t="shared" si="0"/>
        <v>4795</v>
      </c>
      <c r="J6" s="219">
        <f t="shared" si="0"/>
        <v>864</v>
      </c>
      <c r="K6" s="219">
        <f t="shared" si="0"/>
        <v>8935</v>
      </c>
      <c r="L6" s="219">
        <f t="shared" si="0"/>
        <v>4654</v>
      </c>
      <c r="M6" s="219">
        <f t="shared" si="0"/>
        <v>8</v>
      </c>
      <c r="N6" s="179"/>
    </row>
    <row r="7" spans="1:14" ht="15" customHeight="1" x14ac:dyDescent="0.2">
      <c r="A7" s="217" t="s">
        <v>294</v>
      </c>
      <c r="B7" s="178">
        <v>9990</v>
      </c>
      <c r="C7" s="178">
        <v>9990</v>
      </c>
      <c r="D7" s="178">
        <v>9990</v>
      </c>
      <c r="E7" s="178">
        <v>9990</v>
      </c>
      <c r="F7" s="178">
        <v>9990</v>
      </c>
      <c r="G7" s="178">
        <v>9990</v>
      </c>
      <c r="H7" s="178">
        <v>9990</v>
      </c>
      <c r="I7" s="178">
        <v>9990</v>
      </c>
      <c r="J7" s="178">
        <v>9990</v>
      </c>
      <c r="K7" s="178">
        <v>9990</v>
      </c>
      <c r="L7" s="178">
        <v>9990</v>
      </c>
      <c r="M7" s="178">
        <v>9992</v>
      </c>
      <c r="N7" s="179">
        <f t="shared" ref="N7:N22" si="1">SUM(B7:M7)</f>
        <v>119882</v>
      </c>
    </row>
    <row r="8" spans="1:14" ht="15" customHeight="1" x14ac:dyDescent="0.2">
      <c r="A8" s="217" t="s">
        <v>295</v>
      </c>
      <c r="B8" s="178">
        <v>7350</v>
      </c>
      <c r="C8" s="178">
        <v>7350</v>
      </c>
      <c r="D8" s="178">
        <v>7350</v>
      </c>
      <c r="E8" s="178">
        <v>7350</v>
      </c>
      <c r="F8" s="178">
        <v>7740</v>
      </c>
      <c r="G8" s="178">
        <v>2657</v>
      </c>
      <c r="H8" s="178">
        <v>2657</v>
      </c>
      <c r="I8" s="178">
        <v>2657</v>
      </c>
      <c r="J8" s="178">
        <v>2657</v>
      </c>
      <c r="K8" s="178">
        <v>2657</v>
      </c>
      <c r="L8" s="178">
        <v>2512</v>
      </c>
      <c r="M8" s="178">
        <v>1401</v>
      </c>
      <c r="N8" s="179">
        <f t="shared" si="1"/>
        <v>54338</v>
      </c>
    </row>
    <row r="9" spans="1:14" ht="15" customHeight="1" x14ac:dyDescent="0.2">
      <c r="A9" s="217" t="s">
        <v>248</v>
      </c>
      <c r="B9" s="178">
        <v>250</v>
      </c>
      <c r="C9" s="178">
        <v>250</v>
      </c>
      <c r="D9" s="178">
        <v>13500</v>
      </c>
      <c r="E9" s="178">
        <v>650</v>
      </c>
      <c r="F9" s="178">
        <v>250</v>
      </c>
      <c r="G9" s="178">
        <v>250</v>
      </c>
      <c r="H9" s="178">
        <v>250</v>
      </c>
      <c r="I9" s="178">
        <v>250</v>
      </c>
      <c r="J9" s="178">
        <v>12500</v>
      </c>
      <c r="K9" s="178">
        <v>150</v>
      </c>
      <c r="L9" s="178">
        <v>150</v>
      </c>
      <c r="M9" s="178">
        <v>50</v>
      </c>
      <c r="N9" s="179">
        <f t="shared" si="1"/>
        <v>28500</v>
      </c>
    </row>
    <row r="10" spans="1:14" ht="15" customHeight="1" x14ac:dyDescent="0.2">
      <c r="A10" s="217" t="s">
        <v>249</v>
      </c>
      <c r="B10" s="178">
        <v>1075</v>
      </c>
      <c r="C10" s="178">
        <v>1075</v>
      </c>
      <c r="D10" s="178">
        <v>1075</v>
      </c>
      <c r="E10" s="178">
        <v>1075</v>
      </c>
      <c r="F10" s="178">
        <v>1075</v>
      </c>
      <c r="G10" s="178">
        <v>475</v>
      </c>
      <c r="H10" s="178">
        <v>475</v>
      </c>
      <c r="I10" s="178">
        <v>1075</v>
      </c>
      <c r="J10" s="178">
        <v>992</v>
      </c>
      <c r="K10" s="178">
        <v>992</v>
      </c>
      <c r="L10" s="178">
        <v>992</v>
      </c>
      <c r="M10" s="178">
        <v>123</v>
      </c>
      <c r="N10" s="179">
        <f t="shared" si="1"/>
        <v>10499</v>
      </c>
    </row>
    <row r="11" spans="1:14" ht="15" customHeight="1" x14ac:dyDescent="0.2">
      <c r="A11" s="217" t="s">
        <v>296</v>
      </c>
      <c r="B11" s="178"/>
      <c r="C11" s="178"/>
      <c r="D11" s="178"/>
      <c r="E11" s="178">
        <v>164</v>
      </c>
      <c r="F11" s="178"/>
      <c r="G11" s="178"/>
      <c r="H11" s="178"/>
      <c r="I11" s="178">
        <v>165</v>
      </c>
      <c r="J11" s="178"/>
      <c r="K11" s="178"/>
      <c r="L11" s="178"/>
      <c r="M11" s="178"/>
      <c r="N11" s="179">
        <f t="shared" si="1"/>
        <v>329</v>
      </c>
    </row>
    <row r="12" spans="1:14" ht="15" customHeight="1" x14ac:dyDescent="0.2">
      <c r="A12" s="181" t="s">
        <v>222</v>
      </c>
      <c r="B12" s="182">
        <f>SUM(B7:B11)</f>
        <v>18665</v>
      </c>
      <c r="C12" s="182">
        <f t="shared" ref="C12:M12" si="2">SUM(C7:C11)</f>
        <v>18665</v>
      </c>
      <c r="D12" s="182">
        <f t="shared" si="2"/>
        <v>31915</v>
      </c>
      <c r="E12" s="182">
        <f t="shared" si="2"/>
        <v>19229</v>
      </c>
      <c r="F12" s="182">
        <f t="shared" si="2"/>
        <v>19055</v>
      </c>
      <c r="G12" s="182">
        <f t="shared" si="2"/>
        <v>13372</v>
      </c>
      <c r="H12" s="182">
        <f t="shared" si="2"/>
        <v>13372</v>
      </c>
      <c r="I12" s="182">
        <f t="shared" si="2"/>
        <v>14137</v>
      </c>
      <c r="J12" s="182">
        <f t="shared" si="2"/>
        <v>26139</v>
      </c>
      <c r="K12" s="182">
        <f t="shared" si="2"/>
        <v>13789</v>
      </c>
      <c r="L12" s="182">
        <f t="shared" si="2"/>
        <v>13644</v>
      </c>
      <c r="M12" s="182">
        <f t="shared" si="2"/>
        <v>11566</v>
      </c>
      <c r="N12" s="182">
        <f>SUM(N6:N11)</f>
        <v>213548</v>
      </c>
    </row>
    <row r="13" spans="1:14" ht="15" customHeight="1" x14ac:dyDescent="0.2">
      <c r="A13" s="180" t="s">
        <v>297</v>
      </c>
      <c r="B13" s="178">
        <v>3480</v>
      </c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>
        <f t="shared" si="1"/>
        <v>3480</v>
      </c>
    </row>
    <row r="14" spans="1:14" ht="15" customHeight="1" x14ac:dyDescent="0.2">
      <c r="A14" s="181" t="s">
        <v>222</v>
      </c>
      <c r="B14" s="182">
        <f>SUM(B12+B13)</f>
        <v>22145</v>
      </c>
      <c r="C14" s="182">
        <f t="shared" ref="C14:M14" si="3">SUM(C12+C13)</f>
        <v>18665</v>
      </c>
      <c r="D14" s="182">
        <f t="shared" si="3"/>
        <v>31915</v>
      </c>
      <c r="E14" s="182">
        <f t="shared" si="3"/>
        <v>19229</v>
      </c>
      <c r="F14" s="182">
        <f t="shared" si="3"/>
        <v>19055</v>
      </c>
      <c r="G14" s="182">
        <f t="shared" si="3"/>
        <v>13372</v>
      </c>
      <c r="H14" s="182">
        <f t="shared" si="3"/>
        <v>13372</v>
      </c>
      <c r="I14" s="182">
        <f t="shared" si="3"/>
        <v>14137</v>
      </c>
      <c r="J14" s="182">
        <f t="shared" si="3"/>
        <v>26139</v>
      </c>
      <c r="K14" s="182">
        <f t="shared" si="3"/>
        <v>13789</v>
      </c>
      <c r="L14" s="182">
        <f t="shared" si="3"/>
        <v>13644</v>
      </c>
      <c r="M14" s="182">
        <f t="shared" si="3"/>
        <v>11566</v>
      </c>
      <c r="N14" s="182">
        <f>SUM(N12:N13)</f>
        <v>217028</v>
      </c>
    </row>
    <row r="15" spans="1:14" ht="15" customHeight="1" x14ac:dyDescent="0.2">
      <c r="A15" s="180" t="s">
        <v>298</v>
      </c>
      <c r="B15" s="179"/>
      <c r="C15" s="179"/>
      <c r="D15" s="179"/>
      <c r="E15" s="178">
        <v>25418</v>
      </c>
      <c r="F15" s="178"/>
      <c r="G15" s="178"/>
      <c r="H15" s="178"/>
      <c r="I15" s="178"/>
      <c r="J15" s="178"/>
      <c r="K15" s="178"/>
      <c r="L15" s="178"/>
      <c r="M15" s="178"/>
      <c r="N15" s="179">
        <f>SUM(E15:M15)</f>
        <v>25418</v>
      </c>
    </row>
    <row r="16" spans="1:14" ht="15" customHeight="1" x14ac:dyDescent="0.2">
      <c r="A16" s="180"/>
      <c r="B16" s="179"/>
      <c r="C16" s="179"/>
      <c r="D16" s="179"/>
      <c r="E16" s="178"/>
      <c r="F16" s="178"/>
      <c r="G16" s="178"/>
      <c r="H16" s="178"/>
      <c r="I16" s="178"/>
      <c r="J16" s="178"/>
      <c r="K16" s="178"/>
      <c r="L16" s="178"/>
      <c r="M16" s="178"/>
      <c r="N16" s="179">
        <f>SUM(B16:M16)</f>
        <v>0</v>
      </c>
    </row>
    <row r="17" spans="1:14" ht="15" customHeight="1" x14ac:dyDescent="0.2">
      <c r="A17" s="183" t="s">
        <v>223</v>
      </c>
      <c r="B17" s="184">
        <f t="shared" ref="B17:N17" si="4">SUM(B14:B16)</f>
        <v>22145</v>
      </c>
      <c r="C17" s="184">
        <f t="shared" si="4"/>
        <v>18665</v>
      </c>
      <c r="D17" s="184">
        <f t="shared" si="4"/>
        <v>31915</v>
      </c>
      <c r="E17" s="184">
        <f t="shared" si="4"/>
        <v>44647</v>
      </c>
      <c r="F17" s="184">
        <f t="shared" si="4"/>
        <v>19055</v>
      </c>
      <c r="G17" s="184">
        <f t="shared" si="4"/>
        <v>13372</v>
      </c>
      <c r="H17" s="184">
        <f t="shared" si="4"/>
        <v>13372</v>
      </c>
      <c r="I17" s="184">
        <f t="shared" si="4"/>
        <v>14137</v>
      </c>
      <c r="J17" s="184">
        <f t="shared" si="4"/>
        <v>26139</v>
      </c>
      <c r="K17" s="184">
        <f t="shared" si="4"/>
        <v>13789</v>
      </c>
      <c r="L17" s="184">
        <f t="shared" si="4"/>
        <v>13644</v>
      </c>
      <c r="M17" s="184">
        <f t="shared" si="4"/>
        <v>11566</v>
      </c>
      <c r="N17" s="184">
        <f t="shared" si="4"/>
        <v>242446</v>
      </c>
    </row>
    <row r="18" spans="1:14" ht="26.25" customHeight="1" x14ac:dyDescent="0.2">
      <c r="A18" s="180" t="s">
        <v>299</v>
      </c>
      <c r="B18" s="179"/>
      <c r="C18" s="179"/>
      <c r="D18" s="179"/>
      <c r="E18" s="179"/>
      <c r="F18" s="179">
        <v>180</v>
      </c>
      <c r="G18" s="179"/>
      <c r="H18" s="179"/>
      <c r="I18" s="179"/>
      <c r="J18" s="179"/>
      <c r="K18" s="179"/>
      <c r="L18" s="179"/>
      <c r="M18" s="179">
        <v>33890</v>
      </c>
      <c r="N18" s="179">
        <f t="shared" si="1"/>
        <v>34070</v>
      </c>
    </row>
    <row r="19" spans="1:14" ht="15" customHeight="1" x14ac:dyDescent="0.2">
      <c r="A19" s="217" t="s">
        <v>300</v>
      </c>
      <c r="B19" s="179"/>
      <c r="C19" s="179"/>
      <c r="D19" s="179"/>
      <c r="E19" s="179"/>
      <c r="F19" s="179"/>
      <c r="G19" s="179"/>
      <c r="H19" s="179"/>
      <c r="I19" s="179"/>
      <c r="J19" s="179"/>
      <c r="K19" s="179"/>
      <c r="L19" s="179"/>
      <c r="M19" s="179"/>
      <c r="N19" s="179">
        <f t="shared" si="1"/>
        <v>0</v>
      </c>
    </row>
    <row r="20" spans="1:14" ht="15" customHeight="1" x14ac:dyDescent="0.2">
      <c r="A20" s="217" t="s">
        <v>301</v>
      </c>
      <c r="B20" s="179">
        <v>7540</v>
      </c>
      <c r="C20" s="179"/>
      <c r="D20" s="179"/>
      <c r="E20" s="179"/>
      <c r="F20" s="179"/>
      <c r="G20" s="178"/>
      <c r="H20" s="179"/>
      <c r="I20" s="179"/>
      <c r="J20" s="179"/>
      <c r="K20" s="179"/>
      <c r="L20" s="179"/>
      <c r="M20" s="179"/>
      <c r="N20" s="179">
        <f t="shared" si="1"/>
        <v>7540</v>
      </c>
    </row>
    <row r="21" spans="1:14" ht="15" customHeight="1" x14ac:dyDescent="0.2">
      <c r="A21" s="186" t="s">
        <v>322</v>
      </c>
      <c r="B21" s="184">
        <f>SUM(B18:B20)</f>
        <v>7540</v>
      </c>
      <c r="C21" s="184">
        <f t="shared" ref="C21:M21" si="5">SUM(C18:C20)</f>
        <v>0</v>
      </c>
      <c r="D21" s="184">
        <f t="shared" si="5"/>
        <v>0</v>
      </c>
      <c r="E21" s="184">
        <f t="shared" si="5"/>
        <v>0</v>
      </c>
      <c r="F21" s="184">
        <f t="shared" si="5"/>
        <v>180</v>
      </c>
      <c r="G21" s="184">
        <f t="shared" si="5"/>
        <v>0</v>
      </c>
      <c r="H21" s="184">
        <f t="shared" si="5"/>
        <v>0</v>
      </c>
      <c r="I21" s="184">
        <f t="shared" si="5"/>
        <v>0</v>
      </c>
      <c r="J21" s="184">
        <f t="shared" si="5"/>
        <v>0</v>
      </c>
      <c r="K21" s="184">
        <f t="shared" si="5"/>
        <v>0</v>
      </c>
      <c r="L21" s="184">
        <f t="shared" si="5"/>
        <v>0</v>
      </c>
      <c r="M21" s="184">
        <f t="shared" si="5"/>
        <v>33890</v>
      </c>
      <c r="N21" s="184">
        <f t="shared" si="1"/>
        <v>41610</v>
      </c>
    </row>
    <row r="22" spans="1:14" ht="15" customHeight="1" x14ac:dyDescent="0.2">
      <c r="A22" s="185"/>
      <c r="B22" s="179"/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79">
        <f t="shared" si="1"/>
        <v>0</v>
      </c>
    </row>
    <row r="23" spans="1:14" ht="15" customHeight="1" x14ac:dyDescent="0.2">
      <c r="A23" s="183" t="s">
        <v>224</v>
      </c>
      <c r="B23" s="184">
        <f>SUM(B14+B21)</f>
        <v>29685</v>
      </c>
      <c r="C23" s="184">
        <f>SUM(C14+C21)</f>
        <v>18665</v>
      </c>
      <c r="D23" s="184">
        <f>SUM(D14+D21)</f>
        <v>31915</v>
      </c>
      <c r="E23" s="184">
        <f t="shared" ref="E23:M23" si="6">SUM(E17+E21)</f>
        <v>44647</v>
      </c>
      <c r="F23" s="184">
        <f t="shared" si="6"/>
        <v>19235</v>
      </c>
      <c r="G23" s="184">
        <f t="shared" si="6"/>
        <v>13372</v>
      </c>
      <c r="H23" s="184">
        <f t="shared" si="6"/>
        <v>13372</v>
      </c>
      <c r="I23" s="184">
        <f t="shared" si="6"/>
        <v>14137</v>
      </c>
      <c r="J23" s="184">
        <f t="shared" si="6"/>
        <v>26139</v>
      </c>
      <c r="K23" s="184">
        <f t="shared" si="6"/>
        <v>13789</v>
      </c>
      <c r="L23" s="184">
        <f t="shared" si="6"/>
        <v>13644</v>
      </c>
      <c r="M23" s="184">
        <f t="shared" si="6"/>
        <v>45456</v>
      </c>
      <c r="N23" s="184">
        <f>SUM(B23:M23)</f>
        <v>284056</v>
      </c>
    </row>
    <row r="26" spans="1:14" ht="14.25" x14ac:dyDescent="0.2">
      <c r="A26" s="187" t="s">
        <v>315</v>
      </c>
      <c r="M26" s="421" t="s">
        <v>226</v>
      </c>
      <c r="N26" s="421"/>
    </row>
    <row r="27" spans="1:14" ht="14.25" x14ac:dyDescent="0.2">
      <c r="A27" s="177" t="s">
        <v>220</v>
      </c>
      <c r="B27" s="216" t="s">
        <v>302</v>
      </c>
      <c r="C27" s="216" t="s">
        <v>303</v>
      </c>
      <c r="D27" s="216" t="s">
        <v>304</v>
      </c>
      <c r="E27" s="216" t="s">
        <v>305</v>
      </c>
      <c r="F27" s="216" t="s">
        <v>306</v>
      </c>
      <c r="G27" s="216" t="s">
        <v>307</v>
      </c>
      <c r="H27" s="216" t="s">
        <v>308</v>
      </c>
      <c r="I27" s="216" t="s">
        <v>309</v>
      </c>
      <c r="J27" s="216" t="s">
        <v>310</v>
      </c>
      <c r="K27" s="216" t="s">
        <v>311</v>
      </c>
      <c r="L27" s="216" t="s">
        <v>312</v>
      </c>
      <c r="M27" s="216" t="s">
        <v>313</v>
      </c>
      <c r="N27" s="177" t="s">
        <v>221</v>
      </c>
    </row>
    <row r="28" spans="1:14" ht="15" x14ac:dyDescent="0.2">
      <c r="A28" s="218" t="s">
        <v>316</v>
      </c>
      <c r="B28" s="178">
        <v>8725</v>
      </c>
      <c r="C28" s="178">
        <v>8725</v>
      </c>
      <c r="D28" s="178">
        <v>8725</v>
      </c>
      <c r="E28" s="178">
        <v>9074</v>
      </c>
      <c r="F28" s="178">
        <v>9074</v>
      </c>
      <c r="G28" s="178">
        <v>9074</v>
      </c>
      <c r="H28" s="178">
        <v>9074</v>
      </c>
      <c r="I28" s="178">
        <v>9074</v>
      </c>
      <c r="J28" s="178">
        <v>9074</v>
      </c>
      <c r="K28" s="178">
        <v>9075</v>
      </c>
      <c r="L28" s="178">
        <v>9075</v>
      </c>
      <c r="M28" s="178">
        <v>9075</v>
      </c>
      <c r="N28" s="179">
        <f>SUM(B28:M28)</f>
        <v>107844</v>
      </c>
    </row>
    <row r="29" spans="1:14" ht="15" x14ac:dyDescent="0.2">
      <c r="A29" s="218" t="s">
        <v>317</v>
      </c>
      <c r="B29" s="178">
        <v>2108</v>
      </c>
      <c r="C29" s="178">
        <v>2108</v>
      </c>
      <c r="D29" s="178">
        <v>2108</v>
      </c>
      <c r="E29" s="178">
        <v>2165</v>
      </c>
      <c r="F29" s="178">
        <v>2167</v>
      </c>
      <c r="G29" s="178">
        <v>2167</v>
      </c>
      <c r="H29" s="178">
        <v>2167</v>
      </c>
      <c r="I29" s="178">
        <v>2167</v>
      </c>
      <c r="J29" s="178">
        <v>2167</v>
      </c>
      <c r="K29" s="178">
        <v>2168</v>
      </c>
      <c r="L29" s="178">
        <v>2168</v>
      </c>
      <c r="M29" s="178">
        <v>2168</v>
      </c>
      <c r="N29" s="179">
        <f t="shared" ref="N29:N42" si="7">SUM(B29:M29)</f>
        <v>25828</v>
      </c>
    </row>
    <row r="30" spans="1:14" ht="15" x14ac:dyDescent="0.2">
      <c r="A30" s="218" t="s">
        <v>321</v>
      </c>
      <c r="B30" s="178">
        <v>4490</v>
      </c>
      <c r="C30" s="178">
        <v>4490</v>
      </c>
      <c r="D30" s="178">
        <v>4490</v>
      </c>
      <c r="E30" s="178">
        <v>4557</v>
      </c>
      <c r="F30" s="178">
        <v>4557</v>
      </c>
      <c r="G30" s="178">
        <v>4557</v>
      </c>
      <c r="H30" s="178">
        <v>4557</v>
      </c>
      <c r="I30" s="178">
        <v>4557</v>
      </c>
      <c r="J30" s="178">
        <v>4557</v>
      </c>
      <c r="K30" s="178">
        <v>4557</v>
      </c>
      <c r="L30" s="178">
        <v>4557</v>
      </c>
      <c r="M30" s="178">
        <v>4557</v>
      </c>
      <c r="N30" s="179">
        <f t="shared" si="7"/>
        <v>54483</v>
      </c>
    </row>
    <row r="31" spans="1:14" ht="15" x14ac:dyDescent="0.2">
      <c r="A31" s="218" t="s">
        <v>318</v>
      </c>
      <c r="B31" s="178">
        <v>2025</v>
      </c>
      <c r="C31" s="178">
        <v>2025</v>
      </c>
      <c r="D31" s="178">
        <v>2025</v>
      </c>
      <c r="E31" s="178">
        <v>2152</v>
      </c>
      <c r="F31" s="178">
        <v>2000</v>
      </c>
      <c r="G31" s="178">
        <v>2000</v>
      </c>
      <c r="H31" s="178">
        <v>2000</v>
      </c>
      <c r="I31" s="178">
        <v>2050</v>
      </c>
      <c r="J31" s="178">
        <v>2050</v>
      </c>
      <c r="K31" s="178">
        <v>2050</v>
      </c>
      <c r="L31" s="178">
        <v>2270</v>
      </c>
      <c r="M31" s="178">
        <v>2033</v>
      </c>
      <c r="N31" s="179">
        <f t="shared" si="7"/>
        <v>24680</v>
      </c>
    </row>
    <row r="32" spans="1:14" ht="15.75" customHeight="1" x14ac:dyDescent="0.2">
      <c r="A32" s="218" t="s">
        <v>319</v>
      </c>
      <c r="B32" s="178"/>
      <c r="C32" s="178"/>
      <c r="D32" s="178">
        <v>220</v>
      </c>
      <c r="E32" s="178">
        <v>220</v>
      </c>
      <c r="F32" s="178">
        <v>220</v>
      </c>
      <c r="G32" s="178">
        <v>220</v>
      </c>
      <c r="H32" s="178">
        <v>220</v>
      </c>
      <c r="I32" s="178">
        <v>220</v>
      </c>
      <c r="J32" s="178">
        <v>220</v>
      </c>
      <c r="K32" s="178">
        <v>220</v>
      </c>
      <c r="L32" s="178">
        <v>220</v>
      </c>
      <c r="M32" s="178">
        <v>220</v>
      </c>
      <c r="N32" s="179">
        <f t="shared" si="7"/>
        <v>2200</v>
      </c>
    </row>
    <row r="33" spans="1:14" ht="15.75" customHeight="1" x14ac:dyDescent="0.2">
      <c r="A33" s="218" t="s">
        <v>323</v>
      </c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>
        <v>1993</v>
      </c>
      <c r="N33" s="179">
        <f t="shared" si="7"/>
        <v>1993</v>
      </c>
    </row>
    <row r="34" spans="1:14" ht="15" x14ac:dyDescent="0.2">
      <c r="A34" s="189" t="s">
        <v>227</v>
      </c>
      <c r="B34" s="184">
        <f>SUM(B28:B33)</f>
        <v>17348</v>
      </c>
      <c r="C34" s="184">
        <f t="shared" ref="C34:M34" si="8">SUM(C28:C33)</f>
        <v>17348</v>
      </c>
      <c r="D34" s="184">
        <f t="shared" si="8"/>
        <v>17568</v>
      </c>
      <c r="E34" s="184">
        <f t="shared" si="8"/>
        <v>18168</v>
      </c>
      <c r="F34" s="184">
        <f t="shared" si="8"/>
        <v>18018</v>
      </c>
      <c r="G34" s="184">
        <f t="shared" si="8"/>
        <v>18018</v>
      </c>
      <c r="H34" s="184">
        <f t="shared" si="8"/>
        <v>18018</v>
      </c>
      <c r="I34" s="184">
        <f t="shared" si="8"/>
        <v>18068</v>
      </c>
      <c r="J34" s="184">
        <f t="shared" si="8"/>
        <v>18068</v>
      </c>
      <c r="K34" s="184">
        <f t="shared" si="8"/>
        <v>18070</v>
      </c>
      <c r="L34" s="184">
        <f t="shared" si="8"/>
        <v>18290</v>
      </c>
      <c r="M34" s="184">
        <f t="shared" si="8"/>
        <v>20046</v>
      </c>
      <c r="N34" s="184">
        <f>SUM(N28:N33)</f>
        <v>217028</v>
      </c>
    </row>
    <row r="35" spans="1:14" ht="15" x14ac:dyDescent="0.2">
      <c r="A35" s="188" t="s">
        <v>324</v>
      </c>
      <c r="B35" s="179"/>
      <c r="C35" s="179"/>
      <c r="D35" s="179">
        <v>180</v>
      </c>
      <c r="E35" s="179"/>
      <c r="F35" s="179">
        <v>18828</v>
      </c>
      <c r="G35" s="179">
        <v>18828</v>
      </c>
      <c r="H35" s="179"/>
      <c r="I35" s="179"/>
      <c r="J35" s="179"/>
      <c r="K35" s="179"/>
      <c r="L35" s="179"/>
      <c r="M35" s="179"/>
      <c r="N35" s="179">
        <f t="shared" si="7"/>
        <v>37836</v>
      </c>
    </row>
    <row r="36" spans="1:14" ht="15" x14ac:dyDescent="0.2">
      <c r="A36" s="188" t="s">
        <v>325</v>
      </c>
      <c r="B36" s="179"/>
      <c r="C36" s="179"/>
      <c r="D36" s="179"/>
      <c r="E36" s="179"/>
      <c r="F36" s="178"/>
      <c r="G36" s="178"/>
      <c r="H36" s="178"/>
      <c r="I36" s="178"/>
      <c r="J36" s="178"/>
      <c r="K36" s="178"/>
      <c r="L36" s="178"/>
      <c r="M36" s="178"/>
      <c r="N36" s="179">
        <f t="shared" si="7"/>
        <v>0</v>
      </c>
    </row>
    <row r="37" spans="1:14" ht="15" x14ac:dyDescent="0.2">
      <c r="A37" s="218" t="s">
        <v>326</v>
      </c>
      <c r="B37" s="179"/>
      <c r="C37" s="179"/>
      <c r="D37" s="179"/>
      <c r="E37" s="179"/>
      <c r="F37" s="178"/>
      <c r="G37" s="178"/>
      <c r="H37" s="178"/>
      <c r="I37" s="178"/>
      <c r="J37" s="178"/>
      <c r="K37" s="178"/>
      <c r="L37" s="178"/>
      <c r="M37" s="178"/>
      <c r="N37" s="179">
        <f t="shared" si="7"/>
        <v>0</v>
      </c>
    </row>
    <row r="38" spans="1:14" ht="15" x14ac:dyDescent="0.2">
      <c r="A38" s="188" t="s">
        <v>328</v>
      </c>
      <c r="B38" s="179"/>
      <c r="C38" s="179"/>
      <c r="D38" s="179"/>
      <c r="E38" s="179"/>
      <c r="F38" s="178"/>
      <c r="G38" s="178"/>
      <c r="H38" s="178">
        <v>3774</v>
      </c>
      <c r="I38" s="178"/>
      <c r="J38" s="178"/>
      <c r="K38" s="178"/>
      <c r="L38" s="178"/>
      <c r="M38" s="178">
        <v>25418</v>
      </c>
      <c r="N38" s="179">
        <f t="shared" si="7"/>
        <v>29192</v>
      </c>
    </row>
    <row r="39" spans="1:14" ht="15" x14ac:dyDescent="0.2">
      <c r="A39" s="188" t="s">
        <v>327</v>
      </c>
      <c r="B39" s="179"/>
      <c r="C39" s="179"/>
      <c r="D39" s="179"/>
      <c r="E39" s="179"/>
      <c r="F39" s="178"/>
      <c r="G39" s="178"/>
      <c r="H39" s="178"/>
      <c r="I39" s="178"/>
      <c r="J39" s="178"/>
      <c r="K39" s="178"/>
      <c r="L39" s="178"/>
      <c r="M39" s="178">
        <v>0</v>
      </c>
      <c r="N39" s="179">
        <f t="shared" si="7"/>
        <v>0</v>
      </c>
    </row>
    <row r="40" spans="1:14" ht="15" x14ac:dyDescent="0.2">
      <c r="A40" s="189" t="s">
        <v>228</v>
      </c>
      <c r="B40" s="184">
        <f>SUM(B35:B39)</f>
        <v>0</v>
      </c>
      <c r="C40" s="184">
        <f t="shared" ref="C40:M40" si="9">SUM(C35:C39)</f>
        <v>0</v>
      </c>
      <c r="D40" s="184">
        <f t="shared" si="9"/>
        <v>180</v>
      </c>
      <c r="E40" s="184">
        <f t="shared" si="9"/>
        <v>0</v>
      </c>
      <c r="F40" s="184">
        <f t="shared" si="9"/>
        <v>18828</v>
      </c>
      <c r="G40" s="184">
        <f t="shared" si="9"/>
        <v>18828</v>
      </c>
      <c r="H40" s="184">
        <f t="shared" si="9"/>
        <v>3774</v>
      </c>
      <c r="I40" s="184">
        <f t="shared" si="9"/>
        <v>0</v>
      </c>
      <c r="J40" s="184">
        <f t="shared" si="9"/>
        <v>0</v>
      </c>
      <c r="K40" s="184">
        <f t="shared" si="9"/>
        <v>0</v>
      </c>
      <c r="L40" s="184">
        <f t="shared" si="9"/>
        <v>0</v>
      </c>
      <c r="M40" s="184">
        <f t="shared" si="9"/>
        <v>25418</v>
      </c>
      <c r="N40" s="184">
        <f>SUM(N35:N39)</f>
        <v>67028</v>
      </c>
    </row>
    <row r="41" spans="1:14" ht="15" x14ac:dyDescent="0.2">
      <c r="A41" s="190"/>
      <c r="B41" s="179"/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>
        <f t="shared" si="7"/>
        <v>0</v>
      </c>
    </row>
    <row r="42" spans="1:14" ht="14.25" x14ac:dyDescent="0.2">
      <c r="A42" s="191" t="s">
        <v>225</v>
      </c>
      <c r="B42" s="184">
        <f t="shared" ref="B42:M42" si="10">SUM(B34+B40)</f>
        <v>17348</v>
      </c>
      <c r="C42" s="184">
        <f t="shared" si="10"/>
        <v>17348</v>
      </c>
      <c r="D42" s="184">
        <f t="shared" si="10"/>
        <v>17748</v>
      </c>
      <c r="E42" s="184">
        <f t="shared" si="10"/>
        <v>18168</v>
      </c>
      <c r="F42" s="184">
        <f t="shared" si="10"/>
        <v>36846</v>
      </c>
      <c r="G42" s="184">
        <f t="shared" si="10"/>
        <v>36846</v>
      </c>
      <c r="H42" s="184">
        <f t="shared" si="10"/>
        <v>21792</v>
      </c>
      <c r="I42" s="184">
        <f t="shared" si="10"/>
        <v>18068</v>
      </c>
      <c r="J42" s="184">
        <f t="shared" si="10"/>
        <v>18068</v>
      </c>
      <c r="K42" s="184">
        <f t="shared" si="10"/>
        <v>18070</v>
      </c>
      <c r="L42" s="184">
        <f t="shared" si="10"/>
        <v>18290</v>
      </c>
      <c r="M42" s="184">
        <f t="shared" si="10"/>
        <v>45464</v>
      </c>
      <c r="N42" s="184">
        <f t="shared" si="7"/>
        <v>284056</v>
      </c>
    </row>
    <row r="43" spans="1:14" x14ac:dyDescent="0.2">
      <c r="A43" s="220" t="s">
        <v>330</v>
      </c>
      <c r="B43" s="221">
        <f>B6+B23-B42</f>
        <v>12337</v>
      </c>
      <c r="C43" s="221">
        <f t="shared" ref="C43:M43" si="11">C6+C23-C42</f>
        <v>13654</v>
      </c>
      <c r="D43" s="221">
        <f t="shared" si="11"/>
        <v>27821</v>
      </c>
      <c r="E43" s="221">
        <f t="shared" si="11"/>
        <v>54300</v>
      </c>
      <c r="F43" s="221">
        <f t="shared" si="11"/>
        <v>36689</v>
      </c>
      <c r="G43" s="221">
        <f t="shared" si="11"/>
        <v>13215</v>
      </c>
      <c r="H43" s="221">
        <f t="shared" si="11"/>
        <v>4795</v>
      </c>
      <c r="I43" s="221">
        <f t="shared" si="11"/>
        <v>864</v>
      </c>
      <c r="J43" s="221">
        <f t="shared" si="11"/>
        <v>8935</v>
      </c>
      <c r="K43" s="221">
        <f t="shared" si="11"/>
        <v>4654</v>
      </c>
      <c r="L43" s="221">
        <f t="shared" si="11"/>
        <v>8</v>
      </c>
      <c r="M43" s="221">
        <f t="shared" si="11"/>
        <v>0</v>
      </c>
    </row>
  </sheetData>
  <mergeCells count="7">
    <mergeCell ref="H1:N1"/>
    <mergeCell ref="M26:N26"/>
    <mergeCell ref="A2:C2"/>
    <mergeCell ref="M2:N2"/>
    <mergeCell ref="A3:M3"/>
    <mergeCell ref="M4:N4"/>
    <mergeCell ref="A1:F1"/>
  </mergeCells>
  <phoneticPr fontId="30" type="noConversion"/>
  <printOptions horizontalCentered="1" verticalCentered="1"/>
  <pageMargins left="0" right="0" top="0.59055118110236227" bottom="0.78740157480314965" header="0.51181102362204722" footer="0.51181102362204722"/>
  <pageSetup paperSize="9" scale="105" orientation="landscape" verticalDpi="300" r:id="rId1"/>
  <headerFooter alignWithMargins="0"/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4</vt:i4>
      </vt:variant>
    </vt:vector>
  </HeadingPairs>
  <TitlesOfParts>
    <vt:vector size="18" baseType="lpstr">
      <vt:lpstr>1. Ktgv.mérlege</vt:lpstr>
      <vt:lpstr>2. Ktgv.egys.</vt:lpstr>
      <vt:lpstr>9.Saját.bev. rész</vt:lpstr>
      <vt:lpstr>3.önk.ktgv.várh.bevételek</vt:lpstr>
      <vt:lpstr>5.Lak.szoc.</vt:lpstr>
      <vt:lpstr>5.Létszám</vt:lpstr>
      <vt:lpstr>6. Önk.nyújt tám</vt:lpstr>
      <vt:lpstr>11.Uniós tám pr.</vt:lpstr>
      <vt:lpstr>1.a Ei felhaszn.ütemt.</vt:lpstr>
      <vt:lpstr>7.Beruházások feladatonként</vt:lpstr>
      <vt:lpstr>közfoglalkoztatás</vt:lpstr>
      <vt:lpstr>10.Többéves kihatással járó fel</vt:lpstr>
      <vt:lpstr>12. Közvetett támogatások</vt:lpstr>
      <vt:lpstr>Munka3</vt:lpstr>
      <vt:lpstr>'5.Létszám'!_ftnref5</vt:lpstr>
      <vt:lpstr>'5.Létszám'!Nyomtatási_cím</vt:lpstr>
      <vt:lpstr>'11.Uniós tám pr.'!Nyomtatási_terület</vt:lpstr>
      <vt:lpstr>'12. Közvetett támogatások'!Nyomtatási_terület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2014-02-27T08:23:25Z</cp:lastPrinted>
  <dcterms:created xsi:type="dcterms:W3CDTF">2006-09-16T00:00:00Z</dcterms:created>
  <dcterms:modified xsi:type="dcterms:W3CDTF">2014-12-12T11:36:53Z</dcterms:modified>
</cp:coreProperties>
</file>