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4. melléklet" sheetId="1" r:id="rId1"/>
    <sheet name="4.1. melléklet" sheetId="2" r:id="rId2"/>
  </sheets>
  <definedNames/>
  <calcPr fullCalcOnLoad="1"/>
</workbook>
</file>

<file path=xl/sharedStrings.xml><?xml version="1.0" encoding="utf-8"?>
<sst xmlns="http://schemas.openxmlformats.org/spreadsheetml/2006/main" count="261" uniqueCount="144">
  <si>
    <t>Összesen</t>
  </si>
  <si>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</si>
  <si>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</si>
  <si>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</si>
  <si>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</si>
  <si>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</si>
  <si>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</si>
  <si>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</si>
  <si>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</si>
  <si>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</si>
  <si>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</si>
  <si>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</si>
  <si>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</si>
  <si>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</si>
  <si>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</si>
  <si>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</si>
  <si>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</si>
  <si>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</si>
  <si>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</si>
  <si>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</si>
  <si>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</si>
  <si>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</si>
  <si>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</si>
  <si>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</si>
  <si>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</si>
  <si>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</si>
  <si>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</si>
  <si>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</si>
  <si>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</si>
  <si>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</si>
  <si>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</si>
  <si>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</si>
  <si>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</si>
  <si>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</si>
  <si>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</si>
  <si>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</si>
  <si>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</si>
  <si>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</si>
  <si>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</si>
  <si>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</si>
  <si>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</si>
  <si>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</si>
  <si>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</si>
  <si>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</si>
  <si>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</si>
  <si>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</si>
  <si>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</si>
  <si>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</si>
  <si>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</si>
  <si>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</si>
  <si>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</si>
  <si>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</si>
  <si>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</si>
  <si>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</si>
  <si>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</si>
  <si>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</si>
  <si>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</si>
  <si>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</si>
  <si>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</si>
  <si>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</si>
  <si>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</si>
  <si>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</si>
  <si>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</si>
  <si>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</si>
  <si>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</si>
  <si>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</si>
  <si>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</si>
  <si>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</si>
  <si>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</si>
  <si>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</si>
  <si>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</si>
  <si>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</si>
  <si>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</si>
  <si>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Debreceni Művelődési Központ</t>
  </si>
  <si>
    <t>37.</t>
  </si>
  <si>
    <t>Csokonai Színház</t>
  </si>
  <si>
    <t>38.</t>
  </si>
  <si>
    <t>Vojtina Bábszínház</t>
  </si>
  <si>
    <t>39.</t>
  </si>
  <si>
    <t>40.</t>
  </si>
  <si>
    <t xml:space="preserve">Debreceni Közterület Felügyelet </t>
  </si>
  <si>
    <t>41.</t>
  </si>
  <si>
    <t>42.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</si>
  <si>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</si>
  <si>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</si>
  <si>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</si>
  <si>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</si>
  <si>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</si>
  <si>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</si>
  <si>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</si>
  <si>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Debreceni Intézményműködtető Központ összesen</t>
  </si>
  <si>
    <t>DMJV Polgármesteri Hivatala</t>
  </si>
  <si>
    <t>MINDÖSSZESEN</t>
  </si>
  <si>
    <t>ebből: - kötelező feladat</t>
  </si>
  <si>
    <t xml:space="preserve">           - önként vállalt feladat</t>
  </si>
  <si>
    <t xml:space="preserve">           - állami (államigazgatási) feladat</t>
  </si>
  <si>
    <t>Költségvetési szervek költségvetési kiadásai, kiemelt kiadási előirányzatonkénti részlezetésben</t>
  </si>
  <si>
    <t>Eredeti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</si>
  <si>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</si>
  <si>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</si>
  <si>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</si>
  <si>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</si>
  <si>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</si>
  <si>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</si>
  <si>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</si>
  <si>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</si>
  <si>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</si>
  <si>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</si>
  <si>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</si>
  <si>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</si>
  <si>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Cím</t>
  </si>
  <si>
    <t>Alcím</t>
  </si>
  <si>
    <t>Költségvetési szerv megnevezése</t>
  </si>
  <si>
    <t>Dologi kiadás</t>
  </si>
  <si>
    <t>ebből:</t>
  </si>
  <si>
    <t>Gyógyszer, vegyszer</t>
  </si>
  <si>
    <t>Élelmiszer beszerzés</t>
  </si>
  <si>
    <t>Vásárolt élelmiszer</t>
  </si>
  <si>
    <t>Gáz</t>
  </si>
  <si>
    <t>Villany</t>
  </si>
  <si>
    <t>Távhő</t>
  </si>
  <si>
    <t>Víz</t>
  </si>
  <si>
    <t>34.1.</t>
  </si>
  <si>
    <t>34.2.</t>
  </si>
  <si>
    <t>Déri Múzeum</t>
  </si>
  <si>
    <t>Ft-ban</t>
  </si>
  <si>
    <t>Működési költségvetés</t>
  </si>
  <si>
    <t>Felhalmozási költségvetés</t>
  </si>
  <si>
    <t>Személyi juttatások
(K1)</t>
  </si>
  <si>
    <t>Munkaadót terhelő járulékok és szociális hozzájárulási adó
(K2)</t>
  </si>
  <si>
    <t>Dologi kiadások
(K3)</t>
  </si>
  <si>
    <t>Ellátottak pénzbeli juttatásai
(K4)</t>
  </si>
  <si>
    <t>Egyéb működési célú kiadások
(K5)</t>
  </si>
  <si>
    <t>Beruházások
(K6)</t>
  </si>
  <si>
    <t>Felújítások 
(K7)</t>
  </si>
  <si>
    <t>Költségvetési kiadások összesen</t>
  </si>
  <si>
    <t>Debreceni Intézményműködtető Központ</t>
  </si>
  <si>
    <t>DMJV Család- és Gyermekjóléti  Központja</t>
  </si>
  <si>
    <t>Debreceni Arany János Óvoda</t>
  </si>
  <si>
    <t>Óvodák összesen</t>
  </si>
  <si>
    <t>Debreceni Intézményműködtető Központ ÖSSZESEN</t>
  </si>
  <si>
    <r>
      <t>Az irányító szerv által előírt kötelezően megtervezett előirányzatok</t>
    </r>
    <r>
      <rPr>
        <sz val="12"/>
        <rFont val="Arial"/>
        <family val="2"/>
      </rPr>
      <t xml:space="preserve">
(a dologi kiadásokból visszatervezendő kiadási előirányzatok)</t>
    </r>
  </si>
  <si>
    <t>4.1. melléklet a 4/2018. (II. 22.) önkormányzati rendelethez</t>
  </si>
  <si>
    <t>4. melléklet a 4/2018. (II. 22.)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</si>
</sst>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54" applyFont="1" applyFill="1">
      <alignment/>
      <protection/>
    </xf>
    <xf numFmtId="0" fontId="2" fillId="0" borderId="0" xfId="54" applyFont="1" applyFill="1">
      <alignment/>
      <protection/>
    </xf>
    <xf numFmtId="0" fontId="7" fillId="0" borderId="0" xfId="54" applyFont="1" applyFill="1" applyAlignment="1">
      <alignment horizontal="center"/>
      <protection/>
    </xf>
    <xf numFmtId="0" fontId="54" fillId="0" borderId="0" xfId="0" applyFont="1" applyAlignment="1">
      <alignment horizontal="center" vertical="center"/>
    </xf>
    <xf numFmtId="0" fontId="9" fillId="0" borderId="0" xfId="54" applyFont="1" applyFill="1">
      <alignment/>
      <protection/>
    </xf>
    <xf numFmtId="0" fontId="9" fillId="0" borderId="0" xfId="54" applyFont="1" applyFill="1" applyAlignment="1">
      <alignment horizontal="right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54" applyFont="1" applyFill="1" applyBorder="1" applyAlignment="1">
      <alignment horizontal="center" vertical="center"/>
      <protection/>
    </xf>
    <xf numFmtId="3" fontId="4" fillId="0" borderId="10" xfId="58" applyNumberFormat="1" applyFont="1" applyFill="1" applyBorder="1" applyAlignment="1">
      <alignment horizontal="left" vertical="center" wrapText="1"/>
      <protection/>
    </xf>
    <xf numFmtId="3" fontId="4" fillId="0" borderId="10" xfId="54" applyNumberFormat="1" applyFont="1" applyFill="1" applyBorder="1">
      <alignment/>
      <protection/>
    </xf>
    <xf numFmtId="3" fontId="4" fillId="0" borderId="11" xfId="54" applyNumberFormat="1" applyFont="1" applyFill="1" applyBorder="1">
      <alignment/>
      <protection/>
    </xf>
    <xf numFmtId="0" fontId="11" fillId="0" borderId="10" xfId="54" applyFont="1" applyFill="1" applyBorder="1" applyAlignment="1">
      <alignment horizontal="center" vertical="center"/>
      <protection/>
    </xf>
    <xf numFmtId="3" fontId="11" fillId="0" borderId="10" xfId="54" applyNumberFormat="1" applyFont="1" applyFill="1" applyBorder="1">
      <alignment/>
      <protection/>
    </xf>
    <xf numFmtId="49" fontId="12" fillId="0" borderId="10" xfId="54" applyNumberFormat="1" applyFont="1" applyFill="1" applyBorder="1" applyAlignment="1">
      <alignment horizontal="center" vertical="center"/>
      <protection/>
    </xf>
    <xf numFmtId="3" fontId="4" fillId="0" borderId="10" xfId="57" applyNumberFormat="1" applyFont="1" applyFill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vertical="center" wrapText="1"/>
      <protection/>
    </xf>
    <xf numFmtId="3" fontId="11" fillId="0" borderId="11" xfId="54" applyNumberFormat="1" applyFont="1" applyFill="1" applyBorder="1">
      <alignment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3" fontId="4" fillId="0" borderId="10" xfId="54" applyNumberFormat="1" applyFont="1" applyFill="1" applyBorder="1" applyAlignment="1">
      <alignment vertical="center" wrapText="1"/>
      <protection/>
    </xf>
    <xf numFmtId="3" fontId="4" fillId="0" borderId="10" xfId="54" applyNumberFormat="1" applyFont="1" applyFill="1" applyBorder="1" applyAlignment="1">
      <alignment horizontal="left" vertical="center" wrapText="1"/>
      <protection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10" xfId="55" applyFont="1" applyFill="1" applyBorder="1" applyAlignment="1">
      <alignment horizontal="center" vertical="center"/>
      <protection/>
    </xf>
    <xf numFmtId="3" fontId="14" fillId="0" borderId="10" xfId="58" applyNumberFormat="1" applyFont="1" applyFill="1" applyBorder="1" applyAlignment="1">
      <alignment horizontal="left" vertical="center" wrapText="1"/>
      <protection/>
    </xf>
    <xf numFmtId="3" fontId="55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horizontal="center" vertical="center"/>
    </xf>
    <xf numFmtId="3" fontId="16" fillId="0" borderId="10" xfId="56" applyNumberFormat="1" applyFont="1" applyFill="1" applyBorder="1" applyAlignment="1">
      <alignment horizontal="left" vertical="center" wrapText="1"/>
      <protection/>
    </xf>
    <xf numFmtId="3" fontId="14" fillId="0" borderId="10" xfId="56" applyNumberFormat="1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horizontal="left" vertical="center" wrapText="1"/>
    </xf>
    <xf numFmtId="3" fontId="55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left" vertical="center" wrapText="1"/>
    </xf>
    <xf numFmtId="3" fontId="54" fillId="0" borderId="0" xfId="0" applyNumberFormat="1" applyFont="1" applyAlignment="1">
      <alignment/>
    </xf>
    <xf numFmtId="3" fontId="11" fillId="0" borderId="10" xfId="0" applyNumberFormat="1" applyFont="1" applyBorder="1" applyAlignment="1">
      <alignment/>
    </xf>
    <xf numFmtId="0" fontId="14" fillId="0" borderId="10" xfId="56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left" vertical="center"/>
    </xf>
    <xf numFmtId="0" fontId="54" fillId="0" borderId="0" xfId="0" applyFont="1" applyFill="1" applyAlignment="1">
      <alignment/>
    </xf>
    <xf numFmtId="3" fontId="14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57" applyFont="1" applyFill="1" applyBorder="1" applyAlignment="1">
      <alignment horizontal="left" vertical="center" wrapText="1"/>
      <protection/>
    </xf>
    <xf numFmtId="3" fontId="12" fillId="0" borderId="10" xfId="57" applyNumberFormat="1" applyFont="1" applyFill="1" applyBorder="1" applyAlignment="1">
      <alignment horizontal="left" vertical="center" wrapText="1"/>
      <protection/>
    </xf>
    <xf numFmtId="0" fontId="4" fillId="0" borderId="12" xfId="54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left" vertical="center"/>
      <protection/>
    </xf>
    <xf numFmtId="3" fontId="14" fillId="0" borderId="10" xfId="54" applyNumberFormat="1" applyFont="1" applyFill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3" fillId="0" borderId="0" xfId="0" applyFont="1" applyAlignment="1">
      <alignment horizontal="right"/>
    </xf>
    <xf numFmtId="0" fontId="4" fillId="0" borderId="10" xfId="54" applyFont="1" applyFill="1" applyBorder="1" applyAlignment="1">
      <alignment horizontal="center"/>
      <protection/>
    </xf>
    <xf numFmtId="3" fontId="5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9" fontId="4" fillId="0" borderId="10" xfId="54" applyNumberFormat="1" applyFont="1" applyFill="1" applyBorder="1" applyAlignment="1">
      <alignment horizontal="left" vertical="center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18" fillId="0" borderId="0" xfId="54" applyFont="1" applyFill="1" applyAlignment="1">
      <alignment horizontal="right"/>
      <protection/>
    </xf>
    <xf numFmtId="0" fontId="8" fillId="0" borderId="0" xfId="54" applyFont="1" applyFill="1" applyAlignment="1">
      <alignment horizontal="center" wrapText="1"/>
      <protection/>
    </xf>
    <xf numFmtId="0" fontId="8" fillId="0" borderId="0" xfId="54" applyFont="1" applyFill="1" applyAlignment="1">
      <alignment horizontal="center"/>
      <protection/>
    </xf>
    <xf numFmtId="0" fontId="10" fillId="0" borderId="12" xfId="54" applyFont="1" applyFill="1" applyBorder="1" applyAlignment="1" applyProtection="1">
      <alignment horizontal="center" vertical="center" wrapText="1"/>
      <protection/>
    </xf>
    <xf numFmtId="0" fontId="10" fillId="0" borderId="13" xfId="54" applyFont="1" applyFill="1" applyBorder="1" applyAlignment="1" applyProtection="1">
      <alignment horizontal="center" vertical="center" wrapText="1"/>
      <protection/>
    </xf>
    <xf numFmtId="0" fontId="10" fillId="0" borderId="11" xfId="54" applyFont="1" applyFill="1" applyBorder="1" applyAlignment="1" applyProtection="1">
      <alignment horizontal="center" vertical="center" wrapText="1"/>
      <protection/>
    </xf>
    <xf numFmtId="0" fontId="10" fillId="0" borderId="14" xfId="54" applyFont="1" applyFill="1" applyBorder="1" applyAlignment="1">
      <alignment horizontal="center"/>
      <protection/>
    </xf>
    <xf numFmtId="0" fontId="10" fillId="0" borderId="15" xfId="54" applyFont="1" applyFill="1" applyBorder="1" applyAlignment="1">
      <alignment horizontal="center"/>
      <protection/>
    </xf>
    <xf numFmtId="0" fontId="10" fillId="0" borderId="16" xfId="54" applyFont="1" applyFill="1" applyBorder="1" applyAlignment="1">
      <alignment horizont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3" xfId="54"/>
    <cellStyle name="Normál 4" xfId="55"/>
    <cellStyle name="Normál_létszámkeret" xfId="56"/>
    <cellStyle name="Normál_létszámkeret 2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7"/>
  <sheetViews>
    <sheetView tabSelected="1" view="pageBreakPreview" zoomScale="80" zoomScaleNormal="80" zoomScaleSheetLayoutView="80" zoomScalePageLayoutView="0" workbookViewId="0" topLeftCell="A1">
      <pane ySplit="8" topLeftCell="A38" activePane="bottomLeft" state="frozen"/>
      <selection pane="topLeft" activeCell="A1" sqref="A1"/>
      <selection pane="bottomLeft" activeCell="D8" sqref="D8"/>
    </sheetView>
  </sheetViews>
  <sheetFormatPr defaultColWidth="8.8515625" defaultRowHeight="15"/>
  <cols>
    <col min="1" max="2" width="7.421875" style="1" customWidth="1"/>
    <col min="3" max="3" width="45.421875" style="1" customWidth="1"/>
    <col min="4" max="4" width="16.7109375" style="1" bestFit="1" customWidth="1"/>
    <col min="5" max="10" width="15.7109375" style="1" customWidth="1"/>
    <col min="11" max="11" width="16.7109375" style="1" bestFit="1" customWidth="1"/>
    <col min="12" max="12" width="8.8515625" style="1" customWidth="1"/>
    <col min="13" max="13" width="14.8515625" style="1" bestFit="1" customWidth="1"/>
    <col min="14" max="16384" width="8.8515625" style="1" customWidth="1"/>
  </cols>
  <sheetData>
    <row r="1" spans="1:11" ht="15">
      <c r="A1" s="66" t="s">
        <v>143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6.25" customHeight="1">
      <c r="A3" s="72" t="s">
        <v>96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7" t="s">
        <v>125</v>
      </c>
    </row>
    <row r="5" spans="1:11" s="6" customFormat="1" ht="15">
      <c r="A5" s="28" t="s">
        <v>98</v>
      </c>
      <c r="B5" s="28" t="s">
        <v>99</v>
      </c>
      <c r="C5" s="28" t="s">
        <v>100</v>
      </c>
      <c r="D5" s="28" t="s">
        <v>101</v>
      </c>
      <c r="E5" s="28" t="s">
        <v>102</v>
      </c>
      <c r="F5" s="28" t="s">
        <v>103</v>
      </c>
      <c r="G5" s="28" t="s">
        <v>104</v>
      </c>
      <c r="H5" s="28" t="s">
        <v>105</v>
      </c>
      <c r="I5" s="28" t="s">
        <v>106</v>
      </c>
      <c r="J5" s="28" t="s">
        <v>107</v>
      </c>
      <c r="K5" s="28" t="s">
        <v>108</v>
      </c>
    </row>
    <row r="6" spans="1:11" ht="14.25" customHeight="1">
      <c r="A6" s="69" t="s">
        <v>110</v>
      </c>
      <c r="B6" s="69" t="s">
        <v>111</v>
      </c>
      <c r="C6" s="70" t="s">
        <v>112</v>
      </c>
      <c r="D6" s="67" t="s">
        <v>97</v>
      </c>
      <c r="E6" s="67"/>
      <c r="F6" s="67"/>
      <c r="G6" s="67"/>
      <c r="H6" s="67"/>
      <c r="I6" s="67"/>
      <c r="J6" s="67"/>
      <c r="K6" s="67"/>
    </row>
    <row r="7" spans="1:11" ht="14.25" customHeight="1">
      <c r="A7" s="69"/>
      <c r="B7" s="69"/>
      <c r="C7" s="70"/>
      <c r="D7" s="67" t="s">
        <v>126</v>
      </c>
      <c r="E7" s="67"/>
      <c r="F7" s="67"/>
      <c r="G7" s="67"/>
      <c r="H7" s="67"/>
      <c r="I7" s="67" t="s">
        <v>127</v>
      </c>
      <c r="J7" s="67"/>
      <c r="K7" s="74" t="s">
        <v>135</v>
      </c>
    </row>
    <row r="8" spans="1:11" ht="114" customHeight="1">
      <c r="A8" s="69"/>
      <c r="B8" s="69"/>
      <c r="C8" s="70"/>
      <c r="D8" s="29" t="s">
        <v>128</v>
      </c>
      <c r="E8" s="29" t="s">
        <v>129</v>
      </c>
      <c r="F8" s="29" t="s">
        <v>130</v>
      </c>
      <c r="G8" s="29" t="s">
        <v>131</v>
      </c>
      <c r="H8" s="29" t="s">
        <v>132</v>
      </c>
      <c r="I8" s="29" t="s">
        <v>133</v>
      </c>
      <c r="J8" s="29" t="s">
        <v>134</v>
      </c>
      <c r="K8" s="74"/>
    </row>
    <row r="9" spans="1:11" ht="15">
      <c r="A9" s="30" t="s">
        <v>1</v>
      </c>
      <c r="B9" s="30"/>
      <c r="C9" s="31" t="s">
        <v>2</v>
      </c>
      <c r="D9" s="32">
        <v>310872601</v>
      </c>
      <c r="E9" s="32">
        <v>66806585</v>
      </c>
      <c r="F9" s="32">
        <v>20015679</v>
      </c>
      <c r="G9" s="32">
        <v>0</v>
      </c>
      <c r="H9" s="32">
        <v>0</v>
      </c>
      <c r="I9" s="32">
        <v>4005031</v>
      </c>
      <c r="J9" s="32">
        <v>0</v>
      </c>
      <c r="K9" s="32">
        <f>SUM(D9:J9)</f>
        <v>401699896</v>
      </c>
    </row>
    <row r="10" spans="1:11" ht="15">
      <c r="A10" s="30" t="s">
        <v>3</v>
      </c>
      <c r="B10" s="30"/>
      <c r="C10" s="31" t="s">
        <v>4</v>
      </c>
      <c r="D10" s="32">
        <v>99100348</v>
      </c>
      <c r="E10" s="32">
        <v>22416652</v>
      </c>
      <c r="F10" s="32">
        <v>31701171</v>
      </c>
      <c r="G10" s="32">
        <v>0</v>
      </c>
      <c r="H10" s="32">
        <v>0</v>
      </c>
      <c r="I10" s="32">
        <v>1791178</v>
      </c>
      <c r="J10" s="32">
        <v>0</v>
      </c>
      <c r="K10" s="32">
        <f aca="true" t="shared" si="0" ref="K10:K58">SUM(D10:J10)</f>
        <v>155009349</v>
      </c>
    </row>
    <row r="11" spans="1:11" ht="15">
      <c r="A11" s="30" t="s">
        <v>5</v>
      </c>
      <c r="B11" s="30"/>
      <c r="C11" s="31" t="s">
        <v>6</v>
      </c>
      <c r="D11" s="32">
        <v>121023591</v>
      </c>
      <c r="E11" s="32">
        <v>25791467</v>
      </c>
      <c r="F11" s="32">
        <v>10313804</v>
      </c>
      <c r="G11" s="32">
        <v>0</v>
      </c>
      <c r="H11" s="32">
        <v>0</v>
      </c>
      <c r="I11" s="32">
        <v>13858</v>
      </c>
      <c r="J11" s="32">
        <v>0</v>
      </c>
      <c r="K11" s="32">
        <f t="shared" si="0"/>
        <v>157142720</v>
      </c>
    </row>
    <row r="12" spans="1:11" ht="15">
      <c r="A12" s="30" t="s">
        <v>7</v>
      </c>
      <c r="B12" s="30"/>
      <c r="C12" s="31" t="s">
        <v>8</v>
      </c>
      <c r="D12" s="32">
        <v>99067805</v>
      </c>
      <c r="E12" s="32">
        <v>21170001</v>
      </c>
      <c r="F12" s="32">
        <v>7212210</v>
      </c>
      <c r="G12" s="32">
        <v>0</v>
      </c>
      <c r="H12" s="32">
        <v>0</v>
      </c>
      <c r="I12" s="32">
        <v>769132</v>
      </c>
      <c r="J12" s="32">
        <v>0</v>
      </c>
      <c r="K12" s="32">
        <f t="shared" si="0"/>
        <v>128219148</v>
      </c>
    </row>
    <row r="13" spans="1:11" ht="15">
      <c r="A13" s="30" t="s">
        <v>9</v>
      </c>
      <c r="B13" s="30"/>
      <c r="C13" s="31" t="s">
        <v>10</v>
      </c>
      <c r="D13" s="32">
        <v>101332752</v>
      </c>
      <c r="E13" s="32">
        <v>21534124</v>
      </c>
      <c r="F13" s="32">
        <v>6404447</v>
      </c>
      <c r="G13" s="32">
        <v>0</v>
      </c>
      <c r="H13" s="32">
        <v>0</v>
      </c>
      <c r="I13" s="32">
        <v>1004722</v>
      </c>
      <c r="J13" s="32">
        <v>0</v>
      </c>
      <c r="K13" s="32">
        <f t="shared" si="0"/>
        <v>130276045</v>
      </c>
    </row>
    <row r="14" spans="1:11" ht="15">
      <c r="A14" s="30" t="s">
        <v>11</v>
      </c>
      <c r="B14" s="30"/>
      <c r="C14" s="31" t="s">
        <v>12</v>
      </c>
      <c r="D14" s="32">
        <v>97306028</v>
      </c>
      <c r="E14" s="32">
        <v>20743698</v>
      </c>
      <c r="F14" s="32">
        <v>12484213</v>
      </c>
      <c r="G14" s="32">
        <v>0</v>
      </c>
      <c r="H14" s="32">
        <v>0</v>
      </c>
      <c r="I14" s="32">
        <v>304881</v>
      </c>
      <c r="J14" s="32">
        <v>0</v>
      </c>
      <c r="K14" s="32">
        <f t="shared" si="0"/>
        <v>130838820</v>
      </c>
    </row>
    <row r="15" spans="1:11" ht="15">
      <c r="A15" s="30" t="s">
        <v>13</v>
      </c>
      <c r="B15" s="30"/>
      <c r="C15" s="31" t="s">
        <v>14</v>
      </c>
      <c r="D15" s="32">
        <v>149391674</v>
      </c>
      <c r="E15" s="32">
        <v>31996355</v>
      </c>
      <c r="F15" s="32">
        <v>9909670</v>
      </c>
      <c r="G15" s="32">
        <v>0</v>
      </c>
      <c r="H15" s="32">
        <v>0</v>
      </c>
      <c r="I15" s="32">
        <v>478109</v>
      </c>
      <c r="J15" s="32">
        <v>0</v>
      </c>
      <c r="K15" s="32">
        <f t="shared" si="0"/>
        <v>191775808</v>
      </c>
    </row>
    <row r="16" spans="1:11" ht="15">
      <c r="A16" s="30" t="s">
        <v>15</v>
      </c>
      <c r="B16" s="30"/>
      <c r="C16" s="31" t="s">
        <v>16</v>
      </c>
      <c r="D16" s="32">
        <v>89288554</v>
      </c>
      <c r="E16" s="32">
        <v>19289337</v>
      </c>
      <c r="F16" s="32">
        <v>6251985</v>
      </c>
      <c r="G16" s="32">
        <v>0</v>
      </c>
      <c r="H16" s="32">
        <v>0</v>
      </c>
      <c r="I16" s="32">
        <v>997793</v>
      </c>
      <c r="J16" s="32">
        <v>0</v>
      </c>
      <c r="K16" s="32">
        <f t="shared" si="0"/>
        <v>115827669</v>
      </c>
    </row>
    <row r="17" spans="1:11" ht="15">
      <c r="A17" s="30" t="s">
        <v>17</v>
      </c>
      <c r="B17" s="30"/>
      <c r="C17" s="31" t="s">
        <v>18</v>
      </c>
      <c r="D17" s="32">
        <v>143430697</v>
      </c>
      <c r="E17" s="32">
        <v>30852337</v>
      </c>
      <c r="F17" s="32">
        <v>9956064</v>
      </c>
      <c r="G17" s="32">
        <v>0</v>
      </c>
      <c r="H17" s="32">
        <v>0</v>
      </c>
      <c r="I17" s="32">
        <v>422676</v>
      </c>
      <c r="J17" s="32">
        <v>0</v>
      </c>
      <c r="K17" s="32">
        <f t="shared" si="0"/>
        <v>184661774</v>
      </c>
    </row>
    <row r="18" spans="1:11" ht="15">
      <c r="A18" s="30" t="s">
        <v>19</v>
      </c>
      <c r="B18" s="30"/>
      <c r="C18" s="31" t="s">
        <v>20</v>
      </c>
      <c r="D18" s="32">
        <v>81726424</v>
      </c>
      <c r="E18" s="32">
        <v>15927759</v>
      </c>
      <c r="F18" s="32">
        <v>5655392</v>
      </c>
      <c r="G18" s="32">
        <v>0</v>
      </c>
      <c r="H18" s="32">
        <v>0</v>
      </c>
      <c r="I18" s="32">
        <v>772597</v>
      </c>
      <c r="J18" s="32">
        <v>0</v>
      </c>
      <c r="K18" s="32">
        <f t="shared" si="0"/>
        <v>104082172</v>
      </c>
    </row>
    <row r="19" spans="1:11" ht="15">
      <c r="A19" s="30" t="s">
        <v>21</v>
      </c>
      <c r="B19" s="30"/>
      <c r="C19" s="31" t="s">
        <v>22</v>
      </c>
      <c r="D19" s="32">
        <v>106564376</v>
      </c>
      <c r="E19" s="32">
        <v>22763847</v>
      </c>
      <c r="F19" s="32">
        <v>7327775</v>
      </c>
      <c r="G19" s="32">
        <v>0</v>
      </c>
      <c r="H19" s="32">
        <v>0</v>
      </c>
      <c r="I19" s="32">
        <v>438267</v>
      </c>
      <c r="J19" s="32">
        <v>0</v>
      </c>
      <c r="K19" s="32">
        <f t="shared" si="0"/>
        <v>137094265</v>
      </c>
    </row>
    <row r="20" spans="1:11" ht="15">
      <c r="A20" s="30" t="s">
        <v>23</v>
      </c>
      <c r="B20" s="30"/>
      <c r="C20" s="31" t="s">
        <v>24</v>
      </c>
      <c r="D20" s="32">
        <v>98773035</v>
      </c>
      <c r="E20" s="32">
        <v>21225620</v>
      </c>
      <c r="F20" s="32">
        <v>6147285</v>
      </c>
      <c r="G20" s="32">
        <v>0</v>
      </c>
      <c r="H20" s="32">
        <v>0</v>
      </c>
      <c r="I20" s="32">
        <v>1074014</v>
      </c>
      <c r="J20" s="32">
        <v>0</v>
      </c>
      <c r="K20" s="32">
        <f t="shared" si="0"/>
        <v>127219954</v>
      </c>
    </row>
    <row r="21" spans="1:11" ht="15">
      <c r="A21" s="30" t="s">
        <v>25</v>
      </c>
      <c r="B21" s="30"/>
      <c r="C21" s="31" t="s">
        <v>26</v>
      </c>
      <c r="D21" s="32">
        <v>102415691</v>
      </c>
      <c r="E21" s="32">
        <v>22029994</v>
      </c>
      <c r="F21" s="32">
        <v>7706168</v>
      </c>
      <c r="G21" s="32">
        <v>0</v>
      </c>
      <c r="H21" s="32">
        <v>0</v>
      </c>
      <c r="I21" s="32">
        <v>642676</v>
      </c>
      <c r="J21" s="32">
        <v>0</v>
      </c>
      <c r="K21" s="32">
        <f t="shared" si="0"/>
        <v>132794529</v>
      </c>
    </row>
    <row r="22" spans="1:11" ht="15">
      <c r="A22" s="30" t="s">
        <v>27</v>
      </c>
      <c r="B22" s="30"/>
      <c r="C22" s="31" t="s">
        <v>28</v>
      </c>
      <c r="D22" s="32">
        <v>116259035</v>
      </c>
      <c r="E22" s="32">
        <v>24962097</v>
      </c>
      <c r="F22" s="32">
        <v>8584959</v>
      </c>
      <c r="G22" s="32">
        <v>0</v>
      </c>
      <c r="H22" s="32">
        <v>0</v>
      </c>
      <c r="I22" s="32">
        <v>582046</v>
      </c>
      <c r="J22" s="32">
        <v>0</v>
      </c>
      <c r="K22" s="32">
        <f t="shared" si="0"/>
        <v>150388137</v>
      </c>
    </row>
    <row r="23" spans="1:11" ht="15">
      <c r="A23" s="30" t="s">
        <v>29</v>
      </c>
      <c r="B23" s="30"/>
      <c r="C23" s="31" t="s">
        <v>30</v>
      </c>
      <c r="D23" s="32">
        <v>62949115</v>
      </c>
      <c r="E23" s="32">
        <v>12218562</v>
      </c>
      <c r="F23" s="32">
        <v>5412703</v>
      </c>
      <c r="G23" s="32">
        <v>0</v>
      </c>
      <c r="H23" s="32">
        <v>0</v>
      </c>
      <c r="I23" s="32">
        <v>202677</v>
      </c>
      <c r="J23" s="32">
        <v>0</v>
      </c>
      <c r="K23" s="32">
        <f t="shared" si="0"/>
        <v>80783057</v>
      </c>
    </row>
    <row r="24" spans="1:11" ht="15">
      <c r="A24" s="30" t="s">
        <v>31</v>
      </c>
      <c r="B24" s="30"/>
      <c r="C24" s="31" t="s">
        <v>32</v>
      </c>
      <c r="D24" s="32">
        <v>106341876</v>
      </c>
      <c r="E24" s="32">
        <v>22796796</v>
      </c>
      <c r="F24" s="32">
        <v>9855951</v>
      </c>
      <c r="G24" s="32">
        <v>0</v>
      </c>
      <c r="H24" s="32">
        <v>0</v>
      </c>
      <c r="I24" s="32">
        <v>1070549</v>
      </c>
      <c r="J24" s="32">
        <v>0</v>
      </c>
      <c r="K24" s="32">
        <f t="shared" si="0"/>
        <v>140065172</v>
      </c>
    </row>
    <row r="25" spans="1:11" ht="15">
      <c r="A25" s="30" t="s">
        <v>33</v>
      </c>
      <c r="B25" s="30"/>
      <c r="C25" s="31" t="s">
        <v>34</v>
      </c>
      <c r="D25" s="32">
        <v>108174558</v>
      </c>
      <c r="E25" s="32">
        <v>23263915</v>
      </c>
      <c r="F25" s="32">
        <v>7342845</v>
      </c>
      <c r="G25" s="32">
        <v>0</v>
      </c>
      <c r="H25" s="32">
        <v>0</v>
      </c>
      <c r="I25" s="32">
        <v>768093</v>
      </c>
      <c r="J25" s="32">
        <v>0</v>
      </c>
      <c r="K25" s="32">
        <f t="shared" si="0"/>
        <v>139549411</v>
      </c>
    </row>
    <row r="26" spans="1:11" ht="15">
      <c r="A26" s="30" t="s">
        <v>35</v>
      </c>
      <c r="B26" s="30"/>
      <c r="C26" s="31" t="s">
        <v>36</v>
      </c>
      <c r="D26" s="32">
        <v>111233115</v>
      </c>
      <c r="E26" s="32">
        <v>23875138</v>
      </c>
      <c r="F26" s="32">
        <v>7052212</v>
      </c>
      <c r="G26" s="32">
        <v>0</v>
      </c>
      <c r="H26" s="32">
        <v>0</v>
      </c>
      <c r="I26" s="32">
        <v>634361</v>
      </c>
      <c r="J26" s="32">
        <v>0</v>
      </c>
      <c r="K26" s="32">
        <f t="shared" si="0"/>
        <v>142794826</v>
      </c>
    </row>
    <row r="27" spans="1:11" ht="15">
      <c r="A27" s="30" t="s">
        <v>37</v>
      </c>
      <c r="B27" s="30"/>
      <c r="C27" s="31" t="s">
        <v>38</v>
      </c>
      <c r="D27" s="32">
        <v>114694658</v>
      </c>
      <c r="E27" s="32">
        <v>24641862</v>
      </c>
      <c r="F27" s="32">
        <v>6510849</v>
      </c>
      <c r="G27" s="32">
        <v>0</v>
      </c>
      <c r="H27" s="32">
        <v>0</v>
      </c>
      <c r="I27" s="32">
        <v>597637</v>
      </c>
      <c r="J27" s="32">
        <v>0</v>
      </c>
      <c r="K27" s="32">
        <f t="shared" si="0"/>
        <v>146445006</v>
      </c>
    </row>
    <row r="28" spans="1:11" ht="15">
      <c r="A28" s="30" t="s">
        <v>39</v>
      </c>
      <c r="B28" s="30"/>
      <c r="C28" s="31" t="s">
        <v>40</v>
      </c>
      <c r="D28" s="32">
        <v>118025610</v>
      </c>
      <c r="E28" s="32">
        <v>24875134</v>
      </c>
      <c r="F28" s="32">
        <v>6445815</v>
      </c>
      <c r="G28" s="32">
        <v>0</v>
      </c>
      <c r="H28" s="32">
        <v>0</v>
      </c>
      <c r="I28" s="32">
        <v>748345</v>
      </c>
      <c r="J28" s="32">
        <v>0</v>
      </c>
      <c r="K28" s="32">
        <f t="shared" si="0"/>
        <v>150094904</v>
      </c>
    </row>
    <row r="29" spans="1:11" ht="15">
      <c r="A29" s="30" t="s">
        <v>41</v>
      </c>
      <c r="B29" s="30"/>
      <c r="C29" s="31" t="s">
        <v>42</v>
      </c>
      <c r="D29" s="32">
        <v>121486738</v>
      </c>
      <c r="E29" s="32">
        <v>26262965</v>
      </c>
      <c r="F29" s="32">
        <v>8331273</v>
      </c>
      <c r="G29" s="32">
        <v>0</v>
      </c>
      <c r="H29" s="32">
        <v>0</v>
      </c>
      <c r="I29" s="32">
        <v>1233730</v>
      </c>
      <c r="J29" s="32">
        <v>0</v>
      </c>
      <c r="K29" s="32">
        <f t="shared" si="0"/>
        <v>157314706</v>
      </c>
    </row>
    <row r="30" spans="1:11" ht="15">
      <c r="A30" s="30" t="s">
        <v>43</v>
      </c>
      <c r="B30" s="30"/>
      <c r="C30" s="31" t="s">
        <v>44</v>
      </c>
      <c r="D30" s="32">
        <v>101474003</v>
      </c>
      <c r="E30" s="32">
        <v>21788284</v>
      </c>
      <c r="F30" s="32">
        <v>5492753</v>
      </c>
      <c r="G30" s="32">
        <v>0</v>
      </c>
      <c r="H30" s="32">
        <v>0</v>
      </c>
      <c r="I30" s="32">
        <v>0</v>
      </c>
      <c r="J30" s="32">
        <v>0</v>
      </c>
      <c r="K30" s="32">
        <f t="shared" si="0"/>
        <v>128755040</v>
      </c>
    </row>
    <row r="31" spans="1:11" ht="15">
      <c r="A31" s="30" t="s">
        <v>45</v>
      </c>
      <c r="B31" s="30"/>
      <c r="C31" s="31" t="s">
        <v>46</v>
      </c>
      <c r="D31" s="32">
        <v>94886543</v>
      </c>
      <c r="E31" s="32">
        <v>20470288</v>
      </c>
      <c r="F31" s="32">
        <v>7868802</v>
      </c>
      <c r="G31" s="32">
        <v>0</v>
      </c>
      <c r="H31" s="32">
        <v>0</v>
      </c>
      <c r="I31" s="32">
        <v>908945</v>
      </c>
      <c r="J31" s="32">
        <v>0</v>
      </c>
      <c r="K31" s="32">
        <f t="shared" si="0"/>
        <v>124134578</v>
      </c>
    </row>
    <row r="32" spans="1:11" ht="15">
      <c r="A32" s="30" t="s">
        <v>47</v>
      </c>
      <c r="B32" s="30"/>
      <c r="C32" s="31" t="s">
        <v>48</v>
      </c>
      <c r="D32" s="32">
        <v>77149335</v>
      </c>
      <c r="E32" s="32">
        <v>15043902</v>
      </c>
      <c r="F32" s="32">
        <v>5144732</v>
      </c>
      <c r="G32" s="32">
        <v>0</v>
      </c>
      <c r="H32" s="32">
        <v>0</v>
      </c>
      <c r="I32" s="32">
        <v>592440</v>
      </c>
      <c r="J32" s="32">
        <v>0</v>
      </c>
      <c r="K32" s="32">
        <f t="shared" si="0"/>
        <v>97930409</v>
      </c>
    </row>
    <row r="33" spans="1:11" ht="15">
      <c r="A33" s="30" t="s">
        <v>49</v>
      </c>
      <c r="B33" s="30"/>
      <c r="C33" s="31" t="s">
        <v>138</v>
      </c>
      <c r="D33" s="32">
        <v>93175860</v>
      </c>
      <c r="E33" s="32">
        <v>19935431</v>
      </c>
      <c r="F33" s="32">
        <v>5930797</v>
      </c>
      <c r="G33" s="32">
        <v>0</v>
      </c>
      <c r="H33" s="32">
        <v>0</v>
      </c>
      <c r="I33" s="32">
        <v>699841</v>
      </c>
      <c r="J33" s="32">
        <v>0</v>
      </c>
      <c r="K33" s="32">
        <f t="shared" si="0"/>
        <v>119741929</v>
      </c>
    </row>
    <row r="34" spans="1:11" ht="15">
      <c r="A34" s="30" t="s">
        <v>50</v>
      </c>
      <c r="B34" s="30"/>
      <c r="C34" s="31" t="s">
        <v>51</v>
      </c>
      <c r="D34" s="32">
        <v>100613457</v>
      </c>
      <c r="E34" s="32">
        <v>21392759</v>
      </c>
      <c r="F34" s="32">
        <v>6817765</v>
      </c>
      <c r="G34" s="32">
        <v>0</v>
      </c>
      <c r="H34" s="32">
        <v>0</v>
      </c>
      <c r="I34" s="32">
        <v>0</v>
      </c>
      <c r="J34" s="32">
        <v>0</v>
      </c>
      <c r="K34" s="32">
        <f t="shared" si="0"/>
        <v>128823981</v>
      </c>
    </row>
    <row r="35" spans="1:11" ht="15">
      <c r="A35" s="30" t="s">
        <v>52</v>
      </c>
      <c r="B35" s="30"/>
      <c r="C35" s="31" t="s">
        <v>53</v>
      </c>
      <c r="D35" s="32">
        <v>94578663</v>
      </c>
      <c r="E35" s="32">
        <v>20375365</v>
      </c>
      <c r="F35" s="32">
        <v>7424684</v>
      </c>
      <c r="G35" s="32">
        <v>0</v>
      </c>
      <c r="H35" s="32">
        <v>0</v>
      </c>
      <c r="I35" s="32">
        <v>403621</v>
      </c>
      <c r="J35" s="32">
        <v>0</v>
      </c>
      <c r="K35" s="32">
        <f t="shared" si="0"/>
        <v>122782333</v>
      </c>
    </row>
    <row r="36" spans="1:11" ht="15">
      <c r="A36" s="30" t="s">
        <v>54</v>
      </c>
      <c r="B36" s="30"/>
      <c r="C36" s="31" t="s">
        <v>55</v>
      </c>
      <c r="D36" s="32">
        <v>73153895</v>
      </c>
      <c r="E36" s="32">
        <v>14187363</v>
      </c>
      <c r="F36" s="32">
        <v>5954948</v>
      </c>
      <c r="G36" s="32">
        <v>0</v>
      </c>
      <c r="H36" s="32">
        <v>0</v>
      </c>
      <c r="I36" s="32">
        <v>1427399</v>
      </c>
      <c r="J36" s="32">
        <v>0</v>
      </c>
      <c r="K36" s="32">
        <f t="shared" si="0"/>
        <v>94723605</v>
      </c>
    </row>
    <row r="37" spans="1:11" ht="15">
      <c r="A37" s="30" t="s">
        <v>56</v>
      </c>
      <c r="B37" s="30"/>
      <c r="C37" s="31" t="s">
        <v>57</v>
      </c>
      <c r="D37" s="32">
        <v>93946095</v>
      </c>
      <c r="E37" s="32">
        <v>20237455</v>
      </c>
      <c r="F37" s="32">
        <v>9736728</v>
      </c>
      <c r="G37" s="32">
        <v>0</v>
      </c>
      <c r="H37" s="32">
        <v>0</v>
      </c>
      <c r="I37" s="32">
        <v>935431</v>
      </c>
      <c r="J37" s="32">
        <v>0</v>
      </c>
      <c r="K37" s="32">
        <f t="shared" si="0"/>
        <v>124855709</v>
      </c>
    </row>
    <row r="38" spans="1:11" s="53" customFormat="1" ht="15">
      <c r="A38" s="30" t="s">
        <v>58</v>
      </c>
      <c r="B38" s="30"/>
      <c r="C38" s="31" t="s">
        <v>59</v>
      </c>
      <c r="D38" s="45">
        <v>107400493</v>
      </c>
      <c r="E38" s="45">
        <v>23027523</v>
      </c>
      <c r="F38" s="45">
        <v>9104587</v>
      </c>
      <c r="G38" s="45">
        <v>0</v>
      </c>
      <c r="H38" s="45">
        <v>0</v>
      </c>
      <c r="I38" s="45">
        <v>407563</v>
      </c>
      <c r="J38" s="45">
        <v>0</v>
      </c>
      <c r="K38" s="45">
        <f t="shared" si="0"/>
        <v>139940166</v>
      </c>
    </row>
    <row r="39" spans="1:11" s="53" customFormat="1" ht="15">
      <c r="A39" s="30" t="s">
        <v>60</v>
      </c>
      <c r="B39" s="30"/>
      <c r="C39" s="31" t="s">
        <v>61</v>
      </c>
      <c r="D39" s="45">
        <v>80916272</v>
      </c>
      <c r="E39" s="45">
        <v>17426870</v>
      </c>
      <c r="F39" s="45">
        <v>7063238</v>
      </c>
      <c r="G39" s="45">
        <v>0</v>
      </c>
      <c r="H39" s="45">
        <v>0</v>
      </c>
      <c r="I39" s="45">
        <v>914644</v>
      </c>
      <c r="J39" s="45">
        <v>0</v>
      </c>
      <c r="K39" s="45">
        <f t="shared" si="0"/>
        <v>106321024</v>
      </c>
    </row>
    <row r="40" spans="1:11" s="53" customFormat="1" ht="15">
      <c r="A40" s="30" t="s">
        <v>62</v>
      </c>
      <c r="B40" s="30"/>
      <c r="C40" s="31" t="s">
        <v>63</v>
      </c>
      <c r="D40" s="45">
        <v>55915879</v>
      </c>
      <c r="E40" s="45">
        <v>10919521</v>
      </c>
      <c r="F40" s="45">
        <v>4856540</v>
      </c>
      <c r="G40" s="45">
        <v>0</v>
      </c>
      <c r="H40" s="45">
        <v>0</v>
      </c>
      <c r="I40" s="45">
        <v>634014</v>
      </c>
      <c r="J40" s="45">
        <v>0</v>
      </c>
      <c r="K40" s="45">
        <f t="shared" si="0"/>
        <v>72325954</v>
      </c>
    </row>
    <row r="41" spans="1:11" s="53" customFormat="1" ht="15">
      <c r="A41" s="30" t="s">
        <v>64</v>
      </c>
      <c r="B41" s="30"/>
      <c r="C41" s="31" t="s">
        <v>65</v>
      </c>
      <c r="D41" s="45">
        <v>88421307</v>
      </c>
      <c r="E41" s="45">
        <v>19135405</v>
      </c>
      <c r="F41" s="45">
        <v>6157117</v>
      </c>
      <c r="G41" s="45">
        <v>0</v>
      </c>
      <c r="H41" s="45">
        <v>0</v>
      </c>
      <c r="I41" s="45">
        <v>259842.00000000003</v>
      </c>
      <c r="J41" s="45">
        <v>0</v>
      </c>
      <c r="K41" s="45">
        <f t="shared" si="0"/>
        <v>113973671</v>
      </c>
    </row>
    <row r="42" spans="1:11" s="53" customFormat="1" ht="15">
      <c r="A42" s="73" t="s">
        <v>139</v>
      </c>
      <c r="B42" s="73"/>
      <c r="C42" s="73"/>
      <c r="D42" s="54">
        <f>SUM(D9:D41)</f>
        <v>3521090083</v>
      </c>
      <c r="E42" s="54">
        <f aca="true" t="shared" si="1" ref="E42:K42">SUM(E9:E41)</f>
        <v>749384411</v>
      </c>
      <c r="F42" s="54">
        <f t="shared" si="1"/>
        <v>282175161</v>
      </c>
      <c r="G42" s="54">
        <f t="shared" si="1"/>
        <v>0</v>
      </c>
      <c r="H42" s="54">
        <f t="shared" si="1"/>
        <v>0</v>
      </c>
      <c r="I42" s="54">
        <f t="shared" si="1"/>
        <v>25736112</v>
      </c>
      <c r="J42" s="54">
        <f t="shared" si="1"/>
        <v>0</v>
      </c>
      <c r="K42" s="54">
        <f t="shared" si="1"/>
        <v>4578385767</v>
      </c>
    </row>
    <row r="43" spans="1:11" s="53" customFormat="1" ht="15">
      <c r="A43" s="35" t="s">
        <v>66</v>
      </c>
      <c r="B43" s="35"/>
      <c r="C43" s="51" t="s">
        <v>67</v>
      </c>
      <c r="D43" s="45">
        <f>SUM(D44:D45)</f>
        <v>528413440</v>
      </c>
      <c r="E43" s="45">
        <f aca="true" t="shared" si="2" ref="E43:K43">SUM(E44:E45)</f>
        <v>120228150</v>
      </c>
      <c r="F43" s="45">
        <f t="shared" si="2"/>
        <v>170306982</v>
      </c>
      <c r="G43" s="45">
        <f t="shared" si="2"/>
        <v>0</v>
      </c>
      <c r="H43" s="45">
        <f t="shared" si="2"/>
        <v>0</v>
      </c>
      <c r="I43" s="45">
        <f t="shared" si="2"/>
        <v>4900000</v>
      </c>
      <c r="J43" s="45">
        <f t="shared" si="2"/>
        <v>0</v>
      </c>
      <c r="K43" s="45">
        <f t="shared" si="2"/>
        <v>823848572</v>
      </c>
    </row>
    <row r="44" spans="1:11" s="56" customFormat="1" ht="28.5">
      <c r="A44" s="36"/>
      <c r="B44" s="37" t="s">
        <v>122</v>
      </c>
      <c r="C44" s="38" t="s">
        <v>68</v>
      </c>
      <c r="D44" s="55">
        <v>328955851</v>
      </c>
      <c r="E44" s="55">
        <v>75412150</v>
      </c>
      <c r="F44" s="45">
        <v>119566725</v>
      </c>
      <c r="G44" s="55">
        <v>0</v>
      </c>
      <c r="H44" s="55">
        <v>0</v>
      </c>
      <c r="I44" s="55">
        <v>3784000</v>
      </c>
      <c r="J44" s="55">
        <v>0</v>
      </c>
      <c r="K44" s="55">
        <f>SUM(D44:J44)</f>
        <v>527718726</v>
      </c>
    </row>
    <row r="45" spans="1:11" s="56" customFormat="1" ht="15">
      <c r="A45" s="36"/>
      <c r="B45" s="37" t="s">
        <v>123</v>
      </c>
      <c r="C45" s="38" t="s">
        <v>69</v>
      </c>
      <c r="D45" s="55">
        <v>199457589</v>
      </c>
      <c r="E45" s="55">
        <v>44816000</v>
      </c>
      <c r="F45" s="45">
        <v>50740257</v>
      </c>
      <c r="G45" s="55">
        <v>0</v>
      </c>
      <c r="H45" s="55">
        <v>0</v>
      </c>
      <c r="I45" s="55">
        <v>1116000</v>
      </c>
      <c r="J45" s="55">
        <v>0</v>
      </c>
      <c r="K45" s="55">
        <f>SUM(D45:J45)</f>
        <v>296129846</v>
      </c>
    </row>
    <row r="46" spans="1:11" s="53" customFormat="1" ht="15">
      <c r="A46" s="35" t="s">
        <v>70</v>
      </c>
      <c r="B46" s="35"/>
      <c r="C46" s="39" t="s">
        <v>71</v>
      </c>
      <c r="D46" s="45">
        <v>252852263</v>
      </c>
      <c r="E46" s="45">
        <v>55046919</v>
      </c>
      <c r="F46" s="45">
        <v>135766099</v>
      </c>
      <c r="G46" s="45">
        <v>0</v>
      </c>
      <c r="H46" s="45">
        <v>0</v>
      </c>
      <c r="I46" s="45">
        <v>27577450</v>
      </c>
      <c r="J46" s="45">
        <v>0</v>
      </c>
      <c r="K46" s="55">
        <f>SUM(D46:J46)</f>
        <v>471242731</v>
      </c>
    </row>
    <row r="47" spans="1:11" s="53" customFormat="1" ht="15">
      <c r="A47" s="35" t="s">
        <v>72</v>
      </c>
      <c r="B47" s="35"/>
      <c r="C47" s="39" t="s">
        <v>73</v>
      </c>
      <c r="D47" s="45">
        <v>131716382</v>
      </c>
      <c r="E47" s="45">
        <v>29719930</v>
      </c>
      <c r="F47" s="45">
        <v>126634172</v>
      </c>
      <c r="G47" s="45">
        <v>0</v>
      </c>
      <c r="H47" s="45">
        <v>0</v>
      </c>
      <c r="I47" s="45">
        <v>600000</v>
      </c>
      <c r="J47" s="45">
        <v>0</v>
      </c>
      <c r="K47" s="55">
        <f>SUM(D47:J47)</f>
        <v>288670484</v>
      </c>
    </row>
    <row r="48" spans="1:11" s="53" customFormat="1" ht="15">
      <c r="A48" s="35" t="s">
        <v>74</v>
      </c>
      <c r="B48" s="35"/>
      <c r="C48" s="40" t="s">
        <v>75</v>
      </c>
      <c r="D48" s="45">
        <v>610498120</v>
      </c>
      <c r="E48" s="45">
        <v>127160934</v>
      </c>
      <c r="F48" s="45">
        <v>486794500</v>
      </c>
      <c r="G48" s="45">
        <v>0</v>
      </c>
      <c r="H48" s="45">
        <v>0</v>
      </c>
      <c r="I48" s="45">
        <v>8795000</v>
      </c>
      <c r="J48" s="45">
        <v>0</v>
      </c>
      <c r="K48" s="45">
        <f t="shared" si="0"/>
        <v>1233248554</v>
      </c>
    </row>
    <row r="49" spans="1:11" s="53" customFormat="1" ht="15">
      <c r="A49" s="35" t="s">
        <v>76</v>
      </c>
      <c r="B49" s="35"/>
      <c r="C49" s="40" t="s">
        <v>77</v>
      </c>
      <c r="D49" s="45">
        <v>93711726</v>
      </c>
      <c r="E49" s="45">
        <v>14748981</v>
      </c>
      <c r="F49" s="45">
        <v>99466499</v>
      </c>
      <c r="G49" s="45">
        <v>0</v>
      </c>
      <c r="H49" s="45">
        <v>0</v>
      </c>
      <c r="I49" s="45">
        <v>3145000</v>
      </c>
      <c r="J49" s="45">
        <v>0</v>
      </c>
      <c r="K49" s="45">
        <f t="shared" si="0"/>
        <v>211072206</v>
      </c>
    </row>
    <row r="50" spans="1:11" s="53" customFormat="1" ht="15">
      <c r="A50" s="35" t="s">
        <v>78</v>
      </c>
      <c r="B50" s="35"/>
      <c r="C50" s="52" t="s">
        <v>124</v>
      </c>
      <c r="D50" s="54">
        <v>344215087</v>
      </c>
      <c r="E50" s="54">
        <v>67117576</v>
      </c>
      <c r="F50" s="54">
        <v>774653858</v>
      </c>
      <c r="G50" s="54">
        <v>0</v>
      </c>
      <c r="H50" s="54">
        <v>0</v>
      </c>
      <c r="I50" s="54">
        <v>5827050</v>
      </c>
      <c r="J50" s="54">
        <v>0</v>
      </c>
      <c r="K50" s="54">
        <f>SUM(D50:J50)</f>
        <v>1191813571</v>
      </c>
    </row>
    <row r="51" spans="1:11" s="53" customFormat="1" ht="15">
      <c r="A51" s="35" t="s">
        <v>79</v>
      </c>
      <c r="B51" s="35"/>
      <c r="C51" s="42" t="s">
        <v>80</v>
      </c>
      <c r="D51" s="45">
        <v>326053976</v>
      </c>
      <c r="E51" s="45">
        <v>75061424</v>
      </c>
      <c r="F51" s="45">
        <v>790689880</v>
      </c>
      <c r="G51" s="45">
        <v>0</v>
      </c>
      <c r="H51" s="45">
        <v>0</v>
      </c>
      <c r="I51" s="45">
        <v>2021300</v>
      </c>
      <c r="J51" s="45">
        <v>0</v>
      </c>
      <c r="K51" s="54">
        <f t="shared" si="0"/>
        <v>1193826580</v>
      </c>
    </row>
    <row r="52" spans="1:11" s="53" customFormat="1" ht="15">
      <c r="A52" s="35" t="s">
        <v>81</v>
      </c>
      <c r="B52" s="35"/>
      <c r="C52" s="42" t="s">
        <v>136</v>
      </c>
      <c r="D52" s="45">
        <v>561573905</v>
      </c>
      <c r="E52" s="45">
        <v>130701737</v>
      </c>
      <c r="F52" s="45">
        <v>3313224845</v>
      </c>
      <c r="G52" s="45">
        <v>0</v>
      </c>
      <c r="H52" s="45">
        <v>0</v>
      </c>
      <c r="I52" s="45">
        <v>1850000</v>
      </c>
      <c r="J52" s="45">
        <v>50000000</v>
      </c>
      <c r="K52" s="45">
        <f t="shared" si="0"/>
        <v>4057350487</v>
      </c>
    </row>
    <row r="53" spans="1:11" s="53" customFormat="1" ht="15">
      <c r="A53" s="35" t="s">
        <v>82</v>
      </c>
      <c r="B53" s="35"/>
      <c r="C53" s="43" t="s">
        <v>84</v>
      </c>
      <c r="D53" s="45">
        <v>790405697</v>
      </c>
      <c r="E53" s="45">
        <v>174577276</v>
      </c>
      <c r="F53" s="45">
        <v>356531089</v>
      </c>
      <c r="G53" s="45">
        <v>972000</v>
      </c>
      <c r="H53" s="45">
        <v>0</v>
      </c>
      <c r="I53" s="45">
        <v>6677802</v>
      </c>
      <c r="J53" s="45">
        <v>0</v>
      </c>
      <c r="K53" s="45">
        <f t="shared" si="0"/>
        <v>1329163864</v>
      </c>
    </row>
    <row r="54" spans="1:11" s="53" customFormat="1" ht="15">
      <c r="A54" s="35" t="s">
        <v>83</v>
      </c>
      <c r="B54" s="35"/>
      <c r="C54" s="44" t="s">
        <v>86</v>
      </c>
      <c r="D54" s="45">
        <v>876950065</v>
      </c>
      <c r="E54" s="45">
        <v>198692400</v>
      </c>
      <c r="F54" s="45">
        <v>155872067</v>
      </c>
      <c r="G54" s="45">
        <v>0</v>
      </c>
      <c r="H54" s="45">
        <v>0</v>
      </c>
      <c r="I54" s="45">
        <v>9581202</v>
      </c>
      <c r="J54" s="45">
        <v>0</v>
      </c>
      <c r="K54" s="45">
        <f t="shared" si="0"/>
        <v>1241095734</v>
      </c>
    </row>
    <row r="55" spans="1:11" s="53" customFormat="1" ht="15">
      <c r="A55" s="35" t="s">
        <v>85</v>
      </c>
      <c r="B55" s="35"/>
      <c r="C55" s="44" t="s">
        <v>88</v>
      </c>
      <c r="D55" s="45">
        <v>75346360</v>
      </c>
      <c r="E55" s="45">
        <v>16182808</v>
      </c>
      <c r="F55" s="45">
        <v>21886026</v>
      </c>
      <c r="G55" s="45">
        <v>414120</v>
      </c>
      <c r="H55" s="45">
        <v>0</v>
      </c>
      <c r="I55" s="45">
        <v>1790700</v>
      </c>
      <c r="J55" s="45">
        <v>0</v>
      </c>
      <c r="K55" s="45">
        <f t="shared" si="0"/>
        <v>115620014</v>
      </c>
    </row>
    <row r="56" spans="1:11" s="53" customFormat="1" ht="15">
      <c r="A56" s="35" t="s">
        <v>87</v>
      </c>
      <c r="B56" s="35"/>
      <c r="C56" s="44" t="s">
        <v>137</v>
      </c>
      <c r="D56" s="45">
        <v>270734138</v>
      </c>
      <c r="E56" s="45">
        <v>60476396</v>
      </c>
      <c r="F56" s="45">
        <v>49129288</v>
      </c>
      <c r="G56" s="45">
        <v>0</v>
      </c>
      <c r="H56" s="45">
        <v>0</v>
      </c>
      <c r="I56" s="45">
        <v>4240000</v>
      </c>
      <c r="J56" s="45">
        <v>0</v>
      </c>
      <c r="K56" s="45">
        <f t="shared" si="0"/>
        <v>384579822</v>
      </c>
    </row>
    <row r="57" spans="1:11" ht="25.5" customHeight="1">
      <c r="A57" s="68" t="s">
        <v>140</v>
      </c>
      <c r="B57" s="68"/>
      <c r="C57" s="68"/>
      <c r="D57" s="34">
        <f>SUM(D42+D43+D46+D47+D48+D49+D50+D51+D52+D53+D54+D55+D56)</f>
        <v>8383561242</v>
      </c>
      <c r="E57" s="34">
        <f aca="true" t="shared" si="3" ref="E57:K57">SUM(E42+E43+E46+E47+E48+E49+E50+E51+E52+E53+E54+E55+E56)</f>
        <v>1819098942</v>
      </c>
      <c r="F57" s="34">
        <f t="shared" si="3"/>
        <v>6763130466</v>
      </c>
      <c r="G57" s="34">
        <f t="shared" si="3"/>
        <v>1386120</v>
      </c>
      <c r="H57" s="34">
        <f t="shared" si="3"/>
        <v>0</v>
      </c>
      <c r="I57" s="34">
        <f t="shared" si="3"/>
        <v>102741616</v>
      </c>
      <c r="J57" s="34">
        <f t="shared" si="3"/>
        <v>50000000</v>
      </c>
      <c r="K57" s="34">
        <f t="shared" si="3"/>
        <v>17119918386</v>
      </c>
    </row>
    <row r="58" spans="1:11" ht="15">
      <c r="A58" s="33" t="s">
        <v>89</v>
      </c>
      <c r="B58" s="33"/>
      <c r="C58" s="41" t="s">
        <v>91</v>
      </c>
      <c r="D58" s="50">
        <v>2583712732</v>
      </c>
      <c r="E58" s="46">
        <v>551334806</v>
      </c>
      <c r="F58" s="46">
        <v>691809149</v>
      </c>
      <c r="G58" s="46">
        <v>2000000</v>
      </c>
      <c r="H58" s="46">
        <v>1000000</v>
      </c>
      <c r="I58" s="46">
        <v>26835830</v>
      </c>
      <c r="J58" s="46">
        <v>0</v>
      </c>
      <c r="K58" s="34">
        <f t="shared" si="0"/>
        <v>3856692517</v>
      </c>
    </row>
    <row r="59" spans="1:11" ht="15">
      <c r="A59" s="71" t="s">
        <v>92</v>
      </c>
      <c r="B59" s="71"/>
      <c r="C59" s="71"/>
      <c r="D59" s="34">
        <f>SUM(D57:D58)</f>
        <v>10967273974</v>
      </c>
      <c r="E59" s="34">
        <f aca="true" t="shared" si="4" ref="E59:K59">SUM(E57:E58)</f>
        <v>2370433748</v>
      </c>
      <c r="F59" s="34">
        <f t="shared" si="4"/>
        <v>7454939615</v>
      </c>
      <c r="G59" s="34">
        <f t="shared" si="4"/>
        <v>3386120</v>
      </c>
      <c r="H59" s="34">
        <f t="shared" si="4"/>
        <v>1000000</v>
      </c>
      <c r="I59" s="34">
        <f t="shared" si="4"/>
        <v>129577446</v>
      </c>
      <c r="J59" s="34">
        <f t="shared" si="4"/>
        <v>50000000</v>
      </c>
      <c r="K59" s="34">
        <f t="shared" si="4"/>
        <v>20976610903</v>
      </c>
    </row>
    <row r="60" spans="1:13" s="2" customFormat="1" ht="15">
      <c r="A60" s="47" t="s">
        <v>93</v>
      </c>
      <c r="B60" s="47"/>
      <c r="C60" s="47"/>
      <c r="D60" s="61">
        <f>D59-D61-D62</f>
        <v>9557445750</v>
      </c>
      <c r="E60" s="61">
        <f aca="true" t="shared" si="5" ref="E60:K60">E59-E61-E62</f>
        <v>2069411678</v>
      </c>
      <c r="F60" s="61">
        <f t="shared" si="5"/>
        <v>6512611213</v>
      </c>
      <c r="G60" s="61">
        <f t="shared" si="5"/>
        <v>1386120</v>
      </c>
      <c r="H60" s="61">
        <f t="shared" si="5"/>
        <v>1000000</v>
      </c>
      <c r="I60" s="61">
        <f t="shared" si="5"/>
        <v>117824358</v>
      </c>
      <c r="J60" s="61">
        <f t="shared" si="5"/>
        <v>0</v>
      </c>
      <c r="K60" s="61">
        <f t="shared" si="5"/>
        <v>18259679119</v>
      </c>
      <c r="M60" s="65"/>
    </row>
    <row r="61" spans="1:11" s="2" customFormat="1" ht="15">
      <c r="A61" s="47" t="s">
        <v>94</v>
      </c>
      <c r="B61" s="47"/>
      <c r="C61" s="47"/>
      <c r="D61" s="61">
        <v>561573905</v>
      </c>
      <c r="E61" s="61">
        <v>130701737</v>
      </c>
      <c r="F61" s="61">
        <v>687033630</v>
      </c>
      <c r="G61" s="61">
        <v>0</v>
      </c>
      <c r="H61" s="61">
        <v>0</v>
      </c>
      <c r="I61" s="61">
        <v>1850000</v>
      </c>
      <c r="J61" s="61">
        <v>50000000</v>
      </c>
      <c r="K61" s="61">
        <f>SUM(D61:J61)</f>
        <v>1431159272</v>
      </c>
    </row>
    <row r="62" spans="1:11" s="2" customFormat="1" ht="15">
      <c r="A62" s="47" t="s">
        <v>95</v>
      </c>
      <c r="B62" s="47"/>
      <c r="C62" s="47"/>
      <c r="D62" s="61">
        <v>848254319</v>
      </c>
      <c r="E62" s="61">
        <v>170320333</v>
      </c>
      <c r="F62" s="61">
        <v>255294772</v>
      </c>
      <c r="G62" s="61">
        <v>2000000</v>
      </c>
      <c r="H62" s="61">
        <v>0</v>
      </c>
      <c r="I62" s="61">
        <v>9903088</v>
      </c>
      <c r="J62" s="61">
        <v>0</v>
      </c>
      <c r="K62" s="54">
        <f>SUM(D62:J62)</f>
        <v>1285772512</v>
      </c>
    </row>
    <row r="65" ht="15">
      <c r="D65" s="49"/>
    </row>
    <row r="67" spans="4:12" ht="15">
      <c r="D67" s="49"/>
      <c r="E67" s="49"/>
      <c r="F67" s="49"/>
      <c r="G67" s="49"/>
      <c r="H67" s="49"/>
      <c r="I67" s="49"/>
      <c r="J67" s="49"/>
      <c r="K67" s="49"/>
      <c r="L67" s="49"/>
    </row>
  </sheetData>
  <sheetProtection/>
  <mergeCells count="12">
    <mergeCell ref="K7:K8"/>
    <mergeCell ref="A6:A8"/>
    <mergeCell ref="A1:K1"/>
    <mergeCell ref="D6:K6"/>
    <mergeCell ref="A57:C57"/>
    <mergeCell ref="B6:B8"/>
    <mergeCell ref="C6:C8"/>
    <mergeCell ref="A59:C59"/>
    <mergeCell ref="A3:K3"/>
    <mergeCell ref="A42:C42"/>
    <mergeCell ref="D7:H7"/>
    <mergeCell ref="I7:J7"/>
  </mergeCells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view="pageBreakPreview" zoomScale="112" zoomScaleNormal="70" zoomScaleSheetLayoutView="112" zoomScalePageLayoutView="0" workbookViewId="0" topLeftCell="A1">
      <pane xSplit="3" ySplit="8" topLeftCell="D4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6" sqref="C6:C8"/>
    </sheetView>
  </sheetViews>
  <sheetFormatPr defaultColWidth="9.140625" defaultRowHeight="15"/>
  <cols>
    <col min="1" max="2" width="7.421875" style="3" customWidth="1"/>
    <col min="3" max="3" width="35.421875" style="3" customWidth="1"/>
    <col min="4" max="12" width="17.7109375" style="3" customWidth="1"/>
    <col min="13" max="16384" width="9.140625" style="3" customWidth="1"/>
  </cols>
  <sheetData>
    <row r="1" spans="1:12" ht="16.5" customHeight="1">
      <c r="A1" s="79" t="s">
        <v>142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0.75" customHeight="1">
      <c r="A3" s="80" t="s">
        <v>141</v>
      </c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 t="s">
        <v>125</v>
      </c>
    </row>
    <row r="5" spans="1:12" s="5" customFormat="1" ht="12.75">
      <c r="A5" s="64" t="s">
        <v>98</v>
      </c>
      <c r="B5" s="64" t="s">
        <v>99</v>
      </c>
      <c r="C5" s="64" t="s">
        <v>100</v>
      </c>
      <c r="D5" s="64" t="s">
        <v>101</v>
      </c>
      <c r="E5" s="64" t="s">
        <v>102</v>
      </c>
      <c r="F5" s="64" t="s">
        <v>103</v>
      </c>
      <c r="G5" s="64" t="s">
        <v>104</v>
      </c>
      <c r="H5" s="64" t="s">
        <v>105</v>
      </c>
      <c r="I5" s="64" t="s">
        <v>106</v>
      </c>
      <c r="J5" s="64" t="s">
        <v>107</v>
      </c>
      <c r="K5" s="64" t="s">
        <v>108</v>
      </c>
      <c r="L5" s="64" t="s">
        <v>109</v>
      </c>
    </row>
    <row r="6" spans="1:12" s="5" customFormat="1" ht="15.75">
      <c r="A6" s="82" t="s">
        <v>110</v>
      </c>
      <c r="B6" s="82" t="s">
        <v>111</v>
      </c>
      <c r="C6" s="82" t="s">
        <v>112</v>
      </c>
      <c r="D6" s="82" t="s">
        <v>113</v>
      </c>
      <c r="E6" s="85" t="s">
        <v>97</v>
      </c>
      <c r="F6" s="86"/>
      <c r="G6" s="86"/>
      <c r="H6" s="86"/>
      <c r="I6" s="86"/>
      <c r="J6" s="86"/>
      <c r="K6" s="86"/>
      <c r="L6" s="87"/>
    </row>
    <row r="7" spans="1:12" s="5" customFormat="1" ht="15.75">
      <c r="A7" s="83"/>
      <c r="B7" s="83"/>
      <c r="C7" s="83"/>
      <c r="D7" s="83"/>
      <c r="E7" s="85" t="s">
        <v>114</v>
      </c>
      <c r="F7" s="86"/>
      <c r="G7" s="86"/>
      <c r="H7" s="86"/>
      <c r="I7" s="86"/>
      <c r="J7" s="86"/>
      <c r="K7" s="86"/>
      <c r="L7" s="87"/>
    </row>
    <row r="8" spans="1:12" s="5" customFormat="1" ht="31.5" customHeight="1">
      <c r="A8" s="84"/>
      <c r="B8" s="84"/>
      <c r="C8" s="84"/>
      <c r="D8" s="84"/>
      <c r="E8" s="9" t="s">
        <v>115</v>
      </c>
      <c r="F8" s="9" t="s">
        <v>116</v>
      </c>
      <c r="G8" s="9" t="s">
        <v>117</v>
      </c>
      <c r="H8" s="9" t="s">
        <v>118</v>
      </c>
      <c r="I8" s="9" t="s">
        <v>119</v>
      </c>
      <c r="J8" s="9" t="s">
        <v>120</v>
      </c>
      <c r="K8" s="9" t="s">
        <v>121</v>
      </c>
      <c r="L8" s="10" t="s">
        <v>0</v>
      </c>
    </row>
    <row r="9" spans="1:12" ht="12.75">
      <c r="A9" s="11" t="s">
        <v>1</v>
      </c>
      <c r="B9" s="12"/>
      <c r="C9" s="13" t="s">
        <v>2</v>
      </c>
      <c r="D9" s="14">
        <f>SUM('4. melléklet'!F9)</f>
        <v>20015679</v>
      </c>
      <c r="E9" s="14">
        <v>48000</v>
      </c>
      <c r="F9" s="15"/>
      <c r="G9" s="15">
        <v>4219681</v>
      </c>
      <c r="H9" s="15"/>
      <c r="I9" s="15"/>
      <c r="J9" s="15"/>
      <c r="K9" s="15"/>
      <c r="L9" s="15">
        <f>SUM(E9:K9)</f>
        <v>4267681</v>
      </c>
    </row>
    <row r="10" spans="1:12" ht="12.75">
      <c r="A10" s="11" t="s">
        <v>3</v>
      </c>
      <c r="B10" s="12"/>
      <c r="C10" s="13" t="s">
        <v>4</v>
      </c>
      <c r="D10" s="14">
        <f>SUM('4. melléklet'!F10)</f>
        <v>31701171</v>
      </c>
      <c r="E10" s="14">
        <v>24000</v>
      </c>
      <c r="F10" s="15">
        <v>16056662</v>
      </c>
      <c r="G10" s="15">
        <v>351855</v>
      </c>
      <c r="H10" s="15"/>
      <c r="I10" s="15"/>
      <c r="J10" s="15"/>
      <c r="K10" s="15"/>
      <c r="L10" s="14">
        <f aca="true" t="shared" si="0" ref="L10:L58">SUM(E10:K10)</f>
        <v>16432517</v>
      </c>
    </row>
    <row r="11" spans="1:12" ht="12.75">
      <c r="A11" s="11" t="s">
        <v>5</v>
      </c>
      <c r="B11" s="12"/>
      <c r="C11" s="13" t="s">
        <v>6</v>
      </c>
      <c r="D11" s="14">
        <f>SUM('4. melléklet'!F11)</f>
        <v>10313804</v>
      </c>
      <c r="E11" s="14">
        <v>36000</v>
      </c>
      <c r="F11" s="15"/>
      <c r="G11" s="15">
        <v>2010274</v>
      </c>
      <c r="H11" s="15"/>
      <c r="I11" s="15"/>
      <c r="J11" s="15"/>
      <c r="K11" s="15"/>
      <c r="L11" s="14">
        <f t="shared" si="0"/>
        <v>2046274</v>
      </c>
    </row>
    <row r="12" spans="1:12" ht="12.75">
      <c r="A12" s="11" t="s">
        <v>7</v>
      </c>
      <c r="B12" s="12"/>
      <c r="C12" s="13" t="s">
        <v>8</v>
      </c>
      <c r="D12" s="14">
        <f>SUM('4. melléklet'!F12)</f>
        <v>7212210</v>
      </c>
      <c r="E12" s="14">
        <v>18000</v>
      </c>
      <c r="F12" s="15"/>
      <c r="G12" s="15">
        <v>1884042</v>
      </c>
      <c r="H12" s="15"/>
      <c r="I12" s="15"/>
      <c r="J12" s="15"/>
      <c r="K12" s="15"/>
      <c r="L12" s="14">
        <f t="shared" si="0"/>
        <v>1902042</v>
      </c>
    </row>
    <row r="13" spans="1:12" ht="12.75">
      <c r="A13" s="11" t="s">
        <v>9</v>
      </c>
      <c r="B13" s="12"/>
      <c r="C13" s="13" t="s">
        <v>10</v>
      </c>
      <c r="D13" s="14">
        <f>SUM('4. melléklet'!F13)</f>
        <v>6404447</v>
      </c>
      <c r="E13" s="14">
        <v>20000</v>
      </c>
      <c r="F13" s="15"/>
      <c r="G13" s="15">
        <v>1646169</v>
      </c>
      <c r="H13" s="15"/>
      <c r="I13" s="15"/>
      <c r="J13" s="15"/>
      <c r="K13" s="15"/>
      <c r="L13" s="14">
        <f t="shared" si="0"/>
        <v>1666169</v>
      </c>
    </row>
    <row r="14" spans="1:12" ht="12.75">
      <c r="A14" s="11" t="s">
        <v>11</v>
      </c>
      <c r="B14" s="12"/>
      <c r="C14" s="13" t="s">
        <v>12</v>
      </c>
      <c r="D14" s="14">
        <f>SUM('4. melléklet'!F14)</f>
        <v>12484213</v>
      </c>
      <c r="E14" s="14">
        <v>24000</v>
      </c>
      <c r="F14" s="15"/>
      <c r="G14" s="15">
        <v>1095094</v>
      </c>
      <c r="H14" s="15"/>
      <c r="I14" s="15"/>
      <c r="J14" s="15"/>
      <c r="K14" s="15"/>
      <c r="L14" s="14">
        <f t="shared" si="0"/>
        <v>1119094</v>
      </c>
    </row>
    <row r="15" spans="1:12" ht="12.75">
      <c r="A15" s="11" t="s">
        <v>13</v>
      </c>
      <c r="B15" s="12"/>
      <c r="C15" s="13" t="s">
        <v>14</v>
      </c>
      <c r="D15" s="14">
        <f>SUM('4. melléklet'!F15)</f>
        <v>9909670</v>
      </c>
      <c r="E15" s="14">
        <v>24000</v>
      </c>
      <c r="F15" s="15">
        <v>0</v>
      </c>
      <c r="G15" s="15">
        <v>2407254</v>
      </c>
      <c r="H15" s="15"/>
      <c r="I15" s="15"/>
      <c r="J15" s="15"/>
      <c r="K15" s="15"/>
      <c r="L15" s="14">
        <f t="shared" si="0"/>
        <v>2431254</v>
      </c>
    </row>
    <row r="16" spans="1:12" ht="12.75">
      <c r="A16" s="11" t="s">
        <v>15</v>
      </c>
      <c r="B16" s="12"/>
      <c r="C16" s="13" t="s">
        <v>16</v>
      </c>
      <c r="D16" s="14">
        <f>SUM('4. melléklet'!F16)</f>
        <v>6251985</v>
      </c>
      <c r="E16" s="14">
        <v>20000</v>
      </c>
      <c r="F16" s="15"/>
      <c r="G16" s="15">
        <v>1044735</v>
      </c>
      <c r="H16" s="15"/>
      <c r="I16" s="15"/>
      <c r="J16" s="15"/>
      <c r="K16" s="15"/>
      <c r="L16" s="14">
        <f t="shared" si="0"/>
        <v>1064735</v>
      </c>
    </row>
    <row r="17" spans="1:12" ht="12.75">
      <c r="A17" s="11" t="s">
        <v>17</v>
      </c>
      <c r="B17" s="12"/>
      <c r="C17" s="13" t="s">
        <v>18</v>
      </c>
      <c r="D17" s="14">
        <f>SUM('4. melléklet'!F17)</f>
        <v>9956064</v>
      </c>
      <c r="E17" s="14">
        <v>24000</v>
      </c>
      <c r="F17" s="15"/>
      <c r="G17" s="15">
        <v>2346417</v>
      </c>
      <c r="H17" s="15"/>
      <c r="I17" s="15"/>
      <c r="J17" s="15"/>
      <c r="K17" s="15"/>
      <c r="L17" s="14">
        <f t="shared" si="0"/>
        <v>2370417</v>
      </c>
    </row>
    <row r="18" spans="1:12" ht="12.75">
      <c r="A18" s="11" t="s">
        <v>19</v>
      </c>
      <c r="B18" s="12"/>
      <c r="C18" s="13" t="s">
        <v>20</v>
      </c>
      <c r="D18" s="14">
        <f>SUM('4. melléklet'!F18)</f>
        <v>5655392</v>
      </c>
      <c r="E18" s="14">
        <v>12000</v>
      </c>
      <c r="F18" s="15"/>
      <c r="G18" s="15">
        <v>1118729</v>
      </c>
      <c r="H18" s="15"/>
      <c r="I18" s="15"/>
      <c r="J18" s="15"/>
      <c r="K18" s="15"/>
      <c r="L18" s="14">
        <f t="shared" si="0"/>
        <v>1130729</v>
      </c>
    </row>
    <row r="19" spans="1:12" ht="12.75">
      <c r="A19" s="11" t="s">
        <v>21</v>
      </c>
      <c r="B19" s="12"/>
      <c r="C19" s="13" t="s">
        <v>22</v>
      </c>
      <c r="D19" s="14">
        <f>SUM('4. melléklet'!F19)</f>
        <v>7327775</v>
      </c>
      <c r="E19" s="14">
        <v>12000</v>
      </c>
      <c r="F19" s="15"/>
      <c r="G19" s="15">
        <v>1607668</v>
      </c>
      <c r="H19" s="15"/>
      <c r="I19" s="15"/>
      <c r="J19" s="15"/>
      <c r="K19" s="15"/>
      <c r="L19" s="14">
        <f t="shared" si="0"/>
        <v>1619668</v>
      </c>
    </row>
    <row r="20" spans="1:12" ht="12.75">
      <c r="A20" s="11" t="s">
        <v>23</v>
      </c>
      <c r="B20" s="12"/>
      <c r="C20" s="13" t="s">
        <v>24</v>
      </c>
      <c r="D20" s="14">
        <f>SUM('4. melléklet'!F20)</f>
        <v>6147285</v>
      </c>
      <c r="E20" s="14">
        <v>12000</v>
      </c>
      <c r="F20" s="15">
        <v>0</v>
      </c>
      <c r="G20" s="15">
        <v>1243774</v>
      </c>
      <c r="H20" s="15"/>
      <c r="I20" s="15"/>
      <c r="J20" s="15"/>
      <c r="K20" s="15"/>
      <c r="L20" s="14">
        <f t="shared" si="0"/>
        <v>1255774</v>
      </c>
    </row>
    <row r="21" spans="1:12" ht="12.75">
      <c r="A21" s="11" t="s">
        <v>25</v>
      </c>
      <c r="B21" s="12"/>
      <c r="C21" s="13" t="s">
        <v>26</v>
      </c>
      <c r="D21" s="14">
        <f>SUM('4. melléklet'!F21)</f>
        <v>7706168</v>
      </c>
      <c r="E21" s="14">
        <v>12000</v>
      </c>
      <c r="F21" s="15">
        <v>0</v>
      </c>
      <c r="G21" s="15">
        <v>2113198</v>
      </c>
      <c r="H21" s="15"/>
      <c r="I21" s="15"/>
      <c r="J21" s="15"/>
      <c r="K21" s="15"/>
      <c r="L21" s="14">
        <f t="shared" si="0"/>
        <v>2125198</v>
      </c>
    </row>
    <row r="22" spans="1:12" ht="12.75">
      <c r="A22" s="11" t="s">
        <v>27</v>
      </c>
      <c r="B22" s="12"/>
      <c r="C22" s="13" t="s">
        <v>28</v>
      </c>
      <c r="D22" s="14">
        <f>SUM('4. melléklet'!F22)</f>
        <v>8584959</v>
      </c>
      <c r="E22" s="14">
        <v>20000</v>
      </c>
      <c r="F22" s="15"/>
      <c r="G22" s="15">
        <v>1901077</v>
      </c>
      <c r="H22" s="15"/>
      <c r="I22" s="15"/>
      <c r="J22" s="15"/>
      <c r="K22" s="15"/>
      <c r="L22" s="14">
        <f t="shared" si="0"/>
        <v>1921077</v>
      </c>
    </row>
    <row r="23" spans="1:12" ht="12.75">
      <c r="A23" s="11" t="s">
        <v>29</v>
      </c>
      <c r="B23" s="12"/>
      <c r="C23" s="13" t="s">
        <v>30</v>
      </c>
      <c r="D23" s="14">
        <f>SUM('4. melléklet'!F23)</f>
        <v>5412703</v>
      </c>
      <c r="E23" s="14">
        <v>12000</v>
      </c>
      <c r="F23" s="15"/>
      <c r="G23" s="15">
        <v>1082843</v>
      </c>
      <c r="H23" s="15"/>
      <c r="I23" s="15"/>
      <c r="J23" s="15"/>
      <c r="K23" s="15"/>
      <c r="L23" s="14">
        <f t="shared" si="0"/>
        <v>1094843</v>
      </c>
    </row>
    <row r="24" spans="1:12" ht="12.75">
      <c r="A24" s="11" t="s">
        <v>31</v>
      </c>
      <c r="B24" s="12"/>
      <c r="C24" s="13" t="s">
        <v>32</v>
      </c>
      <c r="D24" s="14">
        <f>SUM('4. melléklet'!F24)</f>
        <v>9855951</v>
      </c>
      <c r="E24" s="14">
        <v>36000</v>
      </c>
      <c r="F24" s="15"/>
      <c r="G24" s="15">
        <v>2096732</v>
      </c>
      <c r="H24" s="15"/>
      <c r="I24" s="15"/>
      <c r="J24" s="15"/>
      <c r="K24" s="15"/>
      <c r="L24" s="14">
        <f t="shared" si="0"/>
        <v>2132732</v>
      </c>
    </row>
    <row r="25" spans="1:12" ht="12.75">
      <c r="A25" s="11" t="s">
        <v>33</v>
      </c>
      <c r="B25" s="12"/>
      <c r="C25" s="13" t="s">
        <v>34</v>
      </c>
      <c r="D25" s="14">
        <f>SUM('4. melléklet'!F25)</f>
        <v>7342845</v>
      </c>
      <c r="E25" s="14">
        <v>24000</v>
      </c>
      <c r="F25" s="15">
        <v>0</v>
      </c>
      <c r="G25" s="15">
        <v>1841631</v>
      </c>
      <c r="H25" s="15"/>
      <c r="I25" s="15"/>
      <c r="J25" s="15"/>
      <c r="K25" s="15"/>
      <c r="L25" s="14">
        <f t="shared" si="0"/>
        <v>1865631</v>
      </c>
    </row>
    <row r="26" spans="1:12" ht="12.75">
      <c r="A26" s="11" t="s">
        <v>35</v>
      </c>
      <c r="B26" s="12"/>
      <c r="C26" s="13" t="s">
        <v>36</v>
      </c>
      <c r="D26" s="14">
        <f>SUM('4. melléklet'!F26)</f>
        <v>7052212</v>
      </c>
      <c r="E26" s="14">
        <v>12000</v>
      </c>
      <c r="F26" s="15"/>
      <c r="G26" s="15">
        <v>1530894</v>
      </c>
      <c r="H26" s="15"/>
      <c r="I26" s="15"/>
      <c r="J26" s="15"/>
      <c r="K26" s="15"/>
      <c r="L26" s="14">
        <f t="shared" si="0"/>
        <v>1542894</v>
      </c>
    </row>
    <row r="27" spans="1:12" ht="12.75">
      <c r="A27" s="11" t="s">
        <v>37</v>
      </c>
      <c r="B27" s="12"/>
      <c r="C27" s="13" t="s">
        <v>38</v>
      </c>
      <c r="D27" s="14">
        <f>SUM('4. melléklet'!F27)</f>
        <v>6510849</v>
      </c>
      <c r="E27" s="14">
        <v>12000</v>
      </c>
      <c r="F27" s="15"/>
      <c r="G27" s="15">
        <v>1462828</v>
      </c>
      <c r="H27" s="15"/>
      <c r="I27" s="15"/>
      <c r="J27" s="15"/>
      <c r="K27" s="15"/>
      <c r="L27" s="14">
        <f t="shared" si="0"/>
        <v>1474828</v>
      </c>
    </row>
    <row r="28" spans="1:12" ht="12.75">
      <c r="A28" s="11" t="s">
        <v>39</v>
      </c>
      <c r="B28" s="12"/>
      <c r="C28" s="13" t="s">
        <v>40</v>
      </c>
      <c r="D28" s="14">
        <f>SUM('4. melléklet'!F28)</f>
        <v>6445815</v>
      </c>
      <c r="E28" s="14">
        <v>12000</v>
      </c>
      <c r="F28" s="15">
        <v>0</v>
      </c>
      <c r="G28" s="15">
        <v>1512699</v>
      </c>
      <c r="H28" s="15"/>
      <c r="I28" s="15"/>
      <c r="J28" s="15"/>
      <c r="K28" s="15"/>
      <c r="L28" s="14">
        <f t="shared" si="0"/>
        <v>1524699</v>
      </c>
    </row>
    <row r="29" spans="1:12" ht="12.75">
      <c r="A29" s="11" t="s">
        <v>41</v>
      </c>
      <c r="B29" s="12"/>
      <c r="C29" s="13" t="s">
        <v>42</v>
      </c>
      <c r="D29" s="14">
        <f>SUM('4. melléklet'!F29)</f>
        <v>8331273</v>
      </c>
      <c r="E29" s="14">
        <v>12000</v>
      </c>
      <c r="F29" s="15">
        <v>0</v>
      </c>
      <c r="G29" s="15">
        <v>1922686</v>
      </c>
      <c r="H29" s="15"/>
      <c r="I29" s="15"/>
      <c r="J29" s="15"/>
      <c r="K29" s="15"/>
      <c r="L29" s="14">
        <f t="shared" si="0"/>
        <v>1934686</v>
      </c>
    </row>
    <row r="30" spans="1:12" ht="12.75">
      <c r="A30" s="11" t="s">
        <v>43</v>
      </c>
      <c r="B30" s="12"/>
      <c r="C30" s="13" t="s">
        <v>44</v>
      </c>
      <c r="D30" s="14">
        <f>SUM('4. melléklet'!F30)</f>
        <v>5492753</v>
      </c>
      <c r="E30" s="14">
        <v>26000</v>
      </c>
      <c r="F30" s="15">
        <v>0</v>
      </c>
      <c r="G30" s="15">
        <v>1195119</v>
      </c>
      <c r="H30" s="15"/>
      <c r="I30" s="15"/>
      <c r="J30" s="15"/>
      <c r="K30" s="15"/>
      <c r="L30" s="14">
        <f t="shared" si="0"/>
        <v>1221119</v>
      </c>
    </row>
    <row r="31" spans="1:12" ht="12.75">
      <c r="A31" s="11" t="s">
        <v>45</v>
      </c>
      <c r="B31" s="12"/>
      <c r="C31" s="13" t="s">
        <v>46</v>
      </c>
      <c r="D31" s="14">
        <f>SUM('4. melléklet'!F31)</f>
        <v>7868802</v>
      </c>
      <c r="E31" s="14">
        <v>16000</v>
      </c>
      <c r="F31" s="15"/>
      <c r="G31" s="15">
        <v>1439967</v>
      </c>
      <c r="H31" s="15"/>
      <c r="I31" s="15"/>
      <c r="J31" s="15"/>
      <c r="K31" s="15"/>
      <c r="L31" s="14">
        <f t="shared" si="0"/>
        <v>1455967</v>
      </c>
    </row>
    <row r="32" spans="1:12" ht="12.75">
      <c r="A32" s="11" t="s">
        <v>47</v>
      </c>
      <c r="B32" s="12"/>
      <c r="C32" s="13" t="s">
        <v>48</v>
      </c>
      <c r="D32" s="14">
        <f>SUM('4. melléklet'!F32)</f>
        <v>5144732</v>
      </c>
      <c r="E32" s="14">
        <v>50000</v>
      </c>
      <c r="F32" s="15"/>
      <c r="G32" s="15">
        <v>892055</v>
      </c>
      <c r="H32" s="15"/>
      <c r="I32" s="15"/>
      <c r="J32" s="15"/>
      <c r="K32" s="15"/>
      <c r="L32" s="14">
        <f t="shared" si="0"/>
        <v>942055</v>
      </c>
    </row>
    <row r="33" spans="1:12" ht="14.25">
      <c r="A33" s="11" t="s">
        <v>49</v>
      </c>
      <c r="B33" s="12"/>
      <c r="C33" s="31" t="s">
        <v>138</v>
      </c>
      <c r="D33" s="14">
        <f>SUM('4. melléklet'!F33)</f>
        <v>5930797</v>
      </c>
      <c r="E33" s="14">
        <v>25000</v>
      </c>
      <c r="F33" s="15"/>
      <c r="G33" s="15">
        <v>1610811</v>
      </c>
      <c r="H33" s="15"/>
      <c r="I33" s="15"/>
      <c r="J33" s="15"/>
      <c r="K33" s="15"/>
      <c r="L33" s="14">
        <f t="shared" si="0"/>
        <v>1635811</v>
      </c>
    </row>
    <row r="34" spans="1:12" ht="12.75">
      <c r="A34" s="11" t="s">
        <v>50</v>
      </c>
      <c r="B34" s="12"/>
      <c r="C34" s="13" t="s">
        <v>51</v>
      </c>
      <c r="D34" s="14">
        <f>SUM('4. melléklet'!F34)</f>
        <v>6817765</v>
      </c>
      <c r="E34" s="14">
        <v>12000</v>
      </c>
      <c r="F34" s="15"/>
      <c r="G34" s="15">
        <v>1992152</v>
      </c>
      <c r="H34" s="15"/>
      <c r="I34" s="15"/>
      <c r="J34" s="15"/>
      <c r="K34" s="15"/>
      <c r="L34" s="14">
        <f t="shared" si="0"/>
        <v>2004152</v>
      </c>
    </row>
    <row r="35" spans="1:12" ht="12.75">
      <c r="A35" s="11" t="s">
        <v>52</v>
      </c>
      <c r="B35" s="12"/>
      <c r="C35" s="13" t="s">
        <v>53</v>
      </c>
      <c r="D35" s="14">
        <f>SUM('4. melléklet'!F35)</f>
        <v>7424684</v>
      </c>
      <c r="E35" s="14">
        <v>16000</v>
      </c>
      <c r="F35" s="15"/>
      <c r="G35" s="15">
        <v>1830671</v>
      </c>
      <c r="H35" s="15"/>
      <c r="I35" s="15"/>
      <c r="J35" s="15"/>
      <c r="K35" s="15"/>
      <c r="L35" s="14">
        <f t="shared" si="0"/>
        <v>1846671</v>
      </c>
    </row>
    <row r="36" spans="1:12" ht="12.75">
      <c r="A36" s="11" t="s">
        <v>54</v>
      </c>
      <c r="B36" s="12"/>
      <c r="C36" s="13" t="s">
        <v>55</v>
      </c>
      <c r="D36" s="14">
        <f>SUM('4. melléklet'!F36)</f>
        <v>5954948</v>
      </c>
      <c r="E36" s="14">
        <v>16000</v>
      </c>
      <c r="F36" s="15"/>
      <c r="G36" s="15">
        <v>1412178</v>
      </c>
      <c r="H36" s="15"/>
      <c r="I36" s="15"/>
      <c r="J36" s="15"/>
      <c r="K36" s="15"/>
      <c r="L36" s="14">
        <f t="shared" si="0"/>
        <v>1428178</v>
      </c>
    </row>
    <row r="37" spans="1:12" ht="12.75">
      <c r="A37" s="11" t="s">
        <v>56</v>
      </c>
      <c r="B37" s="12"/>
      <c r="C37" s="13" t="s">
        <v>57</v>
      </c>
      <c r="D37" s="14">
        <f>SUM('4. melléklet'!F37)</f>
        <v>9736728</v>
      </c>
      <c r="E37" s="14">
        <v>30000</v>
      </c>
      <c r="F37" s="15"/>
      <c r="G37" s="15">
        <v>1319052</v>
      </c>
      <c r="H37" s="15"/>
      <c r="I37" s="15"/>
      <c r="J37" s="15"/>
      <c r="K37" s="15"/>
      <c r="L37" s="14">
        <f t="shared" si="0"/>
        <v>1349052</v>
      </c>
    </row>
    <row r="38" spans="1:12" ht="12.75">
      <c r="A38" s="11" t="s">
        <v>58</v>
      </c>
      <c r="B38" s="12"/>
      <c r="C38" s="13" t="s">
        <v>59</v>
      </c>
      <c r="D38" s="14">
        <f>SUM('4. melléklet'!F38)</f>
        <v>9104587</v>
      </c>
      <c r="E38" s="14">
        <v>12000</v>
      </c>
      <c r="F38" s="15">
        <v>0</v>
      </c>
      <c r="G38" s="15">
        <v>2147547</v>
      </c>
      <c r="H38" s="15"/>
      <c r="I38" s="15"/>
      <c r="J38" s="15"/>
      <c r="K38" s="15"/>
      <c r="L38" s="14">
        <f t="shared" si="0"/>
        <v>2159547</v>
      </c>
    </row>
    <row r="39" spans="1:12" ht="12.75">
      <c r="A39" s="11" t="s">
        <v>60</v>
      </c>
      <c r="B39" s="12"/>
      <c r="C39" s="13" t="s">
        <v>61</v>
      </c>
      <c r="D39" s="14">
        <f>SUM('4. melléklet'!F39)</f>
        <v>7063238</v>
      </c>
      <c r="E39" s="14">
        <v>12000</v>
      </c>
      <c r="F39" s="15"/>
      <c r="G39" s="15">
        <v>1403797</v>
      </c>
      <c r="H39" s="15"/>
      <c r="I39" s="15"/>
      <c r="J39" s="15"/>
      <c r="K39" s="15"/>
      <c r="L39" s="14">
        <f t="shared" si="0"/>
        <v>1415797</v>
      </c>
    </row>
    <row r="40" spans="1:12" ht="12.75">
      <c r="A40" s="11" t="s">
        <v>62</v>
      </c>
      <c r="B40" s="12"/>
      <c r="C40" s="13" t="s">
        <v>63</v>
      </c>
      <c r="D40" s="14">
        <f>SUM('4. melléklet'!F40)</f>
        <v>4856540</v>
      </c>
      <c r="E40" s="14">
        <v>12000</v>
      </c>
      <c r="F40" s="15"/>
      <c r="G40" s="15">
        <v>939916</v>
      </c>
      <c r="H40" s="15"/>
      <c r="I40" s="15"/>
      <c r="J40" s="15"/>
      <c r="K40" s="15"/>
      <c r="L40" s="14">
        <f t="shared" si="0"/>
        <v>951916</v>
      </c>
    </row>
    <row r="41" spans="1:12" ht="12.75">
      <c r="A41" s="11" t="s">
        <v>64</v>
      </c>
      <c r="B41" s="12"/>
      <c r="C41" s="13" t="s">
        <v>65</v>
      </c>
      <c r="D41" s="14">
        <f>SUM('4. melléklet'!F41)</f>
        <v>6157117</v>
      </c>
      <c r="E41" s="14">
        <v>12000</v>
      </c>
      <c r="F41" s="15">
        <v>0</v>
      </c>
      <c r="G41" s="15">
        <v>1512961</v>
      </c>
      <c r="H41" s="15"/>
      <c r="I41" s="15"/>
      <c r="J41" s="15"/>
      <c r="K41" s="15"/>
      <c r="L41" s="14">
        <f t="shared" si="0"/>
        <v>1524961</v>
      </c>
    </row>
    <row r="42" spans="1:12" ht="12.75">
      <c r="A42" s="76" t="s">
        <v>139</v>
      </c>
      <c r="B42" s="76"/>
      <c r="C42" s="76"/>
      <c r="D42" s="14">
        <f>SUM(D9:D41)</f>
        <v>282175161</v>
      </c>
      <c r="E42" s="14">
        <f aca="true" t="shared" si="1" ref="E42:L42">SUM(E9:E41)</f>
        <v>665000</v>
      </c>
      <c r="F42" s="14">
        <f t="shared" si="1"/>
        <v>16056662</v>
      </c>
      <c r="G42" s="14">
        <f t="shared" si="1"/>
        <v>54136506</v>
      </c>
      <c r="H42" s="14">
        <f t="shared" si="1"/>
        <v>0</v>
      </c>
      <c r="I42" s="14">
        <f t="shared" si="1"/>
        <v>0</v>
      </c>
      <c r="J42" s="14">
        <f t="shared" si="1"/>
        <v>0</v>
      </c>
      <c r="K42" s="14">
        <f t="shared" si="1"/>
        <v>0</v>
      </c>
      <c r="L42" s="14">
        <f t="shared" si="1"/>
        <v>70858168</v>
      </c>
    </row>
    <row r="43" spans="1:12" ht="12.75">
      <c r="A43" s="12" t="s">
        <v>66</v>
      </c>
      <c r="B43" s="12"/>
      <c r="C43" s="57" t="s">
        <v>67</v>
      </c>
      <c r="D43" s="14">
        <f>SUM(D44:D45)</f>
        <v>170306982</v>
      </c>
      <c r="E43" s="14">
        <f aca="true" t="shared" si="2" ref="E43:L43">SUM(E44:E45)</f>
        <v>30000</v>
      </c>
      <c r="F43" s="14">
        <f t="shared" si="2"/>
        <v>0</v>
      </c>
      <c r="G43" s="14">
        <f t="shared" si="2"/>
        <v>0</v>
      </c>
      <c r="H43" s="14">
        <f t="shared" si="2"/>
        <v>3000000</v>
      </c>
      <c r="I43" s="14">
        <f t="shared" si="2"/>
        <v>1120000</v>
      </c>
      <c r="J43" s="14">
        <f t="shared" si="2"/>
        <v>0</v>
      </c>
      <c r="K43" s="14">
        <f t="shared" si="2"/>
        <v>200000</v>
      </c>
      <c r="L43" s="14">
        <f t="shared" si="2"/>
        <v>4350000</v>
      </c>
    </row>
    <row r="44" spans="1:12" ht="25.5">
      <c r="A44" s="12"/>
      <c r="B44" s="18" t="s">
        <v>122</v>
      </c>
      <c r="C44" s="58" t="s">
        <v>68</v>
      </c>
      <c r="D44" s="14">
        <f>SUM('4. melléklet'!F44)</f>
        <v>119566725</v>
      </c>
      <c r="E44" s="14">
        <v>20000</v>
      </c>
      <c r="F44" s="15">
        <v>0</v>
      </c>
      <c r="G44" s="15"/>
      <c r="H44" s="15">
        <v>1800000</v>
      </c>
      <c r="I44" s="15">
        <v>1000000</v>
      </c>
      <c r="J44" s="15"/>
      <c r="K44" s="15">
        <v>200000</v>
      </c>
      <c r="L44" s="14">
        <f t="shared" si="0"/>
        <v>3020000</v>
      </c>
    </row>
    <row r="45" spans="1:12" ht="12.75">
      <c r="A45" s="12"/>
      <c r="B45" s="18" t="s">
        <v>123</v>
      </c>
      <c r="C45" s="58" t="s">
        <v>69</v>
      </c>
      <c r="D45" s="14">
        <f>SUM('4. melléklet'!F45)</f>
        <v>50740257</v>
      </c>
      <c r="E45" s="14">
        <v>10000</v>
      </c>
      <c r="F45" s="15">
        <v>0</v>
      </c>
      <c r="G45" s="15"/>
      <c r="H45" s="15">
        <v>1200000</v>
      </c>
      <c r="I45" s="15">
        <v>120000</v>
      </c>
      <c r="J45" s="15"/>
      <c r="K45" s="15"/>
      <c r="L45" s="14">
        <f t="shared" si="0"/>
        <v>1330000</v>
      </c>
    </row>
    <row r="46" spans="1:12" ht="12.75">
      <c r="A46" s="12" t="s">
        <v>70</v>
      </c>
      <c r="B46" s="12"/>
      <c r="C46" s="19" t="s">
        <v>71</v>
      </c>
      <c r="D46" s="14">
        <f>SUM('4. melléklet'!F46)</f>
        <v>135766099</v>
      </c>
      <c r="E46" s="14">
        <v>50000</v>
      </c>
      <c r="F46" s="15">
        <v>0</v>
      </c>
      <c r="G46" s="15"/>
      <c r="H46" s="15">
        <v>9595317</v>
      </c>
      <c r="I46" s="15">
        <v>9991270</v>
      </c>
      <c r="J46" s="15">
        <v>4836409</v>
      </c>
      <c r="K46" s="15">
        <v>1000632</v>
      </c>
      <c r="L46" s="14">
        <f t="shared" si="0"/>
        <v>25473628</v>
      </c>
    </row>
    <row r="47" spans="1:12" ht="15" customHeight="1">
      <c r="A47" s="12" t="s">
        <v>72</v>
      </c>
      <c r="B47" s="12"/>
      <c r="C47" s="19" t="s">
        <v>73</v>
      </c>
      <c r="D47" s="14">
        <f>SUM('4. melléklet'!F47)</f>
        <v>126634172</v>
      </c>
      <c r="E47" s="14">
        <v>250000</v>
      </c>
      <c r="F47" s="15">
        <v>0</v>
      </c>
      <c r="G47" s="15"/>
      <c r="H47" s="15">
        <v>9107171</v>
      </c>
      <c r="I47" s="15">
        <v>4795331</v>
      </c>
      <c r="J47" s="15">
        <v>3782212</v>
      </c>
      <c r="K47" s="15">
        <v>897682</v>
      </c>
      <c r="L47" s="14">
        <f t="shared" si="0"/>
        <v>18832396</v>
      </c>
    </row>
    <row r="48" spans="1:12" ht="12.75">
      <c r="A48" s="12" t="s">
        <v>74</v>
      </c>
      <c r="B48" s="12"/>
      <c r="C48" s="20" t="s">
        <v>75</v>
      </c>
      <c r="D48" s="14">
        <f>SUM('4. melléklet'!F48)</f>
        <v>486794500</v>
      </c>
      <c r="E48" s="14">
        <v>70000</v>
      </c>
      <c r="F48" s="15">
        <v>0</v>
      </c>
      <c r="G48" s="15"/>
      <c r="H48" s="15">
        <v>2500000</v>
      </c>
      <c r="I48" s="15">
        <v>11000000</v>
      </c>
      <c r="J48" s="15">
        <v>18000000</v>
      </c>
      <c r="K48" s="15">
        <v>2000000</v>
      </c>
      <c r="L48" s="14">
        <f t="shared" si="0"/>
        <v>33570000</v>
      </c>
    </row>
    <row r="49" spans="1:12" ht="12.75">
      <c r="A49" s="12" t="s">
        <v>76</v>
      </c>
      <c r="B49" s="12"/>
      <c r="C49" s="20" t="s">
        <v>77</v>
      </c>
      <c r="D49" s="14">
        <f>SUM('4. melléklet'!F49)</f>
        <v>99466499</v>
      </c>
      <c r="E49" s="14">
        <v>5000</v>
      </c>
      <c r="F49" s="15">
        <v>0</v>
      </c>
      <c r="G49" s="15"/>
      <c r="H49" s="15">
        <v>732768</v>
      </c>
      <c r="I49" s="15">
        <v>1996200</v>
      </c>
      <c r="J49" s="15">
        <v>4658500</v>
      </c>
      <c r="K49" s="15">
        <v>265740</v>
      </c>
      <c r="L49" s="14">
        <f t="shared" si="0"/>
        <v>7658208</v>
      </c>
    </row>
    <row r="50" spans="1:12" ht="12.75">
      <c r="A50" s="59" t="s">
        <v>78</v>
      </c>
      <c r="B50" s="12"/>
      <c r="C50" s="60" t="s">
        <v>124</v>
      </c>
      <c r="D50" s="14">
        <f>SUM('4. melléklet'!F50)</f>
        <v>774653858</v>
      </c>
      <c r="E50" s="14">
        <v>300000</v>
      </c>
      <c r="F50" s="15">
        <v>0</v>
      </c>
      <c r="G50" s="15"/>
      <c r="H50" s="15">
        <v>7929775</v>
      </c>
      <c r="I50" s="15">
        <v>17860716</v>
      </c>
      <c r="J50" s="15">
        <v>27123672</v>
      </c>
      <c r="K50" s="15">
        <v>766411</v>
      </c>
      <c r="L50" s="14">
        <f t="shared" si="0"/>
        <v>53980574</v>
      </c>
    </row>
    <row r="51" spans="1:12" ht="12.75">
      <c r="A51" s="12" t="s">
        <v>79</v>
      </c>
      <c r="B51" s="12"/>
      <c r="C51" s="23" t="s">
        <v>80</v>
      </c>
      <c r="D51" s="14">
        <f>SUM('4. melléklet'!F51)</f>
        <v>790689880</v>
      </c>
      <c r="E51" s="14">
        <v>765200</v>
      </c>
      <c r="F51" s="15">
        <v>0</v>
      </c>
      <c r="G51" s="15">
        <v>1270000</v>
      </c>
      <c r="H51" s="15">
        <v>1581200</v>
      </c>
      <c r="I51" s="15">
        <v>38808250</v>
      </c>
      <c r="J51" s="15">
        <v>15903522</v>
      </c>
      <c r="K51" s="15">
        <v>4802869</v>
      </c>
      <c r="L51" s="14">
        <f t="shared" si="0"/>
        <v>63131041</v>
      </c>
    </row>
    <row r="52" spans="1:12" ht="12.75">
      <c r="A52" s="59" t="s">
        <v>81</v>
      </c>
      <c r="B52" s="12"/>
      <c r="C52" s="23" t="s">
        <v>136</v>
      </c>
      <c r="D52" s="14">
        <f>SUM('4. melléklet'!F52)</f>
        <v>3313224845</v>
      </c>
      <c r="E52" s="14">
        <v>1100000</v>
      </c>
      <c r="F52" s="15">
        <v>0</v>
      </c>
      <c r="G52" s="15">
        <v>1798204947</v>
      </c>
      <c r="H52" s="15">
        <v>58116100</v>
      </c>
      <c r="I52" s="15">
        <v>42596150</v>
      </c>
      <c r="J52" s="15">
        <v>158485600</v>
      </c>
      <c r="K52" s="15">
        <v>37918500</v>
      </c>
      <c r="L52" s="14">
        <f t="shared" si="0"/>
        <v>2096421297</v>
      </c>
    </row>
    <row r="53" spans="1:12" ht="12.75">
      <c r="A53" s="12" t="s">
        <v>82</v>
      </c>
      <c r="B53" s="12"/>
      <c r="C53" s="24" t="s">
        <v>84</v>
      </c>
      <c r="D53" s="14">
        <f>SUM('4. melléklet'!F53)</f>
        <v>356531089</v>
      </c>
      <c r="E53" s="14">
        <v>15750000</v>
      </c>
      <c r="F53" s="15">
        <v>0</v>
      </c>
      <c r="G53" s="15">
        <v>182624546</v>
      </c>
      <c r="H53" s="15"/>
      <c r="I53" s="15"/>
      <c r="J53" s="15"/>
      <c r="K53" s="15"/>
      <c r="L53" s="14">
        <f t="shared" si="0"/>
        <v>198374546</v>
      </c>
    </row>
    <row r="54" spans="1:12" ht="12.75">
      <c r="A54" s="59" t="s">
        <v>83</v>
      </c>
      <c r="B54" s="12"/>
      <c r="C54" s="25" t="s">
        <v>86</v>
      </c>
      <c r="D54" s="14">
        <f>SUM('4. melléklet'!F54)</f>
        <v>155872067</v>
      </c>
      <c r="E54" s="14">
        <v>65000</v>
      </c>
      <c r="F54" s="15">
        <v>80492410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4">
        <f t="shared" si="0"/>
        <v>80557410</v>
      </c>
    </row>
    <row r="55" spans="1:12" ht="12.75">
      <c r="A55" s="12" t="s">
        <v>85</v>
      </c>
      <c r="B55" s="12"/>
      <c r="C55" s="25" t="s">
        <v>88</v>
      </c>
      <c r="D55" s="14">
        <f>SUM('4. melléklet'!F55)</f>
        <v>21886026</v>
      </c>
      <c r="E55" s="14">
        <v>356000</v>
      </c>
      <c r="F55" s="15">
        <v>3516170</v>
      </c>
      <c r="G55" s="15">
        <v>1207750</v>
      </c>
      <c r="H55" s="15"/>
      <c r="I55" s="15"/>
      <c r="J55" s="15"/>
      <c r="K55" s="15"/>
      <c r="L55" s="14">
        <f t="shared" si="0"/>
        <v>5079920</v>
      </c>
    </row>
    <row r="56" spans="1:12" ht="25.5">
      <c r="A56" s="59" t="s">
        <v>87</v>
      </c>
      <c r="B56" s="12"/>
      <c r="C56" s="48" t="s">
        <v>137</v>
      </c>
      <c r="D56" s="14">
        <f>SUM('4. melléklet'!F56)</f>
        <v>49129288</v>
      </c>
      <c r="E56" s="14">
        <v>60000</v>
      </c>
      <c r="F56" s="15">
        <v>0</v>
      </c>
      <c r="G56" s="15">
        <v>1512420</v>
      </c>
      <c r="H56" s="15">
        <v>111454</v>
      </c>
      <c r="I56" s="15">
        <v>88512</v>
      </c>
      <c r="J56" s="15"/>
      <c r="K56" s="15"/>
      <c r="L56" s="14">
        <f t="shared" si="0"/>
        <v>1772386</v>
      </c>
    </row>
    <row r="57" spans="1:12" ht="12.75">
      <c r="A57" s="77" t="s">
        <v>90</v>
      </c>
      <c r="B57" s="77"/>
      <c r="C57" s="77"/>
      <c r="D57" s="17">
        <f>SUM(D42+D43+D46+D47+D48+D49+D50+D51+D52+D53+D54+D55+D56)</f>
        <v>6763130466</v>
      </c>
      <c r="E57" s="17">
        <f aca="true" t="shared" si="3" ref="E57:L57">SUM(E42+E43+E46+E47+E48+E49+E50+E51+E52+E53+E54+E55+E56)</f>
        <v>19466200</v>
      </c>
      <c r="F57" s="17">
        <f t="shared" si="3"/>
        <v>100065242</v>
      </c>
      <c r="G57" s="17">
        <f>SUM(G42+G43+G46+G47+G48+G49+G50+G51+G52+G53+G54+G55+G56)</f>
        <v>2038956169</v>
      </c>
      <c r="H57" s="17">
        <f t="shared" si="3"/>
        <v>92673785</v>
      </c>
      <c r="I57" s="17">
        <f t="shared" si="3"/>
        <v>128256429</v>
      </c>
      <c r="J57" s="17">
        <f t="shared" si="3"/>
        <v>232789915</v>
      </c>
      <c r="K57" s="17">
        <f t="shared" si="3"/>
        <v>47851834</v>
      </c>
      <c r="L57" s="17">
        <f t="shared" si="3"/>
        <v>2660059574</v>
      </c>
    </row>
    <row r="58" spans="1:12" ht="12.75">
      <c r="A58" s="16" t="s">
        <v>89</v>
      </c>
      <c r="B58" s="16"/>
      <c r="C58" s="22" t="s">
        <v>91</v>
      </c>
      <c r="D58" s="17">
        <f>SUM('4. melléklet'!F58)</f>
        <v>691809149</v>
      </c>
      <c r="E58" s="17">
        <v>42857</v>
      </c>
      <c r="F58" s="21">
        <v>0</v>
      </c>
      <c r="G58" s="21"/>
      <c r="H58" s="21">
        <v>4606299</v>
      </c>
      <c r="I58" s="21">
        <v>20211095</v>
      </c>
      <c r="J58" s="21">
        <v>39039044</v>
      </c>
      <c r="K58" s="21">
        <v>3394502</v>
      </c>
      <c r="L58" s="17">
        <f t="shared" si="0"/>
        <v>67293797</v>
      </c>
    </row>
    <row r="59" spans="1:12" ht="12.75">
      <c r="A59" s="78" t="s">
        <v>92</v>
      </c>
      <c r="B59" s="78"/>
      <c r="C59" s="78"/>
      <c r="D59" s="17">
        <f>SUM(D57:D58)</f>
        <v>7454939615</v>
      </c>
      <c r="E59" s="17">
        <f aca="true" t="shared" si="4" ref="E59:L59">SUM(E57:E58)</f>
        <v>19509057</v>
      </c>
      <c r="F59" s="17">
        <f t="shared" si="4"/>
        <v>100065242</v>
      </c>
      <c r="G59" s="17">
        <f t="shared" si="4"/>
        <v>2038956169</v>
      </c>
      <c r="H59" s="17">
        <f t="shared" si="4"/>
        <v>97280084</v>
      </c>
      <c r="I59" s="17">
        <f t="shared" si="4"/>
        <v>148467524</v>
      </c>
      <c r="J59" s="17">
        <f t="shared" si="4"/>
        <v>271828959</v>
      </c>
      <c r="K59" s="17">
        <f t="shared" si="4"/>
        <v>51246336</v>
      </c>
      <c r="L59" s="17">
        <f t="shared" si="4"/>
        <v>2727353371</v>
      </c>
    </row>
    <row r="60" spans="1:12" ht="12.75">
      <c r="A60" s="75" t="s">
        <v>93</v>
      </c>
      <c r="B60" s="75"/>
      <c r="C60" s="75"/>
      <c r="D60" s="14">
        <f>D59-D61-D62</f>
        <v>6512611213</v>
      </c>
      <c r="E60" s="14">
        <f aca="true" t="shared" si="5" ref="E60:L60">E59-E61-E62</f>
        <v>19493242</v>
      </c>
      <c r="F60" s="14">
        <f t="shared" si="5"/>
        <v>100065242</v>
      </c>
      <c r="G60" s="14">
        <f t="shared" si="5"/>
        <v>2038956169</v>
      </c>
      <c r="H60" s="14">
        <f t="shared" si="5"/>
        <v>95580245</v>
      </c>
      <c r="I60" s="14">
        <f t="shared" si="5"/>
        <v>141009128</v>
      </c>
      <c r="J60" s="14">
        <f t="shared" si="5"/>
        <v>257422581</v>
      </c>
      <c r="K60" s="14">
        <f t="shared" si="5"/>
        <v>49993680</v>
      </c>
      <c r="L60" s="14">
        <f t="shared" si="5"/>
        <v>2702520287</v>
      </c>
    </row>
    <row r="61" spans="1:12" ht="12.75">
      <c r="A61" s="75" t="s">
        <v>94</v>
      </c>
      <c r="B61" s="75"/>
      <c r="C61" s="75"/>
      <c r="D61" s="14">
        <v>687033630</v>
      </c>
      <c r="E61" s="14"/>
      <c r="F61" s="14"/>
      <c r="G61" s="14"/>
      <c r="H61" s="14"/>
      <c r="I61" s="14"/>
      <c r="J61" s="14"/>
      <c r="K61" s="14"/>
      <c r="L61" s="14"/>
    </row>
    <row r="62" spans="1:12" ht="12.75">
      <c r="A62" s="75" t="s">
        <v>95</v>
      </c>
      <c r="B62" s="75"/>
      <c r="C62" s="75"/>
      <c r="D62" s="62">
        <v>255294772</v>
      </c>
      <c r="E62" s="62">
        <v>15815</v>
      </c>
      <c r="F62" s="62">
        <v>0</v>
      </c>
      <c r="G62" s="62">
        <v>0</v>
      </c>
      <c r="H62" s="62">
        <v>1699839</v>
      </c>
      <c r="I62" s="62">
        <v>7458396</v>
      </c>
      <c r="J62" s="62">
        <v>14406378</v>
      </c>
      <c r="K62" s="62">
        <v>1252656</v>
      </c>
      <c r="L62" s="62">
        <v>24833084</v>
      </c>
    </row>
  </sheetData>
  <sheetProtection/>
  <mergeCells count="14">
    <mergeCell ref="A1:L1"/>
    <mergeCell ref="A3:L3"/>
    <mergeCell ref="A6:A8"/>
    <mergeCell ref="B6:B8"/>
    <mergeCell ref="C6:C8"/>
    <mergeCell ref="D6:D8"/>
    <mergeCell ref="E6:L6"/>
    <mergeCell ref="E7:L7"/>
    <mergeCell ref="A60:C60"/>
    <mergeCell ref="A61:C61"/>
    <mergeCell ref="A62:C62"/>
    <mergeCell ref="A42:C42"/>
    <mergeCell ref="A57:C57"/>
    <mergeCell ref="A59:C5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Zoltán</dc:creator>
  <cp:keywords/>
  <dc:description/>
  <cp:lastModifiedBy>Szilágyi Béla</cp:lastModifiedBy>
  <cp:lastPrinted>2018-02-15T12:47:31Z</cp:lastPrinted>
  <dcterms:created xsi:type="dcterms:W3CDTF">2016-11-30T14:13:18Z</dcterms:created>
  <dcterms:modified xsi:type="dcterms:W3CDTF">2018-02-23T10:09:33Z</dcterms:modified>
  <cp:category/>
  <cp:version/>
  <cp:contentType/>
  <cp:contentStatus/>
</cp:coreProperties>
</file>