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4"/>
  </bookViews>
  <sheets>
    <sheet name="Főösszeg" sheetId="1" r:id="rId1"/>
    <sheet name="Bevételek" sheetId="2" r:id="rId2"/>
    <sheet name="Ktgv-i bevételek" sheetId="3" r:id="rId3"/>
    <sheet name="Fin bevétel" sheetId="4" r:id="rId4"/>
    <sheet name="Kiadások" sheetId="5" r:id="rId5"/>
    <sheet name="Ktgv-i kiadások" sheetId="6" r:id="rId6"/>
    <sheet name="Fin kiadások" sheetId="7" r:id="rId7"/>
    <sheet name="COFOG" sheetId="8" r:id="rId8"/>
    <sheet name="Működési" sheetId="9" r:id="rId9"/>
    <sheet name="Felhalmozási" sheetId="10" r:id="rId10"/>
    <sheet name="Likviditás" sheetId="11" r:id="rId11"/>
    <sheet name="Közvetett tám" sheetId="12" r:id="rId12"/>
    <sheet name="Létszám" sheetId="13" r:id="rId13"/>
    <sheet name="Kötelező" sheetId="14" r:id="rId14"/>
    <sheet name="Tartalék" sheetId="15" r:id="rId15"/>
  </sheets>
  <externalReferences>
    <externalReference r:id="rId18"/>
  </externalReferences>
  <definedNames>
    <definedName name="_xlnm.Print_Titles" localSheetId="4">'Kiadások'!$6:$6</definedName>
    <definedName name="_xlnm.Print_Area" localSheetId="10">'Likviditás'!$A$1:$O$34</definedName>
    <definedName name="onev">#REF!</definedName>
    <definedName name="SHARED_FORMULA_1_22_1_22_5">SUM(#REF!)</definedName>
    <definedName name="SHARED_FORMULA_1_33_1_33_5">SUM(#REF!)</definedName>
    <definedName name="SHARED_FORMULA_1_39_1_39_5">#REF!-#REF!</definedName>
    <definedName name="SHARED_FORMULA_1_8_1_8_5">SUM(#REF!)</definedName>
    <definedName name="SHARED_FORMULA_2_18_2_18_5">SUM(#REF!)</definedName>
    <definedName name="SHARED_FORMULA_3_12_3_12_4">#REF!*1.05</definedName>
    <definedName name="SHARED_FORMULA_3_24_3_24_4">#REF!*1.05</definedName>
  </definedNames>
  <calcPr fullCalcOnLoad="1"/>
</workbook>
</file>

<file path=xl/sharedStrings.xml><?xml version="1.0" encoding="utf-8"?>
<sst xmlns="http://schemas.openxmlformats.org/spreadsheetml/2006/main" count="920" uniqueCount="638">
  <si>
    <t>1.  melléklet az 1/2015. (II. 16.) önkormányzati rendelethez</t>
  </si>
  <si>
    <t>Oroszi Község Önkormányzata 2015. évi Költségvetési főösszesítője</t>
  </si>
  <si>
    <t>eFt</t>
  </si>
  <si>
    <t>ssz.</t>
  </si>
  <si>
    <t>A</t>
  </si>
  <si>
    <t xml:space="preserve"> B </t>
  </si>
  <si>
    <t>C</t>
  </si>
  <si>
    <t>D</t>
  </si>
  <si>
    <t>E</t>
  </si>
  <si>
    <t>Bevételek</t>
  </si>
  <si>
    <t>Megnevezés</t>
  </si>
  <si>
    <t>2015. évi eredeti előirányzat</t>
  </si>
  <si>
    <t xml:space="preserve"> 2015. évi módosított előirányzat
(10/2015. (VI.29).rendelet)</t>
  </si>
  <si>
    <t xml:space="preserve"> 2015. évvégi módosított előirányzat</t>
  </si>
  <si>
    <t>Változás</t>
  </si>
  <si>
    <t>B1 Működési célú támogatások államháztartáson belülről</t>
  </si>
  <si>
    <t>B2 Felhalmozási célú támogatások államháztartáson belülről</t>
  </si>
  <si>
    <t>B3 Közhatalmi bevételek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</si>
  <si>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</si>
  <si>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</si>
  <si>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</si>
  <si>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</si>
  <si>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B8 Finanszírozási bevételek</t>
  </si>
  <si>
    <t>Bevételek  összesen</t>
  </si>
  <si>
    <t>Kiadások</t>
  </si>
  <si>
    <t xml:space="preserve"> 2015. évi módosított előirányzat</t>
  </si>
  <si>
    <t>K1 Személyi juttatások</t>
  </si>
  <si>
    <t>K2 Munkaadókat terhelő járulékok és szociális hozzájárulási adó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</si>
  <si>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</si>
  <si>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</si>
  <si>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</si>
  <si>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</si>
  <si>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</si>
  <si>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</si>
  <si>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</si>
  <si>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Kiadások összesen</t>
  </si>
  <si>
    <t>2.  melléklet az 1/2015. (II. 16.) önkormányzati rendelethez</t>
  </si>
  <si>
    <t>BEVÉTELEK</t>
  </si>
  <si>
    <t>e Ft</t>
  </si>
  <si>
    <t>B</t>
  </si>
  <si>
    <t>Rovatrend szerinti bevételek</t>
  </si>
  <si>
    <t>MŰKÖDÉSI BEVÉTELEK</t>
  </si>
  <si>
    <t>B11 Önkormányzatok működési támogatása</t>
  </si>
  <si>
    <t>- B111 Helyi önkormányzatok működésének általános támogatása</t>
  </si>
  <si>
    <t>- B112 Települési önkormányzatok egyes köznevelési feladatainak támogatása</t>
  </si>
  <si>
    <t>- B113 Települési önkormányzatok szociális és gyermekjóléti feladatainak támogatása</t>
  </si>
  <si>
    <t>- B114 Települési önkormányzatok kulturális feladatainak támogatása</t>
  </si>
  <si>
    <t>- B115 Működési célú központosított előirányzatok</t>
  </si>
  <si>
    <t>B12 Elvonások és befizetések bevételei</t>
  </si>
  <si>
    <t>B13 Működési célú garancia- és kezességvállalásból származó megtérülések államháztartáson belülről</t>
  </si>
  <si>
    <t>B14 Működési célú visszatérítendő támogatások, kölcsönök visszatérülése államháztartáson belülről</t>
  </si>
  <si>
    <t>B15 Működési célú visszatérítendő támogatások, kölcsönök igénybevétele államháztartáson belülről</t>
  </si>
  <si>
    <t>B16 Egyéb működési célú támogatások bevételei államháztartáson belülről</t>
  </si>
  <si>
    <t xml:space="preserve">B2 Felhalmozási célú támogatások államháztartáson belülről </t>
  </si>
  <si>
    <t>B31 Jövedelemadók</t>
  </si>
  <si>
    <t>B32 Szociális hozzájárulási adó és járulékok</t>
  </si>
  <si>
    <t>B33 Bérhez és foglalkoztatáshoz kapcsolódó adók</t>
  </si>
  <si>
    <t>B34 Vagyoni típusú adók</t>
  </si>
  <si>
    <t>B35 Termékek és szolgáltatások adói</t>
  </si>
  <si>
    <t>B36 Egyéb közhatalmi bevételek</t>
  </si>
  <si>
    <t>B401 Áru- és készletértékesítés bevétele</t>
  </si>
  <si>
    <t>B402 Szolgáltatások ellenértéke</t>
  </si>
  <si>
    <t>B403 Közvetített szolgáltatások ellenértéke</t>
  </si>
  <si>
    <t>B404 Tulajdonosi bevételek</t>
  </si>
  <si>
    <t>B405 Ellátási díjak</t>
  </si>
  <si>
    <t>B406 Kiszámlázott általános forgalmi adó</t>
  </si>
  <si>
    <t>B407 Általános forgalmi adó visszatérítés</t>
  </si>
  <si>
    <t>B408 Kamatbevételek</t>
  </si>
  <si>
    <t>B409 Egyéb pénzügyi műveletek bevétele</t>
  </si>
  <si>
    <t>B410 Egyéb működési bevétel</t>
  </si>
  <si>
    <t>MŰKÖDÉSI BEVÉTELEK ÖSSZESEN:</t>
  </si>
  <si>
    <t>B71 Felhalmozási célú garancia- és kezességvállalásból származó megtérülések államháztartáson kívülről</t>
  </si>
  <si>
    <t xml:space="preserve">B72 Felhalmozási célú visszatérítendő támogatások, kölcsönök visszatérülése államháztartáson kívülről </t>
  </si>
  <si>
    <t>B73 Egyéb Felhalmozási célú átvett pénzeszközök</t>
  </si>
  <si>
    <t>FELHALMOZÁSI CÉLÚ BEVÉTELEK ÖSSZESEN</t>
  </si>
  <si>
    <t>FINANSZÍROZÁSI BEVÉTELEK</t>
  </si>
  <si>
    <t>B81 Belföldi finanszírozás bevételei</t>
  </si>
  <si>
    <t>- B811 Hitel-, kölcsönfelvétel államháztartáson kívülről</t>
  </si>
  <si>
    <t>- B812 Belföldi értékpapírok bevételei</t>
  </si>
  <si>
    <t>- B813 Maradvány igénybevétele</t>
  </si>
  <si>
    <t>-B815 Államháztartáson belüli megelőlegezés</t>
  </si>
  <si>
    <t>B82 Külföldi finanszírozás bevételei</t>
  </si>
  <si>
    <t>B83 Adóssághoz nem kapcsolódó származékos ügyletek bevételei</t>
  </si>
  <si>
    <t>FINANSZÍROZÁSI BEVÉTELEK ÖSSZESEN</t>
  </si>
  <si>
    <t>BEVÉTELEK ÖSSZESEN:</t>
  </si>
  <si>
    <t>3. melléklet az 1/2015. (II. 16.) önkormányzati rendelethez</t>
  </si>
  <si>
    <t>Költségvetési bevételek B1-B7</t>
  </si>
  <si>
    <t>F</t>
  </si>
  <si>
    <t>Rovat megnevezése</t>
  </si>
  <si>
    <t>Rovatszám</t>
  </si>
  <si>
    <t>Helyi önkormányzatok működésének általános támogatása</t>
  </si>
  <si>
    <t>B111</t>
  </si>
  <si>
    <t>Zöldterület-gazdálkodással kapcsolatos feladatok ellátásának támogatása</t>
  </si>
  <si>
    <t>Közvilágítás fenntartásának támogatása</t>
  </si>
  <si>
    <t>Köztemető fenntartásával kapcsolatos feladatok támogatása</t>
  </si>
  <si>
    <t>Közutak fenntartásának támogatása</t>
  </si>
  <si>
    <t>Lakott külterülettel kapcsolatos feladatok támogatása</t>
  </si>
  <si>
    <t>Egyéb önkormányzati feladatok támogatása</t>
  </si>
  <si>
    <t>Beszámítás</t>
  </si>
  <si>
    <t>Települési önkormányzatok szociális és gyermekjóléti  feladatainak támogatása</t>
  </si>
  <si>
    <t>B113</t>
  </si>
  <si>
    <t>Pénzbeni szociális juttatás- nyári gyermekétkeztetés</t>
  </si>
  <si>
    <t>Hozzájárulás a pénzbeli szociális ellátásokhoz</t>
  </si>
  <si>
    <t>Gyermekjóléti szolgálat- társulási kiegészítés</t>
  </si>
  <si>
    <t>Szociális étkeztetés</t>
  </si>
  <si>
    <t>Házi segítségnyújtás</t>
  </si>
  <si>
    <t>Gyermekjóléti szolgálat</t>
  </si>
  <si>
    <t>Családsegítés</t>
  </si>
  <si>
    <t>Családsegítés- társulási kiegészítés</t>
  </si>
  <si>
    <t>Gyermekétkeztetés támogatása- bértámogatás</t>
  </si>
  <si>
    <t>Gyermekétkeztetés támogatása- intézmény üzemeltetés</t>
  </si>
  <si>
    <t>Nyári gyermekétkeztetés</t>
  </si>
  <si>
    <t>Szerkezetátalakítási tartalék</t>
  </si>
  <si>
    <t>Települési önkormányzatok kulturális feladatainak támogatása</t>
  </si>
  <si>
    <t>B114</t>
  </si>
  <si>
    <t>Működési célú központosított előirányzatok</t>
  </si>
  <si>
    <t>B115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</si>
  <si>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</si>
  <si>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</si>
  <si>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</si>
  <si>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</si>
  <si>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</si>
  <si>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</si>
  <si>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</si>
  <si>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</si>
  <si>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</si>
  <si>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</si>
  <si>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</si>
  <si>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</si>
  <si>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OEP</t>
  </si>
  <si>
    <t>Önkormányzati támogatás iskolai étkeztetéshez</t>
  </si>
  <si>
    <t>Közfoglalkoztatás állami támogatása</t>
  </si>
  <si>
    <t xml:space="preserve">Működési célú támogatások államháztartáson belülről </t>
  </si>
  <si>
    <t>B1</t>
  </si>
  <si>
    <t xml:space="preserve">Felhalmozási célú támogatások államháztartáson belülről </t>
  </si>
  <si>
    <t>B2</t>
  </si>
  <si>
    <t xml:space="preserve">Jövedelemadók </t>
  </si>
  <si>
    <t>B31</t>
  </si>
  <si>
    <t xml:space="preserve">Vagyoni típusú adók </t>
  </si>
  <si>
    <t>B34</t>
  </si>
  <si>
    <t>Magánszemély kommunális adója</t>
  </si>
  <si>
    <t xml:space="preserve">Értékesítési és forgalmi adók </t>
  </si>
  <si>
    <t>B351</t>
  </si>
  <si>
    <t>Iparűzési adó</t>
  </si>
  <si>
    <t>Gépjárműadók</t>
  </si>
  <si>
    <t>B354</t>
  </si>
  <si>
    <t>Helyi önkormányzatot megillető rész</t>
  </si>
  <si>
    <t xml:space="preserve">Egyéb áruhasználati és szolgáltatási adók </t>
  </si>
  <si>
    <t>B355</t>
  </si>
  <si>
    <t>Tartózkodás után fizetett idegenforgalmi adó</t>
  </si>
  <si>
    <t xml:space="preserve">Termékek és szolgáltatások adói  </t>
  </si>
  <si>
    <t>B35</t>
  </si>
  <si>
    <t xml:space="preserve">Egyéb közhatalmi bevételek </t>
  </si>
  <si>
    <t>B36</t>
  </si>
  <si>
    <t xml:space="preserve">Közhatalmi bevételek </t>
  </si>
  <si>
    <t>B3</t>
  </si>
  <si>
    <t>Tulajdonosi bevételek</t>
  </si>
  <si>
    <t>B404</t>
  </si>
  <si>
    <t>Termőföld bérbeadásából származó bevétel</t>
  </si>
  <si>
    <t>Egyéb bérbeadásból származó bevétel</t>
  </si>
  <si>
    <t>Ellátási díjak (térítési díj bevétel)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</si>
  <si>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</si>
  <si>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</si>
  <si>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</si>
  <si>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</si>
  <si>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</si>
  <si>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</si>
  <si>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</si>
  <si>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</si>
  <si>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</si>
  <si>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</si>
  <si>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</si>
  <si>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</si>
  <si>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</si>
  <si>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 xml:space="preserve">Felhalmozási bevételek </t>
  </si>
  <si>
    <t>B5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</si>
  <si>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</si>
  <si>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</si>
  <si>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</si>
  <si>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</si>
  <si>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</si>
  <si>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</si>
  <si>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</si>
  <si>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</si>
  <si>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</si>
  <si>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</si>
  <si>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</si>
  <si>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</si>
  <si>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r>
      <t xml:space="preserve">4. melléklet </t>
    </r>
    <r>
      <rPr>
        <sz val="11"/>
        <rFont val="Arial"/>
        <family val="2"/>
      </rPr>
      <t>az 1/2015. (II. 16.) önkormányzati rendelethez</t>
    </r>
  </si>
  <si>
    <t xml:space="preserve">Finanszírozási bevételek </t>
  </si>
  <si>
    <t xml:space="preserve">A </t>
  </si>
  <si>
    <t>Rovat
száma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</si>
  <si>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</si>
  <si>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</si>
  <si>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</si>
  <si>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</si>
  <si>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</si>
  <si>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</si>
  <si>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</si>
  <si>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</si>
  <si>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</si>
  <si>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</si>
  <si>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</si>
  <si>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</si>
  <si>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</si>
  <si>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</si>
  <si>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</si>
  <si>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</si>
  <si>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</si>
  <si>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</si>
  <si>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</si>
  <si>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</si>
  <si>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</si>
  <si>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</si>
  <si>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 xml:space="preserve">Maradvány igénybevétele </t>
  </si>
  <si>
    <t>B813</t>
  </si>
  <si>
    <t>Államháztartáson belüli megelőlegezés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</si>
  <si>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</si>
  <si>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</si>
  <si>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</si>
  <si>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</si>
  <si>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</si>
  <si>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</si>
  <si>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</si>
  <si>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</si>
  <si>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</si>
  <si>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</si>
  <si>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</si>
  <si>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</si>
  <si>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</si>
  <si>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</si>
  <si>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</si>
  <si>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</si>
  <si>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</si>
  <si>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Külföldi hitelek, kölcsönök felvétele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</si>
  <si>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</si>
  <si>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</si>
  <si>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</si>
  <si>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</si>
  <si>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</si>
  <si>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>B8</t>
  </si>
  <si>
    <t>5. melléklet  az 1/2015. (II. 16.) önkormányzati rendelethez</t>
  </si>
  <si>
    <t>KIADÁSOK</t>
  </si>
  <si>
    <t>Rovatrend szerinti kiadások</t>
  </si>
  <si>
    <t>MŰKÖDÉSI KIADÁSOK</t>
  </si>
  <si>
    <t>K11 Foglalkoztatottak juttatásai</t>
  </si>
  <si>
    <t>- K1101 Törvény szerinti illetmények, munkabérek</t>
  </si>
  <si>
    <t>- K1107 Béren kívüli juttatások</t>
  </si>
  <si>
    <t>- K1113.Foglalkoztatottak egyéb személyi juttatásai.</t>
  </si>
  <si>
    <t>K12 Külső személyi juttatások</t>
  </si>
  <si>
    <t>- K121 Választott tisztségviselők juttatásai</t>
  </si>
  <si>
    <t>- K122 Munkavégzésre irányuló egyéb jogviszonyban nem saját foglalkoztatottnak fizetett juttatások</t>
  </si>
  <si>
    <t>- K123 Egyéb külső személyi juttatások</t>
  </si>
  <si>
    <t>- Szociális hozzájárulási adó</t>
  </si>
  <si>
    <t>- Egészségügyi hozzájárulás</t>
  </si>
  <si>
    <t>- Munkáltatót terhelő SzJA</t>
  </si>
  <si>
    <t>K31 Készletbeszerzés</t>
  </si>
  <si>
    <t>- K311 Szakmai anyagbeszerzés</t>
  </si>
  <si>
    <t>- K312 Üzemeltetési anyagbeszerzés</t>
  </si>
  <si>
    <t>- K313 Árubeszerzés</t>
  </si>
  <si>
    <t>K32 Kommunikációs szolgáltatások</t>
  </si>
  <si>
    <t>- K321 Informatikai szolgáltatások igénybevétele</t>
  </si>
  <si>
    <t>- K322 Egyéb kommunikációs szolgáltatások</t>
  </si>
  <si>
    <t>K33 Szolgáltatási kiadások</t>
  </si>
  <si>
    <t>- K331 Közüzemi díjak</t>
  </si>
  <si>
    <t>- K332 Vásárolt élelmezés</t>
  </si>
  <si>
    <t>- K333 Bérleti és lízingdíjak</t>
  </si>
  <si>
    <t>- K334 Karbantartási, kis-javítási szolgáltatások</t>
  </si>
  <si>
    <t>- K335 Közvetített szolgáltatások</t>
  </si>
  <si>
    <t>- K336 Szakmai tevékenységet segítő szolgáltatások</t>
  </si>
  <si>
    <t>- K337 Egyébszolgáltatások</t>
  </si>
  <si>
    <t>K34 Kiküldetések, reklám- és propagandakiadások</t>
  </si>
  <si>
    <t>- K341 Kiküldetések kiadásai</t>
  </si>
  <si>
    <t>- K342 Reklám- és propagandakiadások</t>
  </si>
  <si>
    <t>K35 Különféle befizetések és egyéb dologi kiadások</t>
  </si>
  <si>
    <t>- K351 Működési célú előzetesen felszámított általános forgalmi adó</t>
  </si>
  <si>
    <t>- K352 Fizetendő általános forgalmi adó</t>
  </si>
  <si>
    <t>- K353 Kamatkiadások</t>
  </si>
  <si>
    <t>- K354 Egyéb pénzügyi műveletek kiadásai</t>
  </si>
  <si>
    <t>- K355 Egyéb dologi kiadások</t>
  </si>
  <si>
    <t>K41 Társadalombiztosítási ellátások</t>
  </si>
  <si>
    <t>K42 Családi támogatások</t>
  </si>
  <si>
    <t>K43 Pénzbeli kárpótlások, kártérítések</t>
  </si>
  <si>
    <t>K44 Betegséggel kapcsolatos (nem társadalombiztosítási) ellátások</t>
  </si>
  <si>
    <t>K45 Foglalkoztatással, munkanélküliséggel kapcsolatos ellátások</t>
  </si>
  <si>
    <t>K46 Lakhatással kapcsolatos ellátások</t>
  </si>
  <si>
    <t>K47 Intézményi ellátottak pénzbeli juttatásai</t>
  </si>
  <si>
    <t>K48 Egyéb nem intézményi ellátások</t>
  </si>
  <si>
    <t>K501 Nemzetközi kötelezettségek</t>
  </si>
  <si>
    <t>K502 Elvonások és befizetések</t>
  </si>
  <si>
    <t>K503 Működési célú garancia- és kezességvállalásból származó kifizetés államháztartáson belülre</t>
  </si>
  <si>
    <t>K504 Működési célú visszatérítendő támogatások, kölcsönök nyújtása államháztartáson belülre</t>
  </si>
  <si>
    <t>K505 Működési célú visszatérítendő támogatások, kölcsönök törlesztése államháztartáson belülre</t>
  </si>
  <si>
    <t>K506 Egyéb működési célú kiadások államháztartáson belülre</t>
  </si>
  <si>
    <t>K507 Működési célú garancia- és kezességvállalásból származó kifizetés államháztartáson kívülre</t>
  </si>
  <si>
    <t>K508 Működési célú visszatérítendő támogatások, kölcsönök nyújtása államháztartáson kívülre</t>
  </si>
  <si>
    <t>K509 Árkiegészítések, ártámogatások</t>
  </si>
  <si>
    <t>K510 Kamattámogatások</t>
  </si>
  <si>
    <t>K511 Egyéb működési célú támogatások államháztartáson kívülre</t>
  </si>
  <si>
    <t>K512 Tartalékok</t>
  </si>
  <si>
    <t>MŰKÖDÉSI KIADÁSOK ÖSSZESEN:</t>
  </si>
  <si>
    <t>FELHALMOZÁSI CÉLÚ KIADÁSOK ÖSSZESEN</t>
  </si>
  <si>
    <t>FINANSZÍROZÁSI KIADÁSOK</t>
  </si>
  <si>
    <t>K91 Belföldi finanszírozás kiadásai</t>
  </si>
  <si>
    <t>- K911 Hitel-, kölcsöntörlesztés államháztartáson kívülre</t>
  </si>
  <si>
    <t>- K912 Belföldi értékpapírok kiadásai</t>
  </si>
  <si>
    <t>- K913 Államháztartáson belüli megelőlegezések folyósítása</t>
  </si>
  <si>
    <t>- K914 Államháztartáson belüli megelőlegezések visszafizetése</t>
  </si>
  <si>
    <t>- K915 Központi, irányítószervi támogatások folyósítása</t>
  </si>
  <si>
    <t>- K916 Pénzeszközök betétként elhelyezése</t>
  </si>
  <si>
    <t>- K917 Pénzügyi lízing kiadásai</t>
  </si>
  <si>
    <t>- K918 Központi költségvetés sajátos finanszírozási kiadásai</t>
  </si>
  <si>
    <t>K92 Külföldi finanszírozás kiadásai</t>
  </si>
  <si>
    <t>K93 Adóssághoz nem kapcsolódó származékos ügyletek kiadásai</t>
  </si>
  <si>
    <t>-K914 Államháztartáson belüli megelőlegezés visszafizetése</t>
  </si>
  <si>
    <t>FINANSZÍROZÁSI KIADÁSOK ÖSSZESEN</t>
  </si>
  <si>
    <t>KIADÁSOK ÖSSZESEN:</t>
  </si>
  <si>
    <t>6. melléklet az 1/2015. (II. 16.) önkormányzati rendelethez</t>
  </si>
  <si>
    <t>KÖLTSÉGVETÉSI KIADÁSOK    K1-K8</t>
  </si>
  <si>
    <t>KÖLTSÉGVETÉSI KIADÁSOK ÖSSZESEN:</t>
  </si>
  <si>
    <t>7. melléklet az 1/2015. (II. 16.) önkormányzati rendelethez</t>
  </si>
  <si>
    <t>Finanszírozási kiadások K9</t>
  </si>
  <si>
    <t xml:space="preserve">Hosszú lejáratú hitelek, kölcsönök törlesztése </t>
  </si>
  <si>
    <t>K9111</t>
  </si>
  <si>
    <t>Pénzügyi vállalkozás felé teljesített</t>
  </si>
  <si>
    <t>3.</t>
  </si>
  <si>
    <t>Fedezeti ügyletek nettó kiadásai</t>
  </si>
  <si>
    <t>4.</t>
  </si>
  <si>
    <t>Likviditási célú hitelek, kölcsönök törlesztése pénzügyi vállalkozásnak</t>
  </si>
  <si>
    <t>K9112</t>
  </si>
  <si>
    <t>5.</t>
  </si>
  <si>
    <t xml:space="preserve">Rövid lejáratú hitelek, kölcsönök törlesztése </t>
  </si>
  <si>
    <t>K9113</t>
  </si>
  <si>
    <t>6.</t>
  </si>
  <si>
    <t xml:space="preserve">Hitel-, kölcsöntörlesztés államháztartáson kívülre </t>
  </si>
  <si>
    <t>K911</t>
  </si>
  <si>
    <t>7.</t>
  </si>
  <si>
    <t>Forgatási célú belföldi értékpapírok vásárlása</t>
  </si>
  <si>
    <t>K9121</t>
  </si>
  <si>
    <t>8.</t>
  </si>
  <si>
    <t>Forgatási célú belföldi értékpapírok beváltása</t>
  </si>
  <si>
    <t>K9122</t>
  </si>
  <si>
    <t>9.</t>
  </si>
  <si>
    <t>Befektetési célú belföldi értékpapírok vásárlása</t>
  </si>
  <si>
    <t>K9123</t>
  </si>
  <si>
    <t>10.</t>
  </si>
  <si>
    <t>Befektetési célú belföldi értékpapírok beváltása</t>
  </si>
  <si>
    <t>K9124</t>
  </si>
  <si>
    <t>11.</t>
  </si>
  <si>
    <t>Belföldi értékpapírok kiadásai</t>
  </si>
  <si>
    <t>K912</t>
  </si>
  <si>
    <t>12.</t>
  </si>
  <si>
    <t>Államháztartáson belüli megelőlegezések folyósítása</t>
  </si>
  <si>
    <t>K913</t>
  </si>
  <si>
    <t>13.</t>
  </si>
  <si>
    <t>Államháztartáson belüli megelőlegezések visszafizetése</t>
  </si>
  <si>
    <t>K914</t>
  </si>
  <si>
    <t>14.</t>
  </si>
  <si>
    <t>Központi, irányító szervi támogatások folyósítása</t>
  </si>
  <si>
    <t>K915</t>
  </si>
  <si>
    <t>15.</t>
  </si>
  <si>
    <t>Pénzeszközök betétként elhelyezése</t>
  </si>
  <si>
    <t>K916</t>
  </si>
  <si>
    <t>16.</t>
  </si>
  <si>
    <t>Pénzügyi lízing kiadásai</t>
  </si>
  <si>
    <t>K917</t>
  </si>
  <si>
    <t>17.</t>
  </si>
  <si>
    <t>Központi költségvetés sajátos finanszírozási kiadásai</t>
  </si>
  <si>
    <t>K918</t>
  </si>
  <si>
    <t>18.</t>
  </si>
  <si>
    <t xml:space="preserve">Belföldi finanszírozás kiadásai </t>
  </si>
  <si>
    <t>K91</t>
  </si>
  <si>
    <t>19.</t>
  </si>
  <si>
    <t>Forgatási célú külföldi értékpapírok vásárlása</t>
  </si>
  <si>
    <t>K921</t>
  </si>
  <si>
    <t>20.</t>
  </si>
  <si>
    <t>Befektetési célú külföldi értékpapírok vásárlása</t>
  </si>
  <si>
    <t>K922</t>
  </si>
  <si>
    <t>21.</t>
  </si>
  <si>
    <t>Külföldi értékpapírok beváltása</t>
  </si>
  <si>
    <t>K923</t>
  </si>
  <si>
    <t>22.</t>
  </si>
  <si>
    <t>Külföldi hitelek, kölcsönök törlesztése</t>
  </si>
  <si>
    <t>K924</t>
  </si>
  <si>
    <t>23.</t>
  </si>
  <si>
    <t>Külföldi finanszírozás kiadásai</t>
  </si>
  <si>
    <t>K92</t>
  </si>
  <si>
    <t>24.</t>
  </si>
  <si>
    <t>Adóssághoz nem kapcsolódó származékos ügyletek kiadásai</t>
  </si>
  <si>
    <t>K93</t>
  </si>
  <si>
    <t>25.</t>
  </si>
  <si>
    <t xml:space="preserve">Finanszírozási kiadások </t>
  </si>
  <si>
    <t>K9</t>
  </si>
  <si>
    <t>8. melléklet  az 1/2015. (II. 16.) önkormányzati rendelethez</t>
  </si>
  <si>
    <t>Költségvetési és finanszírozási  kiadások kormányzati funkciók szerinti bontásban</t>
  </si>
  <si>
    <t>G</t>
  </si>
  <si>
    <t>H</t>
  </si>
  <si>
    <t>I</t>
  </si>
  <si>
    <t>J</t>
  </si>
  <si>
    <t>K</t>
  </si>
  <si>
    <t>L</t>
  </si>
  <si>
    <t>Kormányzati funkció</t>
  </si>
  <si>
    <t>Kormányzati funkció elnevezése</t>
  </si>
  <si>
    <t>Személyi juttatások K1</t>
  </si>
  <si>
    <t>Munkaadókat terhelő járulékok és szociális hozzájárulási adó K2</t>
  </si>
  <si>
    <t>Dologi kiadások K3</t>
  </si>
  <si>
    <t>Ellátottak pénzbeli juttatásai K4</t>
  </si>
  <si>
    <t>Egyéb működési célú kiadások K5</t>
  </si>
  <si>
    <t>Beruházások K6</t>
  </si>
  <si>
    <t>Felújítások K7</t>
  </si>
  <si>
    <t>Egyéb felhalmozási célú kiadások K8</t>
  </si>
  <si>
    <t>Összesen</t>
  </si>
  <si>
    <t>011130</t>
  </si>
  <si>
    <t>Önkormányzatok és önkormányzati hivatalok jogalkotó és általános igazgatási tevékenysége</t>
  </si>
  <si>
    <t>013320</t>
  </si>
  <si>
    <t>Köztemető fenntartás és működtetés</t>
  </si>
  <si>
    <t>013360</t>
  </si>
  <si>
    <t>Önkormányzati vagyonnal kapcsolatos feladatok</t>
  </si>
  <si>
    <t>018010</t>
  </si>
  <si>
    <t>Önkormányzatok elszámolása kp.költségvetéssel</t>
  </si>
  <si>
    <t>018030</t>
  </si>
  <si>
    <t>Támogatás célú finanszírozási műveletek</t>
  </si>
  <si>
    <t>041232</t>
  </si>
  <si>
    <t>Startmunka pogram</t>
  </si>
  <si>
    <t>041233</t>
  </si>
  <si>
    <t>Hosszabb időtartamú közfoglalkoztatás</t>
  </si>
  <si>
    <t>064010</t>
  </si>
  <si>
    <t>Közvilágítás</t>
  </si>
  <si>
    <t>066020</t>
  </si>
  <si>
    <t>Város-, községgazdálkodási egyéb szolgáltatások</t>
  </si>
  <si>
    <t>082044</t>
  </si>
  <si>
    <t>Könyvtári szolgáltatás</t>
  </si>
  <si>
    <t>082092</t>
  </si>
  <si>
    <t>Közművelődés- hagyományos közösségi kulturális értékek gondozása</t>
  </si>
  <si>
    <t>084032</t>
  </si>
  <si>
    <t>Civil szervezetek  programtámogatása</t>
  </si>
  <si>
    <t>Gyermekvéd.pénzbeli és term.beni ellátások</t>
  </si>
  <si>
    <t>105020</t>
  </si>
  <si>
    <t>Foglalkoztatást elősegítő támogatások</t>
  </si>
  <si>
    <t>106020</t>
  </si>
  <si>
    <t>Lakásfenntartással összefüggő ellátások</t>
  </si>
  <si>
    <t>107060</t>
  </si>
  <si>
    <t>Egyéb szociális pénzb.és termb.ellátások, tám.</t>
  </si>
  <si>
    <t>900060</t>
  </si>
  <si>
    <t>Forgatási és befekt.célú, finansz. műveletek</t>
  </si>
  <si>
    <t>900070</t>
  </si>
  <si>
    <t>Fejezeti és általános tartalékok elszámolása</t>
  </si>
  <si>
    <t>9. melléklet  az 1/2015. (II. 16.) önkormányzati rendelethez</t>
  </si>
  <si>
    <t>Működési célú bevételek és kiadások</t>
  </si>
  <si>
    <t xml:space="preserve">2015-2016-2017. évi alakulása </t>
  </si>
  <si>
    <t>M E G N E V E Z É S</t>
  </si>
  <si>
    <t>2015. évi számított</t>
  </si>
  <si>
    <t>2016. évi számított</t>
  </si>
  <si>
    <t>2017. évi számított</t>
  </si>
  <si>
    <t>B E V É T E L E K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</si>
  <si>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</si>
  <si>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</si>
  <si>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</si>
  <si>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</si>
  <si>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Finanszírozási bevételt</t>
  </si>
  <si>
    <t>MŰKÖDÉSI CÉLÚ BEVÉTELEK ÖSSZESEN:</t>
  </si>
  <si>
    <t>K I A D Á S O K</t>
  </si>
  <si>
    <t>Személyi juttatások</t>
  </si>
  <si>
    <t>Munkaadókat terhelő járulékok és szociális hozzájárulási adó</t>
  </si>
  <si>
    <t>Dologi kiadás</t>
  </si>
  <si>
    <t>Ellátottak pénzbeli juttatásai</t>
  </si>
  <si>
    <t>Egyéb működési célú kiadások</t>
  </si>
  <si>
    <t>Finanszírozási kiadások</t>
  </si>
  <si>
    <t>MŰKÖDÉSI CÉLÚ KIADÁSOK ÖSSZESEN:</t>
  </si>
  <si>
    <t>10. melléklet  az 1/2015. (II. 16.) önkormányzati rendelethez</t>
  </si>
  <si>
    <t>Felhalmozási célú bevételek és kiadások</t>
  </si>
  <si>
    <t>Felhalmozási célú támogatások államháztartáson belülről</t>
  </si>
  <si>
    <t>Felhalmozási bevételek</t>
  </si>
  <si>
    <t>Előző évi pénzmaradvány</t>
  </si>
  <si>
    <t>FELHALMOZÁSI CÉLÚ BEVÉTELEK ÖSSZESEN:</t>
  </si>
  <si>
    <t>Beruházások</t>
  </si>
  <si>
    <t>Felújítások</t>
  </si>
  <si>
    <t>Egyéb felhalmozási célú kiadások</t>
  </si>
  <si>
    <t>FELHALMOZÁSI CÉLÚ KIADÁSOK ÖSSZESEN:</t>
  </si>
  <si>
    <t>11. melléklet  az 1/2015. (II. 16.) önkormányzati rendelethez</t>
  </si>
  <si>
    <t>LIKVIDITÁSI ÜTEMTERV a 2015. évi költségvetéshez</t>
  </si>
  <si>
    <t>Előirányzat-felhasználási ütemterv (havi forgalmi adatokkal)</t>
  </si>
  <si>
    <t>M</t>
  </si>
  <si>
    <t>N</t>
  </si>
  <si>
    <t>Bevételek megnevezése</t>
  </si>
  <si>
    <t>össz.</t>
  </si>
  <si>
    <t>2015. évi várható bevételek havi forgalma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</si>
  <si>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</si>
  <si>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</si>
  <si>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</si>
  <si>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</si>
  <si>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</si>
  <si>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</si>
  <si>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</si>
  <si>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</si>
  <si>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</si>
  <si>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</si>
  <si>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</si>
  <si>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</si>
  <si>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Nyitó Pénzkészlet</t>
  </si>
  <si>
    <t>Felhalmozási célú átvett pénzeszközök</t>
  </si>
  <si>
    <t>Finanszírozási bevételek</t>
  </si>
  <si>
    <t>Összes bevétel</t>
  </si>
  <si>
    <t>Kiadások
 megnevezése</t>
  </si>
  <si>
    <t>2015. évi várható kiadások havi forgalma</t>
  </si>
  <si>
    <t>Dologi kiadások</t>
  </si>
  <si>
    <t>Összes kiadás</t>
  </si>
  <si>
    <t>Tartalék</t>
  </si>
  <si>
    <t>Kiadások mindösszesen</t>
  </si>
  <si>
    <t>12. melléklet  az 1/2015. (II. 16.) önkormányzati rendelethez</t>
  </si>
  <si>
    <t>Az önkormányzat által  adott közvetett támogatások</t>
  </si>
  <si>
    <t>MEGNEVEZÉS</t>
  </si>
  <si>
    <t>mennyiség (db)</t>
  </si>
  <si>
    <t>összeg (Ft)</t>
  </si>
  <si>
    <t>Gépjárműadó mentességek, kedvezmények:</t>
  </si>
  <si>
    <t>a gépjárműadóról szóló 1991.évi LXXXII.törvény</t>
  </si>
  <si>
    <t>Adómentesség 5. § a.) pontja alapján (költségvetési szerv)</t>
  </si>
  <si>
    <t>Adómentesség 5.§ f.) pontja alapján (mozgáskorlátozott)</t>
  </si>
  <si>
    <t>Adókedvezmény 8. § (1) bek. alapján (20%)</t>
  </si>
  <si>
    <t xml:space="preserve">Adókedvezmény 8. § (2) bek. alapján (30%)  </t>
  </si>
  <si>
    <t>Gépjárműadó mentességek, kedvezmények összesen:</t>
  </si>
  <si>
    <t>Iparűzési adó mentességek, kedvezmények:</t>
  </si>
  <si>
    <t xml:space="preserve">a helyi iparűzési adóról szóló 7/2014(XI.28) Ör. </t>
  </si>
  <si>
    <t>-</t>
  </si>
  <si>
    <t>7. §. (1), (2) bek. alapján mentes</t>
  </si>
  <si>
    <t>Iparűzési adó mentességek, kedvezmények összesen:</t>
  </si>
  <si>
    <t>Kommunális adó mentességek, kedvezmények:</t>
  </si>
  <si>
    <t>Magánszem. komm. adójáról szóló 7/2014(XI.28) Ör.</t>
  </si>
  <si>
    <t>Kommunális adó mentességek, kedvezmények összesen:</t>
  </si>
  <si>
    <t>ÖSSZESEN:</t>
  </si>
  <si>
    <t>13. melléklet  az 1/2015. (II. 16.) önkormányzati rendelethez</t>
  </si>
  <si>
    <t>Oroszi Község Önkormányzat létszámkerete</t>
  </si>
  <si>
    <t>SSZ.</t>
  </si>
  <si>
    <t>2015.évi létszámkeret (fő)</t>
  </si>
  <si>
    <t>teljes munkaidőben</t>
  </si>
  <si>
    <t>részmunkaidőben</t>
  </si>
  <si>
    <t>Polgármester</t>
  </si>
  <si>
    <t>Könyvtár</t>
  </si>
  <si>
    <t>Közfoglalkoztatás</t>
  </si>
  <si>
    <t>14. melléklet  az 1/2015. (II. 16.) önkormányzati rendelethez</t>
  </si>
  <si>
    <t>Költségvetési kiadások kötelező – önként vállalt – államigazgatási feladat szerint</t>
  </si>
  <si>
    <t>kötelező fa.</t>
  </si>
  <si>
    <t>O</t>
  </si>
  <si>
    <t>P</t>
  </si>
  <si>
    <t>R</t>
  </si>
  <si>
    <t>S</t>
  </si>
  <si>
    <t>T</t>
  </si>
  <si>
    <t>U</t>
  </si>
  <si>
    <t>011130  Önkormányzatok és önkormányzati hivatalok jogalkotó és általános igazgatási tevékenysége</t>
  </si>
  <si>
    <t>013320  Köztemető-fenntartás és -működtetés</t>
  </si>
  <si>
    <t>013350  Az önkormányzati vagyonnal való gazdálkodással kapcsolatos feladatok</t>
  </si>
  <si>
    <t>018010  Önkormányzatok elszámolásai a központi költségvetéssel</t>
  </si>
  <si>
    <t>018030  Támogatási célú finanszírozási műveletek</t>
  </si>
  <si>
    <t>041232  Start-munka program - Téli közfoglalkoztatás</t>
  </si>
  <si>
    <t>041233  Hosszabb időtartamú közfoglalkoztatás</t>
  </si>
  <si>
    <t>064010  Közvilágítás</t>
  </si>
  <si>
    <t>066020  Város-, községgazdálkodási egyéb szolgáltatások</t>
  </si>
  <si>
    <t>082044  Könyvtári szolgáltatások</t>
  </si>
  <si>
    <t>082092  Közművelődés - hagyományos közösségi kulturális értékek gondozása</t>
  </si>
  <si>
    <t>084031  Civil szervezetek működési támogatása</t>
  </si>
  <si>
    <t>104051  Gyermekvédelmi pénzbeli és természetbeni ellátások</t>
  </si>
  <si>
    <t>105020  Foglalkoztatást elősegítő képzések és egyéb támogatások</t>
  </si>
  <si>
    <t>106020  Lakásfenntartással, lakhatással összefüggő ellátások</t>
  </si>
  <si>
    <t>107060  Egyéb szociális pénzbeli és természetbeni ellátások, támogatások</t>
  </si>
  <si>
    <t>900060  Forgatási és befektetési célú finanszírozási műveletek</t>
  </si>
  <si>
    <t>900070  Fejezeti és általános tartalékok elszámolása</t>
  </si>
  <si>
    <t>kötelező, önként vállalt, államigazgatási feladatok bontása</t>
  </si>
  <si>
    <t>önként váll.fa.</t>
  </si>
  <si>
    <t>Törvény szerinti illetmények, munkabérek (K1101)</t>
  </si>
  <si>
    <t>Béren kívüli juttatások (K1107)</t>
  </si>
  <si>
    <t>Foglalkoztatottak egyéb személyi juttatásai  (K1113)</t>
  </si>
  <si>
    <t>Foglalkoztatottak személyi juttatásai  (K11)</t>
  </si>
  <si>
    <t>Választott tisztségviselők juttatásai (K121)</t>
  </si>
  <si>
    <t>Külső személyi juttatások  (K12)</t>
  </si>
  <si>
    <t>Személyi juttatások (K1)</t>
  </si>
  <si>
    <t>Munkaadókat terhelő járulékok és szociális hozzájárulási adó (K2)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</si>
  <si>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</si>
  <si>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</si>
  <si>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</si>
  <si>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</si>
  <si>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</si>
  <si>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</si>
  <si>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 (K31)</t>
  </si>
  <si>
    <t>Informatikai szolgáltatások igénybevétele (K321)</t>
  </si>
  <si>
    <t>Egyéb kommunikációs szolgáltatások (K322)</t>
  </si>
  <si>
    <t>Kommunikációs szolgáltatások (K32)</t>
  </si>
  <si>
    <t>Közüzemi díjak (K331)</t>
  </si>
  <si>
    <t>Vásárolt élelmezés (K332)</t>
  </si>
  <si>
    <t>Karbantartási, kisjavítási szolgáltatások (K334)</t>
  </si>
  <si>
    <t>Egyéb szolgáltatások (K337)</t>
  </si>
  <si>
    <t>Szolgáltatási kiadások (K33)</t>
  </si>
  <si>
    <t>Működési célú előzetesen felszámított általános forgalmi adó (K351)</t>
  </si>
  <si>
    <t>Egyéb dologi kiadások (K355)</t>
  </si>
  <si>
    <t>Különféle befizetések és egyéb dologi kiadások  (K35)</t>
  </si>
  <si>
    <t>Dologi kiadások (K3)</t>
  </si>
  <si>
    <t>Családi támogatások (K42)</t>
  </si>
  <si>
    <t>ebből: óvodáztatási támogatás [Gyvt. 20/C. §] (K42)</t>
  </si>
  <si>
    <t>ebből: az egyéb pénzbeli és természetbeni gyermekvédelmi támogatások (K42)</t>
  </si>
  <si>
    <t>Foglalkoztatással, munkanélküliséggel kapcsolatos ellátások (K45)</t>
  </si>
  <si>
    <t>ebből: foglalkoztatást helyettesítő támogatás [Szoctv. 35. § (1) bek.] (K45)</t>
  </si>
  <si>
    <t>Lakhatással kapcsolatos ellátások (K46)</t>
  </si>
  <si>
    <t>ebből: lakásfenntartási támogatás [Szoctv. 38. § (1) bek. a) és b) pontok] (K46)</t>
  </si>
  <si>
    <t>Egyéb nem intézményi ellátások  (K48)</t>
  </si>
  <si>
    <t>ebből: rendszeres szociális segély [Szoctv. 37. § (1) bek. a) - d) pontja] (K48)</t>
  </si>
  <si>
    <t>ebből: önkormányzati segély [Szoctv. 45.§] (K48)</t>
  </si>
  <si>
    <t>ebből: egyéb, az önkormányzat rendeletében megállapított juttatás (K48)</t>
  </si>
  <si>
    <t>ebből: önkormányzat által saját hatáskörben (nem szociális és gyermekvédelmi előírások alapján) adott pénzügyi ellátás (K48)</t>
  </si>
  <si>
    <t>Ellátottak pénzbeli juttatásai  (K4)</t>
  </si>
  <si>
    <t>Egyéb elvonások, befizetések (K5023)</t>
  </si>
  <si>
    <t xml:space="preserve">Elvonások és befizetések (K502) </t>
  </si>
  <si>
    <t>Egyéb működési célú támogatások államháztartáson belülre (K506)</t>
  </si>
  <si>
    <t>ebből: helyi önkormányzatok és költségvetési szerveik (K506)</t>
  </si>
  <si>
    <t>ebből: társulások és költségvetési szerveik (K506)</t>
  </si>
  <si>
    <t>Egyéb működési célú támogatások államháztartáson kívülre  (K512)</t>
  </si>
  <si>
    <t>ebből: egyéb civil szervezetek (K512)</t>
  </si>
  <si>
    <t>Tartalékok</t>
  </si>
  <si>
    <t>Egyéb működési célú kiadások  (K5)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</si>
  <si>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</si>
  <si>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</si>
  <si>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</si>
  <si>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Beruházások  (K6)</t>
  </si>
  <si>
    <t>Ingatlanok felújítása (K71)</t>
  </si>
  <si>
    <t>Felújítási célú előzetesen felszámított általános forgalmi adó (K74)</t>
  </si>
  <si>
    <t>Felújítások(K7)</t>
  </si>
  <si>
    <t>Költségvetési kiadások (K1-K8)</t>
  </si>
  <si>
    <t>Rövid lejáratú hitelek, kölcsönök törlesztése (K9113)</t>
  </si>
  <si>
    <t>Hitel-, kölcsöntörlesztés államháztartáson kívülre) (K911)</t>
  </si>
  <si>
    <t>Államháztartáson belüli megelőlegezések visszafizetése (K914)</t>
  </si>
  <si>
    <t>Belföldi finanszírozás kiadásai (K91)</t>
  </si>
  <si>
    <t>Finanszírozási kiadások  (K9)</t>
  </si>
  <si>
    <t>Kiadások összesen  (K1-K9)</t>
  </si>
  <si>
    <t>15. melléklet az 1/2015. (II. 16.) önkormányzati rendelethez</t>
  </si>
  <si>
    <t>TARTALÉK KIMUTATÁSA</t>
  </si>
  <si>
    <t>Összeg ezer Ft-ban</t>
  </si>
  <si>
    <t>Oroszi Község Önkormányzata  működési célú általános tartaléka</t>
  </si>
  <si>
    <t>Előre nem látható feladatok finanszírozás</t>
  </si>
  <si>
    <t>Oroszi Község Önkormányzata  felhalmozási  célú  tartaléka</t>
  </si>
  <si>
    <t>összesen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</si>
</sst>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 * #,##0.00&quot;     &quot;;\-* #,##0.00&quot;     &quot;;\ * \-#&quot;     &quot;;@\ "/>
    <numFmt numFmtId="166" formatCode="0%"/>
    <numFmt numFmtId="167" formatCode="\ * #,##0&quot;     &quot;;\-* #,##0&quot;     &quot;;\ * \-#&quot;     &quot;;@\ "/>
    <numFmt numFmtId="168" formatCode="#,##0"/>
    <numFmt numFmtId="169" formatCode="00"/>
    <numFmt numFmtId="170" formatCode="@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11"/>
      <name val="Arial"/>
      <family val="2"/>
    </font>
    <font>
      <b/>
      <sz val="14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sz val="12"/>
      <name val="Arial CE"/>
      <family val="2"/>
    </font>
    <font>
      <b/>
      <sz val="12"/>
      <color indexed="8"/>
      <name val="Arial"/>
      <family val="2"/>
    </font>
    <font>
      <sz val="11"/>
      <name val="Arial CE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1"/>
      <name val="Arial CE"/>
      <family val="2"/>
    </font>
    <font>
      <sz val="14"/>
      <name val="Arial"/>
      <family val="2"/>
    </font>
    <font>
      <b/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6" fontId="0" fillId="0" borderId="0" applyFill="0" applyBorder="0" applyAlignment="0" applyProtection="0"/>
  </cellStyleXfs>
  <cellXfs count="265">
    <xf numFmtId="164" fontId="0" fillId="0" borderId="0" xfId="0" applyAlignment="1">
      <alignment/>
    </xf>
    <xf numFmtId="164" fontId="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7" fontId="4" fillId="0" borderId="0" xfId="15" applyNumberFormat="1" applyFont="1" applyFill="1" applyBorder="1" applyAlignment="1" applyProtection="1">
      <alignment/>
      <protection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Alignment="1">
      <alignment/>
    </xf>
    <xf numFmtId="167" fontId="5" fillId="0" borderId="0" xfId="15" applyNumberFormat="1" applyFont="1" applyFill="1" applyBorder="1" applyAlignment="1" applyProtection="1">
      <alignment/>
      <protection/>
    </xf>
    <xf numFmtId="164" fontId="6" fillId="0" borderId="0" xfId="0" applyFont="1" applyFill="1" applyBorder="1" applyAlignment="1">
      <alignment horizontal="center" wrapText="1"/>
    </xf>
    <xf numFmtId="164" fontId="7" fillId="0" borderId="0" xfId="0" applyFont="1" applyFill="1" applyBorder="1" applyAlignment="1">
      <alignment horizontal="center"/>
    </xf>
    <xf numFmtId="167" fontId="5" fillId="0" borderId="0" xfId="15" applyNumberFormat="1" applyFont="1" applyFill="1" applyBorder="1" applyAlignment="1" applyProtection="1">
      <alignment horizontal="right"/>
      <protection/>
    </xf>
    <xf numFmtId="164" fontId="4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7" fontId="1" fillId="0" borderId="1" xfId="15" applyNumberFormat="1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7" fontId="8" fillId="0" borderId="1" xfId="15" applyNumberFormat="1" applyFont="1" applyFill="1" applyBorder="1" applyAlignment="1" applyProtection="1">
      <alignment horizontal="center" wrapText="1"/>
      <protection/>
    </xf>
    <xf numFmtId="164" fontId="1" fillId="0" borderId="1" xfId="0" applyFont="1" applyFill="1" applyBorder="1" applyAlignment="1">
      <alignment wrapText="1"/>
    </xf>
    <xf numFmtId="168" fontId="0" fillId="0" borderId="1" xfId="15" applyNumberFormat="1" applyFont="1" applyFill="1" applyBorder="1" applyAlignment="1" applyProtection="1">
      <alignment horizontal="right"/>
      <protection/>
    </xf>
    <xf numFmtId="168" fontId="0" fillId="0" borderId="1" xfId="0" applyNumberFormat="1" applyFill="1" applyBorder="1" applyAlignment="1">
      <alignment/>
    </xf>
    <xf numFmtId="164" fontId="1" fillId="0" borderId="1" xfId="0" applyFont="1" applyFill="1" applyBorder="1" applyAlignment="1">
      <alignment/>
    </xf>
    <xf numFmtId="167" fontId="4" fillId="0" borderId="0" xfId="0" applyNumberFormat="1" applyFont="1" applyFill="1" applyAlignment="1">
      <alignment/>
    </xf>
    <xf numFmtId="164" fontId="9" fillId="0" borderId="0" xfId="29" applyFont="1" applyFill="1" applyBorder="1">
      <alignment/>
      <protection/>
    </xf>
    <xf numFmtId="164" fontId="9" fillId="0" borderId="0" xfId="29" applyFont="1" applyFill="1" applyBorder="1" applyAlignment="1">
      <alignment wrapText="1"/>
      <protection/>
    </xf>
    <xf numFmtId="167" fontId="10" fillId="0" borderId="0" xfId="15" applyNumberFormat="1" applyFont="1" applyFill="1" applyBorder="1" applyAlignment="1" applyProtection="1">
      <alignment/>
      <protection/>
    </xf>
    <xf numFmtId="164" fontId="10" fillId="0" borderId="0" xfId="0" applyFont="1" applyFill="1" applyBorder="1" applyAlignment="1">
      <alignment/>
    </xf>
    <xf numFmtId="164" fontId="9" fillId="0" borderId="0" xfId="0" applyFont="1" applyFill="1" applyBorder="1" applyAlignment="1">
      <alignment horizontal="center"/>
    </xf>
    <xf numFmtId="167" fontId="10" fillId="0" borderId="0" xfId="15" applyNumberFormat="1" applyFont="1" applyFill="1" applyBorder="1" applyAlignment="1" applyProtection="1">
      <alignment horizontal="center" wrapText="1"/>
      <protection/>
    </xf>
    <xf numFmtId="164" fontId="9" fillId="0" borderId="0" xfId="29" applyFont="1" applyFill="1" applyBorder="1" applyAlignment="1">
      <alignment horizontal="right" wrapText="1"/>
      <protection/>
    </xf>
    <xf numFmtId="164" fontId="11" fillId="0" borderId="0" xfId="29" applyFont="1" applyFill="1" applyBorder="1" applyAlignment="1">
      <alignment horizontal="center" vertical="center" wrapText="1"/>
      <protection/>
    </xf>
    <xf numFmtId="164" fontId="9" fillId="0" borderId="0" xfId="29" applyFont="1" applyFill="1" applyBorder="1" applyAlignment="1">
      <alignment horizontal="right" vertical="center" wrapText="1"/>
      <protection/>
    </xf>
    <xf numFmtId="164" fontId="9" fillId="0" borderId="1" xfId="29" applyFont="1" applyFill="1" applyBorder="1" applyAlignment="1">
      <alignment horizontal="center" vertical="center" wrapText="1"/>
      <protection/>
    </xf>
    <xf numFmtId="164" fontId="11" fillId="0" borderId="1" xfId="29" applyFont="1" applyFill="1" applyBorder="1" applyAlignment="1">
      <alignment horizontal="center" vertical="center" wrapText="1"/>
      <protection/>
    </xf>
    <xf numFmtId="164" fontId="9" fillId="0" borderId="1" xfId="29" applyFont="1" applyFill="1" applyBorder="1" applyAlignment="1">
      <alignment horizontal="center" vertical="center" wrapText="1"/>
      <protection/>
    </xf>
    <xf numFmtId="167" fontId="10" fillId="0" borderId="1" xfId="15" applyNumberFormat="1" applyFont="1" applyFill="1" applyBorder="1" applyAlignment="1" applyProtection="1">
      <alignment horizontal="center" wrapText="1"/>
      <protection/>
    </xf>
    <xf numFmtId="164" fontId="9" fillId="0" borderId="1" xfId="29" applyFont="1" applyFill="1" applyBorder="1" applyAlignment="1">
      <alignment horizontal="center"/>
      <protection/>
    </xf>
    <xf numFmtId="164" fontId="11" fillId="0" borderId="1" xfId="29" applyFont="1" applyFill="1" applyBorder="1" applyAlignment="1">
      <alignment horizontal="center" wrapText="1"/>
      <protection/>
    </xf>
    <xf numFmtId="167" fontId="10" fillId="0" borderId="1" xfId="15" applyNumberFormat="1" applyFont="1" applyFill="1" applyBorder="1" applyAlignment="1" applyProtection="1">
      <alignment horizontal="center"/>
      <protection/>
    </xf>
    <xf numFmtId="167" fontId="10" fillId="0" borderId="1" xfId="15" applyNumberFormat="1" applyFont="1" applyFill="1" applyBorder="1" applyAlignment="1" applyProtection="1">
      <alignment/>
      <protection/>
    </xf>
    <xf numFmtId="164" fontId="12" fillId="0" borderId="1" xfId="29" applyFont="1" applyFill="1" applyBorder="1" applyAlignment="1">
      <alignment horizontal="left" wrapText="1"/>
      <protection/>
    </xf>
    <xf numFmtId="167" fontId="10" fillId="0" borderId="1" xfId="15" applyNumberFormat="1" applyFont="1" applyFill="1" applyBorder="1" applyAlignment="1" applyProtection="1">
      <alignment horizontal="right"/>
      <protection/>
    </xf>
    <xf numFmtId="164" fontId="11" fillId="0" borderId="1" xfId="0" applyFont="1" applyFill="1" applyBorder="1" applyAlignment="1">
      <alignment horizontal="left" wrapText="1"/>
    </xf>
    <xf numFmtId="164" fontId="9" fillId="0" borderId="1" xfId="29" applyFont="1" applyFill="1" applyBorder="1" applyAlignment="1">
      <alignment horizontal="left" wrapText="1"/>
      <protection/>
    </xf>
    <xf numFmtId="167" fontId="10" fillId="0" borderId="1" xfId="15" applyNumberFormat="1" applyFont="1" applyFill="1" applyBorder="1" applyAlignment="1" applyProtection="1">
      <alignment horizontal="right" vertical="top"/>
      <protection/>
    </xf>
    <xf numFmtId="164" fontId="9" fillId="0" borderId="1" xfId="29" applyFont="1" applyFill="1" applyBorder="1" applyAlignment="1">
      <alignment horizontal="left" vertical="top" wrapText="1"/>
      <protection/>
    </xf>
    <xf numFmtId="164" fontId="13" fillId="0" borderId="1" xfId="0" applyFont="1" applyFill="1" applyBorder="1" applyAlignment="1">
      <alignment horizontal="left" vertical="center" wrapText="1"/>
    </xf>
    <xf numFmtId="167" fontId="10" fillId="0" borderId="1" xfId="15" applyNumberFormat="1" applyFont="1" applyFill="1" applyBorder="1" applyAlignment="1" applyProtection="1">
      <alignment horizontal="right" wrapText="1"/>
      <protection/>
    </xf>
    <xf numFmtId="164" fontId="14" fillId="0" borderId="0" xfId="29" applyFont="1" applyFill="1" applyBorder="1">
      <alignment/>
      <protection/>
    </xf>
    <xf numFmtId="167" fontId="10" fillId="0" borderId="1" xfId="15" applyNumberFormat="1" applyFont="1" applyFill="1" applyBorder="1" applyAlignment="1" applyProtection="1">
      <alignment horizontal="right" vertical="center" wrapText="1"/>
      <protection/>
    </xf>
    <xf numFmtId="164" fontId="15" fillId="0" borderId="1" xfId="0" applyFont="1" applyFill="1" applyBorder="1" applyAlignment="1">
      <alignment horizontal="left" vertical="center" wrapText="1"/>
    </xf>
    <xf numFmtId="164" fontId="12" fillId="0" borderId="1" xfId="29" applyFont="1" applyFill="1" applyBorder="1" applyAlignment="1">
      <alignment horizontal="left" vertical="top" wrapText="1"/>
      <protection/>
    </xf>
    <xf numFmtId="164" fontId="11" fillId="0" borderId="1" xfId="29" applyFont="1" applyFill="1" applyBorder="1" applyAlignment="1">
      <alignment horizontal="left" vertical="top" wrapText="1"/>
      <protection/>
    </xf>
    <xf numFmtId="164" fontId="11" fillId="0" borderId="1" xfId="29" applyFont="1" applyFill="1" applyBorder="1" applyAlignment="1">
      <alignment horizontal="justify" vertical="top" wrapText="1"/>
      <protection/>
    </xf>
    <xf numFmtId="164" fontId="9" fillId="0" borderId="1" xfId="0" applyFont="1" applyFill="1" applyBorder="1" applyAlignment="1">
      <alignment horizontal="left" vertical="center" wrapText="1"/>
    </xf>
    <xf numFmtId="164" fontId="11" fillId="0" borderId="1" xfId="29" applyFont="1" applyFill="1" applyBorder="1" applyAlignment="1">
      <alignment horizontal="center" vertical="top" wrapText="1"/>
      <protection/>
    </xf>
    <xf numFmtId="164" fontId="9" fillId="0" borderId="1" xfId="0" applyFont="1" applyFill="1" applyBorder="1" applyAlignment="1">
      <alignment horizontal="center"/>
    </xf>
    <xf numFmtId="164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164" fontId="11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right"/>
    </xf>
    <xf numFmtId="164" fontId="9" fillId="0" borderId="1" xfId="0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/>
    </xf>
    <xf numFmtId="164" fontId="16" fillId="0" borderId="0" xfId="0" applyFont="1" applyAlignment="1">
      <alignment horizontal="center"/>
    </xf>
    <xf numFmtId="164" fontId="9" fillId="0" borderId="1" xfId="0" applyFont="1" applyFill="1" applyBorder="1" applyAlignment="1">
      <alignment horizontal="center" vertical="center" wrapText="1"/>
    </xf>
    <xf numFmtId="167" fontId="11" fillId="0" borderId="1" xfId="15" applyNumberFormat="1" applyFont="1" applyFill="1" applyBorder="1" applyAlignment="1" applyProtection="1">
      <alignment horizontal="center" wrapText="1"/>
      <protection/>
    </xf>
    <xf numFmtId="168" fontId="11" fillId="0" borderId="1" xfId="15" applyNumberFormat="1" applyFont="1" applyFill="1" applyBorder="1" applyAlignment="1" applyProtection="1">
      <alignment horizontal="center" wrapText="1"/>
      <protection/>
    </xf>
    <xf numFmtId="164" fontId="13" fillId="0" borderId="1" xfId="0" applyFont="1" applyFill="1" applyBorder="1" applyAlignment="1">
      <alignment horizontal="center" vertical="center"/>
    </xf>
    <xf numFmtId="164" fontId="13" fillId="0" borderId="1" xfId="0" applyFont="1" applyFill="1" applyBorder="1" applyAlignment="1">
      <alignment vertical="center" wrapText="1"/>
    </xf>
    <xf numFmtId="164" fontId="13" fillId="0" borderId="1" xfId="0" applyFont="1" applyFill="1" applyBorder="1" applyAlignment="1">
      <alignment horizontal="left" vertical="center"/>
    </xf>
    <xf numFmtId="168" fontId="9" fillId="0" borderId="1" xfId="0" applyNumberFormat="1" applyFont="1" applyFill="1" applyBorder="1" applyAlignment="1">
      <alignment/>
    </xf>
    <xf numFmtId="168" fontId="10" fillId="0" borderId="1" xfId="0" applyNumberFormat="1" applyFont="1" applyFill="1" applyBorder="1" applyAlignment="1">
      <alignment/>
    </xf>
    <xf numFmtId="164" fontId="9" fillId="0" borderId="1" xfId="0" applyFont="1" applyFill="1" applyBorder="1" applyAlignment="1">
      <alignment/>
    </xf>
    <xf numFmtId="164" fontId="13" fillId="0" borderId="1" xfId="0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/>
    </xf>
    <xf numFmtId="164" fontId="9" fillId="0" borderId="1" xfId="29" applyFont="1" applyFill="1" applyBorder="1" applyAlignment="1">
      <alignment horizontal="left" vertical="top" wrapText="1"/>
      <protection/>
    </xf>
    <xf numFmtId="164" fontId="17" fillId="0" borderId="1" xfId="0" applyFont="1" applyFill="1" applyBorder="1" applyAlignment="1">
      <alignment horizontal="left" vertical="center" wrapText="1"/>
    </xf>
    <xf numFmtId="164" fontId="17" fillId="0" borderId="1" xfId="0" applyFont="1" applyFill="1" applyBorder="1" applyAlignment="1">
      <alignment horizontal="left" vertical="center"/>
    </xf>
    <xf numFmtId="168" fontId="11" fillId="0" borderId="1" xfId="0" applyNumberFormat="1" applyFont="1" applyFill="1" applyBorder="1" applyAlignment="1">
      <alignment/>
    </xf>
    <xf numFmtId="168" fontId="16" fillId="0" borderId="1" xfId="0" applyNumberFormat="1" applyFont="1" applyFill="1" applyBorder="1" applyAlignment="1">
      <alignment/>
    </xf>
    <xf numFmtId="164" fontId="9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left" vertical="center" wrapText="1"/>
    </xf>
    <xf numFmtId="164" fontId="12" fillId="0" borderId="1" xfId="0" applyFont="1" applyFill="1" applyBorder="1" applyAlignment="1">
      <alignment horizontal="left" vertical="center" wrapText="1"/>
    </xf>
    <xf numFmtId="164" fontId="15" fillId="0" borderId="1" xfId="0" applyFont="1" applyFill="1" applyBorder="1" applyAlignment="1">
      <alignment horizontal="left" vertical="center"/>
    </xf>
    <xf numFmtId="168" fontId="12" fillId="0" borderId="1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18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7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right"/>
    </xf>
    <xf numFmtId="169" fontId="19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/>
    </xf>
    <xf numFmtId="164" fontId="19" fillId="0" borderId="1" xfId="0" applyFont="1" applyFill="1" applyBorder="1" applyAlignment="1">
      <alignment horizontal="center" vertical="center"/>
    </xf>
    <xf numFmtId="164" fontId="19" fillId="0" borderId="1" xfId="0" applyFont="1" applyFill="1" applyBorder="1" applyAlignment="1">
      <alignment horizontal="center" vertical="center" wrapText="1"/>
    </xf>
    <xf numFmtId="167" fontId="8" fillId="0" borderId="1" xfId="15" applyNumberFormat="1" applyFont="1" applyFill="1" applyBorder="1" applyAlignment="1" applyProtection="1">
      <alignment horizontal="center" vertical="center" wrapText="1"/>
      <protection/>
    </xf>
    <xf numFmtId="168" fontId="7" fillId="0" borderId="1" xfId="15" applyNumberFormat="1" applyFont="1" applyFill="1" applyBorder="1" applyAlignment="1" applyProtection="1">
      <alignment horizontal="center" vertical="center" wrapText="1"/>
      <protection/>
    </xf>
    <xf numFmtId="164" fontId="20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left" vertical="center"/>
    </xf>
    <xf numFmtId="164" fontId="20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/>
    </xf>
    <xf numFmtId="168" fontId="18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19" fillId="0" borderId="1" xfId="0" applyFont="1" applyFill="1" applyBorder="1" applyAlignment="1">
      <alignment horizontal="left" vertical="center" wrapText="1"/>
    </xf>
    <xf numFmtId="168" fontId="7" fillId="0" borderId="1" xfId="0" applyNumberFormat="1" applyFont="1" applyFill="1" applyBorder="1" applyAlignment="1">
      <alignment/>
    </xf>
    <xf numFmtId="164" fontId="7" fillId="0" borderId="1" xfId="0" applyFont="1" applyFill="1" applyBorder="1" applyAlignment="1">
      <alignment horizontal="left" vertical="center"/>
    </xf>
    <xf numFmtId="164" fontId="21" fillId="0" borderId="1" xfId="0" applyFont="1" applyFill="1" applyBorder="1" applyAlignment="1">
      <alignment horizontal="left" vertical="center"/>
    </xf>
    <xf numFmtId="164" fontId="22" fillId="0" borderId="1" xfId="0" applyFont="1" applyFill="1" applyBorder="1" applyAlignment="1">
      <alignment horizontal="left" vertical="center" wrapText="1"/>
    </xf>
    <xf numFmtId="168" fontId="21" fillId="0" borderId="1" xfId="0" applyNumberFormat="1" applyFont="1" applyFill="1" applyBorder="1" applyAlignment="1">
      <alignment/>
    </xf>
    <xf numFmtId="164" fontId="1" fillId="0" borderId="0" xfId="29" applyFont="1" applyBorder="1">
      <alignment/>
      <protection/>
    </xf>
    <xf numFmtId="164" fontId="1" fillId="0" borderId="0" xfId="29" applyFont="1" applyBorder="1" applyAlignment="1">
      <alignment wrapText="1"/>
      <protection/>
    </xf>
    <xf numFmtId="168" fontId="1" fillId="0" borderId="0" xfId="29" applyNumberFormat="1" applyFont="1" applyBorder="1">
      <alignment/>
      <protection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5" fillId="0" borderId="0" xfId="29" applyFont="1" applyBorder="1" applyAlignment="1">
      <alignment horizontal="right" wrapText="1"/>
      <protection/>
    </xf>
    <xf numFmtId="164" fontId="9" fillId="0" borderId="0" xfId="29" applyFont="1" applyBorder="1" applyAlignment="1">
      <alignment wrapText="1"/>
      <protection/>
    </xf>
    <xf numFmtId="164" fontId="7" fillId="0" borderId="0" xfId="29" applyFont="1" applyBorder="1" applyAlignment="1">
      <alignment horizontal="center" vertical="center" wrapText="1"/>
      <protection/>
    </xf>
    <xf numFmtId="164" fontId="5" fillId="0" borderId="0" xfId="29" applyFont="1" applyBorder="1" applyAlignment="1">
      <alignment horizontal="right" vertical="center" wrapText="1"/>
      <protection/>
    </xf>
    <xf numFmtId="164" fontId="5" fillId="0" borderId="1" xfId="29" applyFont="1" applyFill="1" applyBorder="1" applyAlignment="1">
      <alignment horizontal="center" vertical="center" wrapText="1"/>
      <protection/>
    </xf>
    <xf numFmtId="164" fontId="7" fillId="0" borderId="1" xfId="29" applyFont="1" applyFill="1" applyBorder="1" applyAlignment="1">
      <alignment horizontal="center" vertical="center" wrapText="1"/>
      <protection/>
    </xf>
    <xf numFmtId="164" fontId="8" fillId="0" borderId="1" xfId="29" applyFont="1" applyFill="1" applyBorder="1" applyAlignment="1">
      <alignment horizontal="center" vertical="center" wrapText="1"/>
      <protection/>
    </xf>
    <xf numFmtId="164" fontId="9" fillId="0" borderId="0" xfId="29" applyFont="1" applyBorder="1">
      <alignment/>
      <protection/>
    </xf>
    <xf numFmtId="164" fontId="5" fillId="0" borderId="1" xfId="29" applyFont="1" applyFill="1" applyBorder="1" applyAlignment="1">
      <alignment horizontal="center"/>
      <protection/>
    </xf>
    <xf numFmtId="164" fontId="1" fillId="0" borderId="1" xfId="29" applyFont="1" applyFill="1" applyBorder="1" applyAlignment="1">
      <alignment horizontal="center" wrapText="1"/>
      <protection/>
    </xf>
    <xf numFmtId="168" fontId="5" fillId="0" borderId="1" xfId="29" applyNumberFormat="1" applyFont="1" applyFill="1" applyBorder="1" applyAlignment="1">
      <alignment horizontal="center"/>
      <protection/>
    </xf>
    <xf numFmtId="168" fontId="9" fillId="0" borderId="1" xfId="29" applyNumberFormat="1" applyFont="1" applyFill="1" applyBorder="1">
      <alignment/>
      <protection/>
    </xf>
    <xf numFmtId="164" fontId="23" fillId="0" borderId="1" xfId="29" applyFont="1" applyFill="1" applyBorder="1" applyAlignment="1">
      <alignment horizontal="left" wrapText="1"/>
      <protection/>
    </xf>
    <xf numFmtId="168" fontId="21" fillId="0" borderId="1" xfId="29" applyNumberFormat="1" applyFont="1" applyFill="1" applyBorder="1" applyAlignment="1">
      <alignment horizontal="right"/>
      <protection/>
    </xf>
    <xf numFmtId="164" fontId="1" fillId="0" borderId="1" xfId="0" applyFont="1" applyFill="1" applyBorder="1" applyAlignment="1">
      <alignment horizontal="left" wrapText="1"/>
    </xf>
    <xf numFmtId="168" fontId="5" fillId="0" borderId="1" xfId="29" applyNumberFormat="1" applyFont="1" applyFill="1" applyBorder="1" applyAlignment="1">
      <alignment horizontal="right"/>
      <protection/>
    </xf>
    <xf numFmtId="164" fontId="1" fillId="0" borderId="1" xfId="29" applyFont="1" applyFill="1" applyBorder="1" applyAlignment="1">
      <alignment horizontal="left" wrapText="1"/>
      <protection/>
    </xf>
    <xf numFmtId="168" fontId="5" fillId="0" borderId="1" xfId="29" applyNumberFormat="1" applyFont="1" applyFill="1" applyBorder="1" applyAlignment="1">
      <alignment horizontal="right" vertical="top"/>
      <protection/>
    </xf>
    <xf numFmtId="170" fontId="1" fillId="0" borderId="1" xfId="29" applyNumberFormat="1" applyFont="1" applyFill="1" applyBorder="1" applyAlignment="1">
      <alignment horizontal="left" wrapText="1"/>
      <protection/>
    </xf>
    <xf numFmtId="164" fontId="1" fillId="0" borderId="1" xfId="29" applyFont="1" applyFill="1" applyBorder="1" applyAlignment="1">
      <alignment horizontal="left" vertical="top" wrapText="1"/>
      <protection/>
    </xf>
    <xf numFmtId="164" fontId="24" fillId="0" borderId="1" xfId="0" applyFont="1" applyFill="1" applyBorder="1" applyAlignment="1">
      <alignment horizontal="left" vertical="center" wrapText="1"/>
    </xf>
    <xf numFmtId="164" fontId="14" fillId="0" borderId="0" xfId="29" applyFont="1" applyBorder="1">
      <alignment/>
      <protection/>
    </xf>
    <xf numFmtId="164" fontId="25" fillId="0" borderId="1" xfId="0" applyFont="1" applyFill="1" applyBorder="1" applyAlignment="1">
      <alignment horizontal="left" vertical="center" wrapText="1"/>
    </xf>
    <xf numFmtId="164" fontId="20" fillId="0" borderId="1" xfId="0" applyFont="1" applyFill="1" applyBorder="1" applyAlignment="1">
      <alignment horizontal="right" vertical="center" wrapText="1"/>
    </xf>
    <xf numFmtId="164" fontId="23" fillId="0" borderId="1" xfId="29" applyFont="1" applyFill="1" applyBorder="1" applyAlignment="1">
      <alignment horizontal="left" vertical="top" wrapText="1"/>
      <protection/>
    </xf>
    <xf numFmtId="168" fontId="21" fillId="0" borderId="1" xfId="29" applyNumberFormat="1" applyFont="1" applyFill="1" applyBorder="1">
      <alignment/>
      <protection/>
    </xf>
    <xf numFmtId="168" fontId="5" fillId="0" borderId="1" xfId="29" applyNumberFormat="1" applyFont="1" applyFill="1" applyBorder="1">
      <alignment/>
      <protection/>
    </xf>
    <xf numFmtId="164" fontId="5" fillId="0" borderId="1" xfId="0" applyFont="1" applyFill="1" applyBorder="1" applyAlignment="1">
      <alignment/>
    </xf>
    <xf numFmtId="164" fontId="8" fillId="0" borderId="1" xfId="29" applyFont="1" applyFill="1" applyBorder="1" applyAlignment="1">
      <alignment horizontal="left" vertical="top" wrapText="1"/>
      <protection/>
    </xf>
    <xf numFmtId="164" fontId="1" fillId="0" borderId="1" xfId="0" applyFont="1" applyFill="1" applyBorder="1" applyAlignment="1">
      <alignment horizontal="left" vertical="center" wrapText="1"/>
    </xf>
    <xf numFmtId="164" fontId="8" fillId="0" borderId="1" xfId="29" applyFont="1" applyFill="1" applyBorder="1" applyAlignment="1">
      <alignment horizontal="justify" vertical="top" wrapText="1"/>
      <protection/>
    </xf>
    <xf numFmtId="168" fontId="7" fillId="0" borderId="1" xfId="29" applyNumberFormat="1" applyFont="1" applyFill="1" applyBorder="1">
      <alignment/>
      <protection/>
    </xf>
    <xf numFmtId="164" fontId="8" fillId="0" borderId="1" xfId="29" applyFont="1" applyFill="1" applyBorder="1" applyAlignment="1">
      <alignment horizontal="center" vertical="top" wrapText="1"/>
      <protection/>
    </xf>
    <xf numFmtId="164" fontId="8" fillId="0" borderId="1" xfId="29" applyFont="1" applyFill="1" applyBorder="1" applyAlignment="1">
      <alignment horizontal="right" vertical="top" wrapText="1"/>
      <protection/>
    </xf>
    <xf numFmtId="168" fontId="18" fillId="0" borderId="0" xfId="0" applyNumberFormat="1" applyFont="1" applyFill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8" fontId="18" fillId="0" borderId="0" xfId="0" applyNumberFormat="1" applyFont="1" applyFill="1" applyBorder="1" applyAlignment="1">
      <alignment/>
    </xf>
    <xf numFmtId="164" fontId="20" fillId="0" borderId="0" xfId="0" applyFont="1" applyFill="1" applyBorder="1" applyAlignment="1">
      <alignment horizontal="right"/>
    </xf>
    <xf numFmtId="164" fontId="19" fillId="0" borderId="1" xfId="0" applyFont="1" applyFill="1" applyBorder="1" applyAlignment="1">
      <alignment horizontal="center"/>
    </xf>
    <xf numFmtId="164" fontId="26" fillId="0" borderId="0" xfId="0" applyFont="1" applyFill="1" applyAlignment="1">
      <alignment horizontal="center"/>
    </xf>
    <xf numFmtId="164" fontId="26" fillId="0" borderId="0" xfId="0" applyFont="1" applyFill="1" applyAlignment="1">
      <alignment/>
    </xf>
    <xf numFmtId="164" fontId="1" fillId="0" borderId="1" xfId="0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/>
    </xf>
    <xf numFmtId="170" fontId="20" fillId="0" borderId="1" xfId="0" applyNumberFormat="1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/>
    </xf>
    <xf numFmtId="170" fontId="19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8" fillId="0" borderId="1" xfId="0" applyFont="1" applyFill="1" applyBorder="1" applyAlignment="1">
      <alignment horizontal="left" vertical="center"/>
    </xf>
    <xf numFmtId="164" fontId="22" fillId="0" borderId="1" xfId="0" applyFont="1" applyFill="1" applyBorder="1" applyAlignment="1">
      <alignment horizontal="center" vertical="center"/>
    </xf>
    <xf numFmtId="164" fontId="23" fillId="0" borderId="1" xfId="0" applyFont="1" applyFill="1" applyBorder="1" applyAlignment="1">
      <alignment horizontal="left" vertical="center"/>
    </xf>
    <xf numFmtId="164" fontId="21" fillId="0" borderId="1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 vertical="top" wrapText="1"/>
    </xf>
    <xf numFmtId="164" fontId="0" fillId="0" borderId="0" xfId="0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8" fillId="0" borderId="1" xfId="0" applyFont="1" applyBorder="1" applyAlignment="1">
      <alignment vertical="center" wrapText="1"/>
    </xf>
    <xf numFmtId="164" fontId="8" fillId="0" borderId="1" xfId="0" applyFont="1" applyBorder="1" applyAlignment="1">
      <alignment horizontal="center"/>
    </xf>
    <xf numFmtId="164" fontId="26" fillId="0" borderId="0" xfId="0" applyFont="1" applyBorder="1" applyAlignment="1">
      <alignment horizontal="center"/>
    </xf>
    <xf numFmtId="164" fontId="8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4" fontId="27" fillId="0" borderId="1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1" fillId="0" borderId="1" xfId="0" applyFont="1" applyBorder="1" applyAlignment="1">
      <alignment vertical="top" wrapText="1"/>
    </xf>
    <xf numFmtId="170" fontId="1" fillId="0" borderId="1" xfId="0" applyNumberFormat="1" applyFont="1" applyBorder="1" applyAlignment="1">
      <alignment horizontal="center" vertical="top" wrapText="1"/>
    </xf>
    <xf numFmtId="164" fontId="5" fillId="0" borderId="1" xfId="0" applyFont="1" applyBorder="1" applyAlignment="1">
      <alignment horizontal="left" vertical="center" wrapText="1"/>
    </xf>
    <xf numFmtId="168" fontId="5" fillId="0" borderId="1" xfId="0" applyNumberFormat="1" applyFont="1" applyBorder="1" applyAlignment="1">
      <alignment horizontal="right" vertical="center"/>
    </xf>
    <xf numFmtId="168" fontId="5" fillId="0" borderId="1" xfId="0" applyNumberFormat="1" applyFont="1" applyBorder="1" applyAlignment="1">
      <alignment horizontal="right" vertical="center" wrapText="1"/>
    </xf>
    <xf numFmtId="168" fontId="21" fillId="0" borderId="1" xfId="0" applyNumberFormat="1" applyFont="1" applyBorder="1" applyAlignment="1">
      <alignment horizontal="right" vertical="center" wrapText="1"/>
    </xf>
    <xf numFmtId="164" fontId="7" fillId="0" borderId="1" xfId="0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right" vertical="center"/>
    </xf>
    <xf numFmtId="164" fontId="9" fillId="0" borderId="0" xfId="30" applyFont="1" applyAlignment="1">
      <alignment horizontal="center"/>
      <protection/>
    </xf>
    <xf numFmtId="164" fontId="9" fillId="0" borderId="0" xfId="30" applyFont="1">
      <alignment/>
      <protection/>
    </xf>
    <xf numFmtId="164" fontId="1" fillId="0" borderId="0" xfId="30">
      <alignment/>
      <protection/>
    </xf>
    <xf numFmtId="164" fontId="7" fillId="0" borderId="0" xfId="30" applyFont="1" applyBorder="1" applyAlignment="1">
      <alignment horizontal="center"/>
      <protection/>
    </xf>
    <xf numFmtId="164" fontId="5" fillId="0" borderId="0" xfId="30" applyFont="1" applyAlignment="1">
      <alignment horizontal="center"/>
      <protection/>
    </xf>
    <xf numFmtId="164" fontId="5" fillId="0" borderId="0" xfId="30" applyFont="1">
      <alignment/>
      <protection/>
    </xf>
    <xf numFmtId="168" fontId="7" fillId="0" borderId="0" xfId="30" applyNumberFormat="1" applyFont="1" applyBorder="1" applyAlignment="1">
      <alignment horizontal="center"/>
      <protection/>
    </xf>
    <xf numFmtId="164" fontId="5" fillId="0" borderId="0" xfId="30" applyFont="1" applyBorder="1" applyAlignment="1">
      <alignment horizontal="right"/>
      <protection/>
    </xf>
    <xf numFmtId="164" fontId="5" fillId="0" borderId="1" xfId="30" applyFont="1" applyBorder="1" applyAlignment="1">
      <alignment horizontal="center" vertical="center"/>
      <protection/>
    </xf>
    <xf numFmtId="164" fontId="7" fillId="0" borderId="2" xfId="30" applyFont="1" applyBorder="1" applyAlignment="1">
      <alignment horizontal="center" vertical="center"/>
      <protection/>
    </xf>
    <xf numFmtId="164" fontId="7" fillId="0" borderId="2" xfId="30" applyFont="1" applyBorder="1" applyAlignment="1">
      <alignment horizontal="center" vertical="center" wrapText="1"/>
      <protection/>
    </xf>
    <xf numFmtId="164" fontId="5" fillId="0" borderId="1" xfId="30" applyFont="1" applyBorder="1" applyAlignment="1">
      <alignment horizontal="center"/>
      <protection/>
    </xf>
    <xf numFmtId="164" fontId="7" fillId="0" borderId="1" xfId="30" applyFont="1" applyBorder="1">
      <alignment/>
      <protection/>
    </xf>
    <xf numFmtId="164" fontId="5" fillId="0" borderId="1" xfId="30" applyFont="1" applyBorder="1" applyAlignment="1">
      <alignment wrapText="1"/>
      <protection/>
    </xf>
    <xf numFmtId="168" fontId="5" fillId="0" borderId="1" xfId="30" applyNumberFormat="1" applyFont="1" applyBorder="1">
      <alignment/>
      <protection/>
    </xf>
    <xf numFmtId="164" fontId="7" fillId="8" borderId="1" xfId="30" applyFont="1" applyFill="1" applyBorder="1" applyAlignment="1">
      <alignment wrapText="1"/>
      <protection/>
    </xf>
    <xf numFmtId="168" fontId="7" fillId="8" borderId="1" xfId="30" applyNumberFormat="1" applyFont="1" applyFill="1" applyBorder="1">
      <alignment/>
      <protection/>
    </xf>
    <xf numFmtId="164" fontId="7" fillId="0" borderId="1" xfId="30" applyFont="1" applyBorder="1" applyAlignment="1">
      <alignment wrapText="1"/>
      <protection/>
    </xf>
    <xf numFmtId="164" fontId="5" fillId="0" borderId="1" xfId="30" applyFont="1" applyBorder="1">
      <alignment/>
      <protection/>
    </xf>
    <xf numFmtId="164" fontId="18" fillId="0" borderId="0" xfId="0" applyFont="1" applyFill="1" applyAlignment="1">
      <alignment horizontal="center"/>
    </xf>
    <xf numFmtId="164" fontId="28" fillId="0" borderId="0" xfId="0" applyFont="1" applyBorder="1" applyAlignment="1">
      <alignment horizontal="center"/>
    </xf>
    <xf numFmtId="164" fontId="28" fillId="0" borderId="0" xfId="0" applyFont="1" applyAlignment="1">
      <alignment horizontal="center"/>
    </xf>
    <xf numFmtId="164" fontId="16" fillId="0" borderId="0" xfId="0" applyFont="1" applyFill="1" applyBorder="1" applyAlignment="1">
      <alignment horizontal="center"/>
    </xf>
    <xf numFmtId="164" fontId="18" fillId="0" borderId="0" xfId="0" applyFont="1" applyFill="1" applyAlignment="1">
      <alignment horizontal="right"/>
    </xf>
    <xf numFmtId="164" fontId="18" fillId="0" borderId="1" xfId="0" applyFont="1" applyFill="1" applyBorder="1" applyAlignment="1">
      <alignment horizontal="center"/>
    </xf>
    <xf numFmtId="164" fontId="18" fillId="0" borderId="1" xfId="0" applyFont="1" applyFill="1" applyBorder="1" applyAlignment="1">
      <alignment/>
    </xf>
    <xf numFmtId="164" fontId="18" fillId="0" borderId="1" xfId="0" applyFont="1" applyFill="1" applyBorder="1" applyAlignment="1">
      <alignment/>
    </xf>
    <xf numFmtId="164" fontId="29" fillId="0" borderId="1" xfId="0" applyFont="1" applyFill="1" applyBorder="1" applyAlignment="1">
      <alignment horizontal="center" vertical="center" wrapText="1"/>
    </xf>
    <xf numFmtId="164" fontId="29" fillId="0" borderId="1" xfId="0" applyFont="1" applyFill="1" applyBorder="1" applyAlignment="1">
      <alignment horizontal="center"/>
    </xf>
    <xf numFmtId="168" fontId="18" fillId="9" borderId="1" xfId="0" applyNumberFormat="1" applyFont="1" applyFill="1" applyBorder="1" applyAlignment="1">
      <alignment/>
    </xf>
    <xf numFmtId="164" fontId="18" fillId="0" borderId="1" xfId="0" applyFont="1" applyFill="1" applyBorder="1" applyAlignment="1">
      <alignment wrapText="1"/>
    </xf>
    <xf numFmtId="164" fontId="29" fillId="0" borderId="1" xfId="0" applyFont="1" applyFill="1" applyBorder="1" applyAlignment="1">
      <alignment/>
    </xf>
    <xf numFmtId="168" fontId="29" fillId="0" borderId="1" xfId="0" applyNumberFormat="1" applyFont="1" applyFill="1" applyBorder="1" applyAlignment="1">
      <alignment/>
    </xf>
    <xf numFmtId="168" fontId="29" fillId="0" borderId="0" xfId="0" applyNumberFormat="1" applyFont="1" applyFill="1" applyBorder="1" applyAlignment="1">
      <alignment/>
    </xf>
    <xf numFmtId="168" fontId="29" fillId="0" borderId="1" xfId="0" applyNumberFormat="1" applyFont="1" applyFill="1" applyBorder="1" applyAlignment="1">
      <alignment horizontal="right"/>
    </xf>
    <xf numFmtId="168" fontId="29" fillId="0" borderId="1" xfId="0" applyNumberFormat="1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16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27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left"/>
    </xf>
    <xf numFmtId="164" fontId="1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1" fillId="0" borderId="1" xfId="0" applyFont="1" applyBorder="1" applyAlignment="1">
      <alignment horizontal="left"/>
    </xf>
    <xf numFmtId="164" fontId="7" fillId="0" borderId="0" xfId="30" applyFont="1" applyBorder="1" applyAlignment="1">
      <alignment horizontal="center" vertical="center"/>
      <protection/>
    </xf>
    <xf numFmtId="164" fontId="16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4" fontId="16" fillId="0" borderId="1" xfId="0" applyFont="1" applyBorder="1" applyAlignment="1">
      <alignment/>
    </xf>
    <xf numFmtId="164" fontId="16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/>
    </xf>
    <xf numFmtId="164" fontId="16" fillId="0" borderId="1" xfId="0" applyFont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left" vertical="top" wrapText="1"/>
    </xf>
    <xf numFmtId="164" fontId="5" fillId="0" borderId="0" xfId="0" applyFont="1" applyFill="1" applyBorder="1" applyAlignment="1">
      <alignment horizontal="left" vertical="center" wrapText="1"/>
    </xf>
    <xf numFmtId="164" fontId="0" fillId="0" borderId="0" xfId="0" applyFill="1" applyBorder="1" applyAlignment="1">
      <alignment/>
    </xf>
    <xf numFmtId="164" fontId="1" fillId="0" borderId="3" xfId="0" applyFont="1" applyFill="1" applyBorder="1" applyAlignment="1">
      <alignment horizontal="right"/>
    </xf>
    <xf numFmtId="164" fontId="0" fillId="0" borderId="0" xfId="0" applyFont="1" applyFill="1" applyAlignment="1">
      <alignment horizontal="right"/>
    </xf>
    <xf numFmtId="164" fontId="26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1" fillId="0" borderId="1" xfId="0" applyFont="1" applyFill="1" applyBorder="1" applyAlignment="1">
      <alignment horizontal="left" vertical="top" wrapText="1"/>
    </xf>
    <xf numFmtId="168" fontId="30" fillId="0" borderId="1" xfId="0" applyNumberFormat="1" applyFont="1" applyFill="1" applyBorder="1" applyAlignment="1">
      <alignment horizontal="right" vertical="top" wrapText="1"/>
    </xf>
    <xf numFmtId="164" fontId="8" fillId="0" borderId="1" xfId="0" applyFont="1" applyFill="1" applyBorder="1" applyAlignment="1">
      <alignment horizontal="left" vertical="top" wrapText="1"/>
    </xf>
    <xf numFmtId="168" fontId="31" fillId="0" borderId="1" xfId="0" applyNumberFormat="1" applyFont="1" applyFill="1" applyBorder="1" applyAlignment="1">
      <alignment horizontal="right" vertical="top" wrapText="1"/>
    </xf>
    <xf numFmtId="164" fontId="26" fillId="0" borderId="1" xfId="0" applyFont="1" applyBorder="1" applyAlignment="1">
      <alignment horizontal="center"/>
    </xf>
    <xf numFmtId="164" fontId="26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7" fontId="0" fillId="0" borderId="1" xfId="15" applyNumberFormat="1" applyFill="1" applyBorder="1" applyAlignment="1" applyProtection="1">
      <alignment horizontal="center"/>
      <protection/>
    </xf>
    <xf numFmtId="164" fontId="26" fillId="0" borderId="1" xfId="0" applyFont="1" applyBorder="1" applyAlignment="1">
      <alignment horizontal="left" wrapText="1"/>
    </xf>
    <xf numFmtId="165" fontId="0" fillId="0" borderId="1" xfId="15" applyFill="1" applyBorder="1" applyAlignment="1" applyProtection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zres 2" xfId="20"/>
    <cellStyle name="Jelölőszín (1)" xfId="21"/>
    <cellStyle name="Jelölőszín (2)" xfId="22"/>
    <cellStyle name="Jelölőszín (3)" xfId="23"/>
    <cellStyle name="Jelölőszín (4)" xfId="24"/>
    <cellStyle name="Jelölőszín (5)" xfId="25"/>
    <cellStyle name="Jelölőszín (6)" xfId="26"/>
    <cellStyle name="Normál 2" xfId="27"/>
    <cellStyle name="Normál 3" xfId="28"/>
    <cellStyle name="Normál_2.sz. melléklet" xfId="29"/>
    <cellStyle name="Normál_6.sz.mellékletN" xfId="30"/>
    <cellStyle name="Százalék 2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SheetLayoutView="100" workbookViewId="0" topLeftCell="A1">
      <selection activeCell="B1" sqref="B1"/>
    </sheetView>
  </sheetViews>
  <sheetFormatPr defaultColWidth="9.00390625" defaultRowHeight="12" customHeight="1"/>
  <cols>
    <col min="1" max="1" width="5.75390625" style="1" customWidth="1"/>
    <col min="2" max="2" width="36.875" style="2" customWidth="1"/>
    <col min="3" max="3" width="17.75390625" style="3" customWidth="1"/>
    <col min="4" max="5" width="21.125" style="2" customWidth="1"/>
    <col min="6" max="6" width="15.75390625" style="3" customWidth="1"/>
    <col min="7" max="7" width="27.375" style="2" customWidth="1"/>
    <col min="8" max="16384" width="9.125" style="2" customWidth="1"/>
  </cols>
  <sheetData>
    <row r="1" spans="2:6" ht="15" customHeight="1">
      <c r="B1" s="4" t="s">
        <v>0</v>
      </c>
      <c r="C1" s="4"/>
      <c r="D1" s="4"/>
      <c r="E1" s="4"/>
      <c r="F1" s="4"/>
    </row>
    <row r="2" spans="2:6" ht="12" customHeight="1">
      <c r="B2" s="5"/>
      <c r="C2" s="6"/>
      <c r="D2" s="5"/>
      <c r="E2" s="5"/>
      <c r="F2" s="6"/>
    </row>
    <row r="3" spans="1:6" ht="36.75" customHeight="1">
      <c r="A3" s="7" t="s">
        <v>1</v>
      </c>
      <c r="B3" s="7"/>
      <c r="C3" s="7"/>
      <c r="D3" s="7"/>
      <c r="E3" s="7"/>
      <c r="F3" s="7"/>
    </row>
    <row r="4" spans="2:6" ht="12" customHeight="1">
      <c r="B4" s="5"/>
      <c r="C4" s="6"/>
      <c r="D4" s="5"/>
      <c r="E4" s="5"/>
      <c r="F4" s="6"/>
    </row>
    <row r="5" spans="2:6" ht="24.75" customHeight="1">
      <c r="B5" s="8"/>
      <c r="C5" s="8"/>
      <c r="D5" s="4"/>
      <c r="E5" s="4"/>
      <c r="F5" s="9" t="s">
        <v>2</v>
      </c>
    </row>
    <row r="6" spans="1:6" ht="12" customHeight="1">
      <c r="A6" s="10" t="s">
        <v>3</v>
      </c>
      <c r="B6" s="11" t="s">
        <v>4</v>
      </c>
      <c r="C6" s="12" t="s">
        <v>5</v>
      </c>
      <c r="D6" s="11" t="s">
        <v>6</v>
      </c>
      <c r="E6" s="11" t="s">
        <v>7</v>
      </c>
      <c r="F6" s="12" t="s">
        <v>8</v>
      </c>
    </row>
    <row r="7" spans="1:6" ht="18" customHeight="1">
      <c r="A7" s="13">
        <v>1</v>
      </c>
      <c r="B7" s="14" t="s">
        <v>9</v>
      </c>
      <c r="C7" s="14"/>
      <c r="D7" s="14"/>
      <c r="E7" s="14"/>
      <c r="F7" s="14"/>
    </row>
    <row r="8" spans="1:6" ht="63" customHeight="1">
      <c r="A8" s="13">
        <v>2</v>
      </c>
      <c r="B8" s="14" t="s">
        <v>10</v>
      </c>
      <c r="C8" s="15" t="s">
        <v>11</v>
      </c>
      <c r="D8" s="15" t="s">
        <v>12</v>
      </c>
      <c r="E8" s="15" t="s">
        <v>13</v>
      </c>
      <c r="F8" s="15" t="s">
        <v>14</v>
      </c>
    </row>
    <row r="9" spans="1:6" ht="33" customHeight="1">
      <c r="A9" s="13">
        <v>3</v>
      </c>
      <c r="B9" s="16" t="s">
        <v>15</v>
      </c>
      <c r="C9" s="17">
        <v>6982</v>
      </c>
      <c r="D9" s="18">
        <v>25653</v>
      </c>
      <c r="E9" s="18">
        <v>33182</v>
      </c>
      <c r="F9" s="17">
        <f>SUM(E9-D9)</f>
        <v>7529</v>
      </c>
    </row>
    <row r="10" spans="1:6" ht="34.5" customHeight="1">
      <c r="A10" s="13">
        <v>4</v>
      </c>
      <c r="B10" s="16" t="s">
        <v>16</v>
      </c>
      <c r="C10" s="17">
        <v>0</v>
      </c>
      <c r="D10" s="18">
        <v>0</v>
      </c>
      <c r="E10" s="18">
        <v>8098</v>
      </c>
      <c r="F10" s="17">
        <f aca="true" t="shared" si="0" ref="F10:F18">SUM(E10-D10)</f>
        <v>8098</v>
      </c>
    </row>
    <row r="11" spans="1:6" ht="15.75" customHeight="1">
      <c r="A11" s="13">
        <v>5</v>
      </c>
      <c r="B11" s="19" t="s">
        <v>17</v>
      </c>
      <c r="C11" s="17">
        <v>344</v>
      </c>
      <c r="D11" s="18">
        <v>881</v>
      </c>
      <c r="E11" s="18">
        <v>2298</v>
      </c>
      <c r="F11" s="17">
        <f t="shared" si="0"/>
        <v>1417</v>
      </c>
    </row>
    <row r="12" spans="1:6" ht="15.75" customHeight="1">
      <c r="A12" s="13">
        <v>6</v>
      </c>
      <c r="B12" s="19" t="s">
        <v>18</v>
      </c>
      <c r="C12" s="17">
        <v>0</v>
      </c>
      <c r="D12" s="18">
        <v>0</v>
      </c>
      <c r="E12" s="18">
        <v>252</v>
      </c>
      <c r="F12" s="17">
        <f t="shared" si="0"/>
        <v>252</v>
      </c>
    </row>
    <row r="13" spans="1:6" ht="15.75" customHeight="1">
      <c r="A13" s="13">
        <v>7</v>
      </c>
      <c r="B13" s="19" t="s">
        <v>19</v>
      </c>
      <c r="C13" s="17">
        <v>0</v>
      </c>
      <c r="D13" s="18">
        <v>0</v>
      </c>
      <c r="E13" s="18">
        <v>0</v>
      </c>
      <c r="F13" s="17">
        <f t="shared" si="0"/>
        <v>0</v>
      </c>
    </row>
    <row r="14" spans="1:6" ht="15.75" customHeight="1">
      <c r="A14" s="13">
        <v>8</v>
      </c>
      <c r="B14" s="19" t="s">
        <v>20</v>
      </c>
      <c r="C14" s="17">
        <v>2300</v>
      </c>
      <c r="D14" s="18">
        <v>0</v>
      </c>
      <c r="E14" s="18">
        <v>0</v>
      </c>
      <c r="F14" s="17">
        <f t="shared" si="0"/>
        <v>0</v>
      </c>
    </row>
    <row r="15" spans="1:7" ht="15.75" customHeight="1">
      <c r="A15" s="13">
        <v>9</v>
      </c>
      <c r="B15" s="19" t="s">
        <v>21</v>
      </c>
      <c r="C15" s="17">
        <v>0</v>
      </c>
      <c r="D15" s="18">
        <v>0</v>
      </c>
      <c r="E15" s="18">
        <v>0</v>
      </c>
      <c r="F15" s="17">
        <f t="shared" si="0"/>
        <v>0</v>
      </c>
      <c r="G15" s="20"/>
    </row>
    <row r="16" spans="1:6" ht="15.75" customHeight="1">
      <c r="A16" s="13">
        <v>10</v>
      </c>
      <c r="B16" s="19" t="s">
        <v>22</v>
      </c>
      <c r="C16" s="17">
        <v>7292</v>
      </c>
      <c r="D16" s="18">
        <v>7292</v>
      </c>
      <c r="E16" s="18">
        <v>19313</v>
      </c>
      <c r="F16" s="17">
        <f t="shared" si="0"/>
        <v>12021</v>
      </c>
    </row>
    <row r="17" spans="1:6" ht="15.75" customHeight="1">
      <c r="A17" s="13">
        <v>11</v>
      </c>
      <c r="B17" s="19"/>
      <c r="C17" s="17"/>
      <c r="D17" s="17"/>
      <c r="E17" s="17"/>
      <c r="F17" s="17">
        <f t="shared" si="0"/>
        <v>0</v>
      </c>
    </row>
    <row r="18" spans="1:6" ht="15.75" customHeight="1">
      <c r="A18" s="13">
        <v>12</v>
      </c>
      <c r="B18" s="14" t="s">
        <v>23</v>
      </c>
      <c r="C18" s="17">
        <f>SUM(C9:C17)</f>
        <v>16918</v>
      </c>
      <c r="D18" s="17">
        <f>SUM(D9:D17)</f>
        <v>33826</v>
      </c>
      <c r="E18" s="17">
        <f>SUM(E9:E17)</f>
        <v>63143</v>
      </c>
      <c r="F18" s="17">
        <f t="shared" si="0"/>
        <v>29317</v>
      </c>
    </row>
    <row r="19" spans="1:6" ht="14.25" customHeight="1">
      <c r="A19" s="13">
        <v>13</v>
      </c>
      <c r="B19" s="14" t="s">
        <v>24</v>
      </c>
      <c r="C19" s="14"/>
      <c r="D19" s="14"/>
      <c r="E19" s="14"/>
      <c r="F19" s="14"/>
    </row>
    <row r="20" spans="1:6" ht="25.5" customHeight="1">
      <c r="A20" s="13">
        <v>14</v>
      </c>
      <c r="B20" s="14" t="s">
        <v>10</v>
      </c>
      <c r="C20" s="15" t="s">
        <v>11</v>
      </c>
      <c r="D20" s="15" t="s">
        <v>25</v>
      </c>
      <c r="E20" s="15" t="s">
        <v>25</v>
      </c>
      <c r="F20" s="15" t="s">
        <v>14</v>
      </c>
    </row>
    <row r="21" spans="1:6" ht="19.5" customHeight="1">
      <c r="A21" s="13">
        <v>15</v>
      </c>
      <c r="B21" s="19" t="s">
        <v>26</v>
      </c>
      <c r="C21" s="17">
        <v>5786</v>
      </c>
      <c r="D21" s="17">
        <v>7433</v>
      </c>
      <c r="E21" s="17">
        <v>12900</v>
      </c>
      <c r="F21" s="17">
        <f>SUM(E21-D21)</f>
        <v>5467</v>
      </c>
    </row>
    <row r="22" spans="1:6" ht="30" customHeight="1">
      <c r="A22" s="13">
        <v>16</v>
      </c>
      <c r="B22" s="16" t="s">
        <v>27</v>
      </c>
      <c r="C22" s="17">
        <v>1305</v>
      </c>
      <c r="D22" s="17">
        <v>2976</v>
      </c>
      <c r="E22" s="17">
        <v>2687</v>
      </c>
      <c r="F22" s="17">
        <f aca="true" t="shared" si="1" ref="F22:F30">SUM(E22-D22)</f>
        <v>-289</v>
      </c>
    </row>
    <row r="23" spans="1:6" ht="19.5" customHeight="1">
      <c r="A23" s="13">
        <v>17</v>
      </c>
      <c r="B23" s="19" t="s">
        <v>28</v>
      </c>
      <c r="C23" s="17">
        <v>3813</v>
      </c>
      <c r="D23" s="17">
        <v>2149</v>
      </c>
      <c r="E23" s="17">
        <v>5500</v>
      </c>
      <c r="F23" s="17">
        <f t="shared" si="1"/>
        <v>3351</v>
      </c>
    </row>
    <row r="24" spans="1:6" ht="19.5" customHeight="1">
      <c r="A24" s="13">
        <v>18</v>
      </c>
      <c r="B24" s="19" t="s">
        <v>29</v>
      </c>
      <c r="C24" s="17">
        <v>0</v>
      </c>
      <c r="D24" s="17">
        <v>1539</v>
      </c>
      <c r="E24" s="17">
        <v>2645</v>
      </c>
      <c r="F24" s="17">
        <f t="shared" si="1"/>
        <v>1106</v>
      </c>
    </row>
    <row r="25" spans="1:6" ht="19.5" customHeight="1">
      <c r="A25" s="13">
        <v>19</v>
      </c>
      <c r="B25" s="19" t="s">
        <v>30</v>
      </c>
      <c r="C25" s="17">
        <v>3064</v>
      </c>
      <c r="D25" s="17">
        <v>15670</v>
      </c>
      <c r="E25" s="17">
        <v>13261</v>
      </c>
      <c r="F25" s="17">
        <f t="shared" si="1"/>
        <v>-2409</v>
      </c>
    </row>
    <row r="26" spans="1:6" ht="19.5" customHeight="1">
      <c r="A26" s="13">
        <v>20</v>
      </c>
      <c r="B26" s="19" t="s">
        <v>31</v>
      </c>
      <c r="C26" s="17">
        <v>2950</v>
      </c>
      <c r="D26" s="17">
        <v>3738</v>
      </c>
      <c r="E26" s="17">
        <v>11341</v>
      </c>
      <c r="F26" s="17">
        <f t="shared" si="1"/>
        <v>7603</v>
      </c>
    </row>
    <row r="27" spans="1:6" ht="19.5" customHeight="1">
      <c r="A27" s="13">
        <v>21</v>
      </c>
      <c r="B27" s="19" t="s">
        <v>32</v>
      </c>
      <c r="C27" s="17">
        <v>0</v>
      </c>
      <c r="D27" s="17">
        <v>0</v>
      </c>
      <c r="E27" s="17">
        <v>2971</v>
      </c>
      <c r="F27" s="17">
        <f t="shared" si="1"/>
        <v>2971</v>
      </c>
    </row>
    <row r="28" spans="1:6" ht="19.5" customHeight="1">
      <c r="A28" s="13">
        <v>22</v>
      </c>
      <c r="B28" s="19" t="s">
        <v>33</v>
      </c>
      <c r="C28" s="17">
        <v>0</v>
      </c>
      <c r="D28" s="17">
        <v>0</v>
      </c>
      <c r="E28" s="17">
        <v>0</v>
      </c>
      <c r="F28" s="17">
        <f t="shared" si="1"/>
        <v>0</v>
      </c>
    </row>
    <row r="29" spans="1:6" ht="19.5" customHeight="1">
      <c r="A29" s="13">
        <v>23</v>
      </c>
      <c r="B29" s="19" t="s">
        <v>34</v>
      </c>
      <c r="C29" s="17">
        <v>0</v>
      </c>
      <c r="D29" s="17">
        <v>321</v>
      </c>
      <c r="E29" s="17">
        <v>11838</v>
      </c>
      <c r="F29" s="17">
        <f t="shared" si="1"/>
        <v>11517</v>
      </c>
    </row>
    <row r="30" spans="1:6" ht="19.5" customHeight="1">
      <c r="A30" s="13">
        <v>24</v>
      </c>
      <c r="B30" s="14" t="s">
        <v>35</v>
      </c>
      <c r="C30" s="17">
        <f>SUM(C21:C29)</f>
        <v>16918</v>
      </c>
      <c r="D30" s="17">
        <f>SUM(D21:D29)</f>
        <v>33826</v>
      </c>
      <c r="E30" s="17">
        <f>SUM(E21:E29)</f>
        <v>63143</v>
      </c>
      <c r="F30" s="17">
        <f t="shared" si="1"/>
        <v>29317</v>
      </c>
    </row>
  </sheetData>
  <sheetProtection selectLockedCells="1" selectUnlockedCells="1"/>
  <mergeCells count="4">
    <mergeCell ref="B1:F1"/>
    <mergeCell ref="A3:F3"/>
    <mergeCell ref="B7:F7"/>
    <mergeCell ref="B19:F19"/>
  </mergeCells>
  <printOptions/>
  <pageMargins left="0.7479166666666667" right="0.15763888888888888" top="0.7458333333333333" bottom="0.15763888888888888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A1" sqref="A1"/>
    </sheetView>
  </sheetViews>
  <sheetFormatPr defaultColWidth="9.00390625" defaultRowHeight="12.75" customHeight="1"/>
  <cols>
    <col min="1" max="1" width="5.875" style="190" customWidth="1"/>
    <col min="2" max="2" width="40.125" style="191" customWidth="1"/>
    <col min="3" max="3" width="13.625" style="191" customWidth="1"/>
    <col min="4" max="4" width="11.125" style="191" customWidth="1"/>
    <col min="5" max="5" width="12.125" style="191" customWidth="1"/>
    <col min="6" max="16384" width="9.125" style="192" customWidth="1"/>
  </cols>
  <sheetData>
    <row r="1" spans="1:5" ht="15.75" customHeight="1">
      <c r="A1" s="193" t="s">
        <v>469</v>
      </c>
      <c r="B1" s="193"/>
      <c r="C1" s="193"/>
      <c r="D1" s="193"/>
      <c r="E1" s="193"/>
    </row>
    <row r="2" spans="1:5" ht="15" customHeight="1">
      <c r="A2" s="194"/>
      <c r="B2" s="195"/>
      <c r="C2" s="195"/>
      <c r="D2" s="195"/>
      <c r="E2" s="195"/>
    </row>
    <row r="3" spans="1:5" ht="15.75" customHeight="1">
      <c r="A3" s="193" t="s">
        <v>470</v>
      </c>
      <c r="B3" s="193"/>
      <c r="C3" s="193"/>
      <c r="D3" s="193"/>
      <c r="E3" s="193"/>
    </row>
    <row r="4" spans="1:5" ht="15.75" customHeight="1">
      <c r="A4" s="196" t="s">
        <v>449</v>
      </c>
      <c r="B4" s="196"/>
      <c r="C4" s="196"/>
      <c r="D4" s="196"/>
      <c r="E4" s="196"/>
    </row>
    <row r="5" spans="1:5" ht="15" customHeight="1">
      <c r="A5" s="194"/>
      <c r="B5" s="195"/>
      <c r="C5" s="195"/>
      <c r="D5" s="195"/>
      <c r="E5" s="195"/>
    </row>
    <row r="6" spans="1:5" ht="15" customHeight="1">
      <c r="A6" s="194"/>
      <c r="B6" s="195"/>
      <c r="C6" s="195"/>
      <c r="D6" s="197" t="s">
        <v>2</v>
      </c>
      <c r="E6" s="197"/>
    </row>
    <row r="7" spans="1:5" ht="15" customHeight="1">
      <c r="A7" s="198" t="s">
        <v>3</v>
      </c>
      <c r="B7" s="198" t="s">
        <v>4</v>
      </c>
      <c r="C7" s="198" t="s">
        <v>39</v>
      </c>
      <c r="D7" s="198" t="s">
        <v>6</v>
      </c>
      <c r="E7" s="198" t="s">
        <v>7</v>
      </c>
    </row>
    <row r="8" spans="1:5" ht="47.25" customHeight="1">
      <c r="A8" s="198"/>
      <c r="B8" s="199" t="s">
        <v>450</v>
      </c>
      <c r="C8" s="200" t="s">
        <v>451</v>
      </c>
      <c r="D8" s="200" t="s">
        <v>452</v>
      </c>
      <c r="E8" s="200" t="s">
        <v>453</v>
      </c>
    </row>
    <row r="9" spans="1:5" ht="15.75" customHeight="1">
      <c r="A9" s="201">
        <v>1</v>
      </c>
      <c r="B9" s="202" t="s">
        <v>454</v>
      </c>
      <c r="C9" s="202"/>
      <c r="D9" s="202"/>
      <c r="E9" s="202"/>
    </row>
    <row r="10" spans="1:5" ht="31.5" customHeight="1">
      <c r="A10" s="201">
        <v>2</v>
      </c>
      <c r="B10" s="203" t="s">
        <v>471</v>
      </c>
      <c r="C10" s="204">
        <v>7980</v>
      </c>
      <c r="D10" s="204">
        <v>0</v>
      </c>
      <c r="E10" s="204">
        <v>0</v>
      </c>
    </row>
    <row r="11" spans="1:5" ht="15" customHeight="1">
      <c r="A11" s="201">
        <v>3</v>
      </c>
      <c r="B11" s="203" t="s">
        <v>472</v>
      </c>
      <c r="C11" s="204">
        <v>2950</v>
      </c>
      <c r="D11" s="204">
        <v>0</v>
      </c>
      <c r="E11" s="204">
        <v>0</v>
      </c>
    </row>
    <row r="12" spans="1:5" ht="15" customHeight="1">
      <c r="A12" s="201">
        <v>4</v>
      </c>
      <c r="B12" s="203" t="s">
        <v>473</v>
      </c>
      <c r="C12" s="204">
        <v>3382</v>
      </c>
      <c r="D12" s="204">
        <v>0</v>
      </c>
      <c r="E12" s="204">
        <v>0</v>
      </c>
    </row>
    <row r="13" spans="1:5" ht="31.5" customHeight="1">
      <c r="A13" s="201">
        <v>5</v>
      </c>
      <c r="B13" s="205" t="s">
        <v>474</v>
      </c>
      <c r="C13" s="206">
        <f>SUM(C10:C12)</f>
        <v>14312</v>
      </c>
      <c r="D13" s="206">
        <f>SUM(D10:D12)</f>
        <v>0</v>
      </c>
      <c r="E13" s="206">
        <f>SUM(E10:E12)</f>
        <v>0</v>
      </c>
    </row>
    <row r="14" spans="1:5" ht="15.75" customHeight="1">
      <c r="A14" s="201">
        <v>6</v>
      </c>
      <c r="B14" s="207" t="s">
        <v>461</v>
      </c>
      <c r="C14" s="208"/>
      <c r="D14" s="208"/>
      <c r="E14" s="208"/>
    </row>
    <row r="15" spans="1:5" ht="17.25" customHeight="1">
      <c r="A15" s="201">
        <v>7</v>
      </c>
      <c r="B15" s="203" t="s">
        <v>475</v>
      </c>
      <c r="C15" s="204">
        <v>11341</v>
      </c>
      <c r="D15" s="204">
        <v>0</v>
      </c>
      <c r="E15" s="204">
        <v>0</v>
      </c>
    </row>
    <row r="16" spans="1:5" ht="27.75" customHeight="1">
      <c r="A16" s="201">
        <v>8</v>
      </c>
      <c r="B16" s="203" t="s">
        <v>476</v>
      </c>
      <c r="C16" s="204">
        <v>2971</v>
      </c>
      <c r="D16" s="204">
        <v>0</v>
      </c>
      <c r="E16" s="204">
        <v>0</v>
      </c>
    </row>
    <row r="17" spans="1:5" ht="17.25" customHeight="1">
      <c r="A17" s="201">
        <v>9</v>
      </c>
      <c r="B17" s="203" t="s">
        <v>477</v>
      </c>
      <c r="C17" s="204"/>
      <c r="D17" s="204">
        <v>0</v>
      </c>
      <c r="E17" s="204">
        <v>0</v>
      </c>
    </row>
    <row r="18" spans="1:5" ht="17.25" customHeight="1">
      <c r="A18" s="201">
        <v>10</v>
      </c>
      <c r="B18" s="203" t="s">
        <v>467</v>
      </c>
      <c r="C18" s="204"/>
      <c r="D18" s="204">
        <v>0</v>
      </c>
      <c r="E18" s="204">
        <v>0</v>
      </c>
    </row>
    <row r="19" spans="1:5" ht="31.5" customHeight="1">
      <c r="A19" s="201">
        <v>11</v>
      </c>
      <c r="B19" s="205" t="s">
        <v>478</v>
      </c>
      <c r="C19" s="206">
        <f>SUM(C15:C18)</f>
        <v>14312</v>
      </c>
      <c r="D19" s="206">
        <f>SUM(D15:D18)</f>
        <v>0</v>
      </c>
      <c r="E19" s="206">
        <f>SUM(E15:E18)</f>
        <v>0</v>
      </c>
    </row>
  </sheetData>
  <sheetProtection selectLockedCells="1" selectUnlockedCells="1"/>
  <mergeCells count="6">
    <mergeCell ref="A1:E1"/>
    <mergeCell ref="A3:E3"/>
    <mergeCell ref="A4:E4"/>
    <mergeCell ref="D6:E6"/>
    <mergeCell ref="A7:A8"/>
    <mergeCell ref="B9:E9"/>
  </mergeCells>
  <printOptions/>
  <pageMargins left="0.7875" right="0.7875" top="1.0631944444444446" bottom="1.0631944444444446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SheetLayoutView="100" workbookViewId="0" topLeftCell="A1">
      <selection activeCell="A1" sqref="A1"/>
    </sheetView>
  </sheetViews>
  <sheetFormatPr defaultColWidth="9.00390625" defaultRowHeight="14.25" customHeight="1"/>
  <cols>
    <col min="1" max="1" width="5.00390625" style="209" customWidth="1"/>
    <col min="2" max="2" width="35.125" style="85" customWidth="1"/>
    <col min="3" max="3" width="8.375" style="85" customWidth="1"/>
    <col min="4" max="4" width="8.00390625" style="85" customWidth="1"/>
    <col min="5" max="5" width="9.625" style="85" customWidth="1"/>
    <col min="6" max="6" width="8.125" style="85" customWidth="1"/>
    <col min="7" max="7" width="9.625" style="85" customWidth="1"/>
    <col min="8" max="12" width="8.25390625" style="85" customWidth="1"/>
    <col min="13" max="16384" width="9.125" style="85" customWidth="1"/>
  </cols>
  <sheetData>
    <row r="1" spans="1:16" s="210" customFormat="1" ht="14.25" customHeight="1">
      <c r="A1" s="210" t="s">
        <v>479</v>
      </c>
      <c r="O1" s="211"/>
      <c r="P1" s="211"/>
    </row>
    <row r="2" spans="1:14" ht="28.5" customHeight="1">
      <c r="A2" s="212" t="s">
        <v>480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4" spans="1:14" ht="14.25" customHeight="1">
      <c r="A4" s="212" t="s">
        <v>481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2:15" ht="14.25" customHeight="1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13" t="s">
        <v>2</v>
      </c>
    </row>
    <row r="6" spans="1:15" ht="14.25" customHeight="1">
      <c r="A6" s="214" t="s">
        <v>3</v>
      </c>
      <c r="B6" s="214" t="s">
        <v>4</v>
      </c>
      <c r="C6" s="214" t="s">
        <v>39</v>
      </c>
      <c r="D6" s="214" t="s">
        <v>6</v>
      </c>
      <c r="E6" s="214" t="s">
        <v>7</v>
      </c>
      <c r="F6" s="214" t="s">
        <v>8</v>
      </c>
      <c r="G6" s="214" t="s">
        <v>87</v>
      </c>
      <c r="H6" s="214" t="s">
        <v>395</v>
      </c>
      <c r="I6" s="214" t="s">
        <v>396</v>
      </c>
      <c r="J6" s="214" t="s">
        <v>397</v>
      </c>
      <c r="K6" s="214" t="s">
        <v>398</v>
      </c>
      <c r="L6" s="215" t="s">
        <v>399</v>
      </c>
      <c r="M6" s="215" t="s">
        <v>400</v>
      </c>
      <c r="N6" s="215" t="s">
        <v>482</v>
      </c>
      <c r="O6" s="216" t="s">
        <v>483</v>
      </c>
    </row>
    <row r="7" spans="1:15" ht="15" customHeight="1">
      <c r="A7" s="214">
        <v>1</v>
      </c>
      <c r="B7" s="217" t="s">
        <v>484</v>
      </c>
      <c r="C7" s="217" t="s">
        <v>485</v>
      </c>
      <c r="D7" s="218" t="s">
        <v>486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</row>
    <row r="8" spans="1:15" ht="15" customHeight="1">
      <c r="A8" s="214">
        <v>2</v>
      </c>
      <c r="B8" s="217"/>
      <c r="C8" s="217"/>
      <c r="D8" s="218" t="s">
        <v>487</v>
      </c>
      <c r="E8" s="218" t="s">
        <v>488</v>
      </c>
      <c r="F8" s="218" t="s">
        <v>489</v>
      </c>
      <c r="G8" s="218" t="s">
        <v>490</v>
      </c>
      <c r="H8" s="218" t="s">
        <v>491</v>
      </c>
      <c r="I8" s="218" t="s">
        <v>492</v>
      </c>
      <c r="J8" s="218" t="s">
        <v>493</v>
      </c>
      <c r="K8" s="218" t="s">
        <v>494</v>
      </c>
      <c r="L8" s="218" t="s">
        <v>495</v>
      </c>
      <c r="M8" s="218" t="s">
        <v>496</v>
      </c>
      <c r="N8" s="218" t="s">
        <v>497</v>
      </c>
      <c r="O8" s="218" t="s">
        <v>498</v>
      </c>
    </row>
    <row r="9" spans="1:15" ht="21" customHeight="1">
      <c r="A9" s="214">
        <v>3</v>
      </c>
      <c r="B9" s="215" t="s">
        <v>499</v>
      </c>
      <c r="C9" s="100">
        <v>7292</v>
      </c>
      <c r="D9" s="219">
        <v>7292</v>
      </c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</row>
    <row r="10" spans="1:16" ht="27.75" customHeight="1">
      <c r="A10" s="214">
        <v>4</v>
      </c>
      <c r="B10" s="220" t="s">
        <v>455</v>
      </c>
      <c r="C10" s="100">
        <v>33182</v>
      </c>
      <c r="D10" s="219">
        <v>2767</v>
      </c>
      <c r="E10" s="219">
        <v>2765</v>
      </c>
      <c r="F10" s="219">
        <v>2765</v>
      </c>
      <c r="G10" s="219">
        <v>2765</v>
      </c>
      <c r="H10" s="219">
        <v>2765</v>
      </c>
      <c r="I10" s="219">
        <v>2765</v>
      </c>
      <c r="J10" s="219">
        <v>2765</v>
      </c>
      <c r="K10" s="219">
        <v>2765</v>
      </c>
      <c r="L10" s="219">
        <v>2765</v>
      </c>
      <c r="M10" s="219">
        <v>2765</v>
      </c>
      <c r="N10" s="219">
        <v>2765</v>
      </c>
      <c r="O10" s="219">
        <v>2765</v>
      </c>
      <c r="P10" s="148"/>
    </row>
    <row r="11" spans="1:16" ht="27.75" customHeight="1">
      <c r="A11" s="214">
        <v>5</v>
      </c>
      <c r="B11" s="220" t="s">
        <v>471</v>
      </c>
      <c r="C11" s="100">
        <v>8098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8098</v>
      </c>
      <c r="N11" s="100">
        <v>0</v>
      </c>
      <c r="O11" s="100">
        <v>0</v>
      </c>
      <c r="P11" s="148"/>
    </row>
    <row r="12" spans="1:16" ht="21" customHeight="1">
      <c r="A12" s="214">
        <v>6</v>
      </c>
      <c r="B12" s="215" t="s">
        <v>456</v>
      </c>
      <c r="C12" s="100">
        <v>2298</v>
      </c>
      <c r="D12" s="100">
        <v>0</v>
      </c>
      <c r="E12" s="100">
        <v>0</v>
      </c>
      <c r="F12" s="100">
        <v>1149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1149</v>
      </c>
      <c r="M12" s="100">
        <v>0</v>
      </c>
      <c r="N12" s="100">
        <v>0</v>
      </c>
      <c r="O12" s="100">
        <v>0</v>
      </c>
      <c r="P12" s="148"/>
    </row>
    <row r="13" spans="1:16" ht="21" customHeight="1">
      <c r="A13" s="214">
        <v>7</v>
      </c>
      <c r="B13" s="215" t="s">
        <v>457</v>
      </c>
      <c r="C13" s="100">
        <v>252</v>
      </c>
      <c r="D13" s="100">
        <v>0</v>
      </c>
      <c r="E13" s="100">
        <v>0</v>
      </c>
      <c r="F13" s="100">
        <v>252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48"/>
    </row>
    <row r="14" spans="1:16" ht="21" customHeight="1">
      <c r="A14" s="214">
        <v>8</v>
      </c>
      <c r="B14" s="215" t="s">
        <v>472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48"/>
    </row>
    <row r="15" spans="1:16" ht="21" customHeight="1">
      <c r="A15" s="214">
        <v>9</v>
      </c>
      <c r="B15" s="215" t="s">
        <v>458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48"/>
    </row>
    <row r="16" spans="1:16" ht="21" customHeight="1">
      <c r="A16" s="214">
        <v>10</v>
      </c>
      <c r="B16" s="215" t="s">
        <v>500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48"/>
    </row>
    <row r="17" spans="1:16" ht="21" customHeight="1">
      <c r="A17" s="214">
        <v>11</v>
      </c>
      <c r="B17" s="215" t="s">
        <v>501</v>
      </c>
      <c r="C17" s="100">
        <v>12021</v>
      </c>
      <c r="D17" s="100">
        <v>12021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48"/>
    </row>
    <row r="18" spans="1:16" ht="18.75" customHeight="1">
      <c r="A18" s="214">
        <v>12</v>
      </c>
      <c r="B18" s="221" t="s">
        <v>502</v>
      </c>
      <c r="C18" s="222">
        <f>SUM(C9:C17)</f>
        <v>63143</v>
      </c>
      <c r="D18" s="222">
        <f aca="true" t="shared" si="0" ref="D18:O18">SUM(D9:D17)</f>
        <v>22080</v>
      </c>
      <c r="E18" s="222">
        <f t="shared" si="0"/>
        <v>2765</v>
      </c>
      <c r="F18" s="222">
        <f t="shared" si="0"/>
        <v>4166</v>
      </c>
      <c r="G18" s="222">
        <f t="shared" si="0"/>
        <v>2765</v>
      </c>
      <c r="H18" s="222">
        <f t="shared" si="0"/>
        <v>2765</v>
      </c>
      <c r="I18" s="222">
        <f t="shared" si="0"/>
        <v>2765</v>
      </c>
      <c r="J18" s="222">
        <f t="shared" si="0"/>
        <v>2765</v>
      </c>
      <c r="K18" s="222">
        <f t="shared" si="0"/>
        <v>2765</v>
      </c>
      <c r="L18" s="222">
        <f t="shared" si="0"/>
        <v>3914</v>
      </c>
      <c r="M18" s="222">
        <f t="shared" si="0"/>
        <v>10863</v>
      </c>
      <c r="N18" s="222">
        <f t="shared" si="0"/>
        <v>2765</v>
      </c>
      <c r="O18" s="222">
        <f t="shared" si="0"/>
        <v>2765</v>
      </c>
      <c r="P18" s="223"/>
    </row>
    <row r="19" spans="1:15" ht="15" customHeight="1">
      <c r="A19" s="214">
        <v>13</v>
      </c>
      <c r="B19" s="217" t="s">
        <v>503</v>
      </c>
      <c r="C19" s="217" t="s">
        <v>485</v>
      </c>
      <c r="D19" s="218" t="s">
        <v>504</v>
      </c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</row>
    <row r="20" spans="1:15" ht="15" customHeight="1">
      <c r="A20" s="214">
        <v>14</v>
      </c>
      <c r="B20" s="217"/>
      <c r="C20" s="217"/>
      <c r="D20" s="218" t="s">
        <v>487</v>
      </c>
      <c r="E20" s="218" t="s">
        <v>488</v>
      </c>
      <c r="F20" s="218" t="s">
        <v>489</v>
      </c>
      <c r="G20" s="218" t="s">
        <v>490</v>
      </c>
      <c r="H20" s="218" t="s">
        <v>491</v>
      </c>
      <c r="I20" s="218" t="s">
        <v>492</v>
      </c>
      <c r="J20" s="218" t="s">
        <v>493</v>
      </c>
      <c r="K20" s="218" t="s">
        <v>494</v>
      </c>
      <c r="L20" s="218" t="s">
        <v>495</v>
      </c>
      <c r="M20" s="218" t="s">
        <v>496</v>
      </c>
      <c r="N20" s="218" t="s">
        <v>497</v>
      </c>
      <c r="O20" s="218" t="s">
        <v>498</v>
      </c>
    </row>
    <row r="21" spans="1:16" ht="16.5" customHeight="1">
      <c r="A21" s="214">
        <v>15</v>
      </c>
      <c r="B21" s="220" t="s">
        <v>462</v>
      </c>
      <c r="C21" s="100">
        <v>12900</v>
      </c>
      <c r="D21" s="219">
        <v>1075</v>
      </c>
      <c r="E21" s="219">
        <v>1075</v>
      </c>
      <c r="F21" s="219">
        <v>1075</v>
      </c>
      <c r="G21" s="219">
        <v>1075</v>
      </c>
      <c r="H21" s="219">
        <v>1075</v>
      </c>
      <c r="I21" s="219">
        <v>1075</v>
      </c>
      <c r="J21" s="219">
        <v>1075</v>
      </c>
      <c r="K21" s="219">
        <v>1075</v>
      </c>
      <c r="L21" s="219">
        <v>1075</v>
      </c>
      <c r="M21" s="219">
        <v>1075</v>
      </c>
      <c r="N21" s="219">
        <v>1075</v>
      </c>
      <c r="O21" s="219">
        <v>1075</v>
      </c>
      <c r="P21" s="148"/>
    </row>
    <row r="22" spans="1:16" ht="27.75" customHeight="1">
      <c r="A22" s="214">
        <v>16</v>
      </c>
      <c r="B22" s="220" t="s">
        <v>463</v>
      </c>
      <c r="C22" s="100">
        <v>2687</v>
      </c>
      <c r="D22" s="219">
        <v>223</v>
      </c>
      <c r="E22" s="219">
        <v>224</v>
      </c>
      <c r="F22" s="219">
        <v>224</v>
      </c>
      <c r="G22" s="219">
        <v>224</v>
      </c>
      <c r="H22" s="219">
        <v>224</v>
      </c>
      <c r="I22" s="219">
        <v>224</v>
      </c>
      <c r="J22" s="219">
        <v>224</v>
      </c>
      <c r="K22" s="219">
        <v>224</v>
      </c>
      <c r="L22" s="219">
        <v>224</v>
      </c>
      <c r="M22" s="219">
        <v>224</v>
      </c>
      <c r="N22" s="219">
        <v>224</v>
      </c>
      <c r="O22" s="219">
        <v>224</v>
      </c>
      <c r="P22" s="148"/>
    </row>
    <row r="23" spans="1:16" ht="16.5" customHeight="1">
      <c r="A23" s="214">
        <v>17</v>
      </c>
      <c r="B23" s="215" t="s">
        <v>505</v>
      </c>
      <c r="C23" s="100">
        <v>5500</v>
      </c>
      <c r="D23" s="100">
        <v>458</v>
      </c>
      <c r="E23" s="100">
        <v>459</v>
      </c>
      <c r="F23" s="100">
        <v>459</v>
      </c>
      <c r="G23" s="100">
        <v>458</v>
      </c>
      <c r="H23" s="100">
        <v>458</v>
      </c>
      <c r="I23" s="100">
        <v>459</v>
      </c>
      <c r="J23" s="100">
        <v>458</v>
      </c>
      <c r="K23" s="100">
        <v>458</v>
      </c>
      <c r="L23" s="100">
        <v>458</v>
      </c>
      <c r="M23" s="100">
        <v>459</v>
      </c>
      <c r="N23" s="100">
        <v>458</v>
      </c>
      <c r="O23" s="100">
        <v>458</v>
      </c>
      <c r="P23" s="148"/>
    </row>
    <row r="24" spans="1:16" ht="16.5" customHeight="1">
      <c r="A24" s="214">
        <v>18</v>
      </c>
      <c r="B24" s="215" t="s">
        <v>465</v>
      </c>
      <c r="C24" s="100">
        <v>2645</v>
      </c>
      <c r="D24" s="100">
        <v>220</v>
      </c>
      <c r="E24" s="100">
        <v>220</v>
      </c>
      <c r="F24" s="100">
        <v>221</v>
      </c>
      <c r="G24" s="100">
        <v>220</v>
      </c>
      <c r="H24" s="100">
        <v>221</v>
      </c>
      <c r="I24" s="100">
        <v>220</v>
      </c>
      <c r="J24" s="100">
        <v>221</v>
      </c>
      <c r="K24" s="100">
        <v>220</v>
      </c>
      <c r="L24" s="100">
        <v>221</v>
      </c>
      <c r="M24" s="100">
        <v>220</v>
      </c>
      <c r="N24" s="100">
        <v>221</v>
      </c>
      <c r="O24" s="100">
        <v>220</v>
      </c>
      <c r="P24" s="148"/>
    </row>
    <row r="25" spans="1:16" ht="28.5" customHeight="1">
      <c r="A25" s="214">
        <v>19</v>
      </c>
      <c r="B25" s="220" t="s">
        <v>466</v>
      </c>
      <c r="C25" s="100">
        <v>13261</v>
      </c>
      <c r="D25" s="100">
        <v>1105</v>
      </c>
      <c r="E25" s="100">
        <v>1105</v>
      </c>
      <c r="F25" s="100">
        <v>1105</v>
      </c>
      <c r="G25" s="100">
        <v>1105</v>
      </c>
      <c r="H25" s="100">
        <v>1105</v>
      </c>
      <c r="I25" s="100">
        <v>1105</v>
      </c>
      <c r="J25" s="100">
        <v>1105</v>
      </c>
      <c r="K25" s="100">
        <v>1105</v>
      </c>
      <c r="L25" s="100">
        <v>1105</v>
      </c>
      <c r="M25" s="100">
        <v>1105</v>
      </c>
      <c r="N25" s="100">
        <v>1105</v>
      </c>
      <c r="O25" s="100">
        <v>1106</v>
      </c>
      <c r="P25" s="148"/>
    </row>
    <row r="26" spans="1:16" ht="19.5" customHeight="1">
      <c r="A26" s="214">
        <v>20</v>
      </c>
      <c r="B26" s="215" t="s">
        <v>475</v>
      </c>
      <c r="C26" s="100">
        <v>11341</v>
      </c>
      <c r="D26" s="100">
        <v>0</v>
      </c>
      <c r="E26" s="100">
        <v>0</v>
      </c>
      <c r="F26" s="100">
        <v>0</v>
      </c>
      <c r="G26" s="100">
        <v>0</v>
      </c>
      <c r="H26" s="100"/>
      <c r="I26" s="100">
        <v>0</v>
      </c>
      <c r="J26" s="100"/>
      <c r="K26" s="100"/>
      <c r="L26" s="100">
        <v>0</v>
      </c>
      <c r="M26" s="100">
        <v>11341</v>
      </c>
      <c r="N26" s="100">
        <v>0</v>
      </c>
      <c r="O26" s="100">
        <v>0</v>
      </c>
      <c r="P26" s="148"/>
    </row>
    <row r="27" spans="1:16" ht="19.5" customHeight="1">
      <c r="A27" s="214">
        <v>21</v>
      </c>
      <c r="B27" s="215" t="s">
        <v>476</v>
      </c>
      <c r="C27" s="100">
        <v>2971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2971</v>
      </c>
      <c r="P27" s="148"/>
    </row>
    <row r="28" spans="1:16" ht="18.75" customHeight="1">
      <c r="A28" s="214">
        <v>22</v>
      </c>
      <c r="B28" s="215" t="s">
        <v>477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48"/>
    </row>
    <row r="29" spans="1:16" ht="18" customHeight="1">
      <c r="A29" s="214">
        <v>23</v>
      </c>
      <c r="B29" s="220" t="s">
        <v>467</v>
      </c>
      <c r="C29" s="100">
        <v>9026</v>
      </c>
      <c r="D29" s="100">
        <v>321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/>
      <c r="N29" s="100">
        <v>8705</v>
      </c>
      <c r="O29" s="100">
        <v>0</v>
      </c>
      <c r="P29" s="148"/>
    </row>
    <row r="30" spans="1:16" ht="19.5" customHeight="1">
      <c r="A30" s="214">
        <v>24</v>
      </c>
      <c r="B30" s="221" t="s">
        <v>506</v>
      </c>
      <c r="C30" s="222">
        <f aca="true" t="shared" si="1" ref="C30:O30">SUM(C21:C29)</f>
        <v>60331</v>
      </c>
      <c r="D30" s="222">
        <f t="shared" si="1"/>
        <v>3402</v>
      </c>
      <c r="E30" s="222">
        <f t="shared" si="1"/>
        <v>3083</v>
      </c>
      <c r="F30" s="222">
        <f t="shared" si="1"/>
        <v>3084</v>
      </c>
      <c r="G30" s="222">
        <f t="shared" si="1"/>
        <v>3082</v>
      </c>
      <c r="H30" s="222">
        <f t="shared" si="1"/>
        <v>3083</v>
      </c>
      <c r="I30" s="222">
        <f t="shared" si="1"/>
        <v>3083</v>
      </c>
      <c r="J30" s="222">
        <f t="shared" si="1"/>
        <v>3083</v>
      </c>
      <c r="K30" s="222">
        <f t="shared" si="1"/>
        <v>3082</v>
      </c>
      <c r="L30" s="222">
        <f t="shared" si="1"/>
        <v>3083</v>
      </c>
      <c r="M30" s="222">
        <f t="shared" si="1"/>
        <v>14424</v>
      </c>
      <c r="N30" s="222">
        <f t="shared" si="1"/>
        <v>11788</v>
      </c>
      <c r="O30" s="222">
        <f t="shared" si="1"/>
        <v>6054</v>
      </c>
      <c r="P30" s="148"/>
    </row>
    <row r="31" spans="1:16" ht="19.5" customHeight="1">
      <c r="A31" s="214">
        <v>25</v>
      </c>
      <c r="B31" s="215" t="s">
        <v>507</v>
      </c>
      <c r="C31" s="100">
        <v>2812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>
        <v>2812</v>
      </c>
      <c r="P31" s="148"/>
    </row>
    <row r="32" spans="1:16" ht="15" customHeight="1">
      <c r="A32" s="214">
        <v>26</v>
      </c>
      <c r="B32" s="218" t="s">
        <v>508</v>
      </c>
      <c r="C32" s="224">
        <f aca="true" t="shared" si="2" ref="C32:O32">SUM(C30:C31)</f>
        <v>63143</v>
      </c>
      <c r="D32" s="225">
        <f t="shared" si="2"/>
        <v>3402</v>
      </c>
      <c r="E32" s="225">
        <f t="shared" si="2"/>
        <v>3083</v>
      </c>
      <c r="F32" s="225">
        <f t="shared" si="2"/>
        <v>3084</v>
      </c>
      <c r="G32" s="225">
        <f t="shared" si="2"/>
        <v>3082</v>
      </c>
      <c r="H32" s="225">
        <f t="shared" si="2"/>
        <v>3083</v>
      </c>
      <c r="I32" s="225">
        <f t="shared" si="2"/>
        <v>3083</v>
      </c>
      <c r="J32" s="225">
        <f t="shared" si="2"/>
        <v>3083</v>
      </c>
      <c r="K32" s="225">
        <f t="shared" si="2"/>
        <v>3082</v>
      </c>
      <c r="L32" s="225">
        <f t="shared" si="2"/>
        <v>3083</v>
      </c>
      <c r="M32" s="225">
        <f t="shared" si="2"/>
        <v>14424</v>
      </c>
      <c r="N32" s="225">
        <f t="shared" si="2"/>
        <v>11788</v>
      </c>
      <c r="O32" s="225">
        <f t="shared" si="2"/>
        <v>8866</v>
      </c>
      <c r="P32" s="148"/>
    </row>
  </sheetData>
  <sheetProtection selectLockedCells="1" selectUnlockedCells="1"/>
  <mergeCells count="39">
    <mergeCell ref="A1:N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IO1:IV1"/>
    <mergeCell ref="A2:N2"/>
    <mergeCell ref="A4:N4"/>
    <mergeCell ref="B7:B8"/>
    <mergeCell ref="C7:C8"/>
    <mergeCell ref="D7:O7"/>
    <mergeCell ref="B19:B20"/>
    <mergeCell ref="C19:C20"/>
    <mergeCell ref="D19:O19"/>
  </mergeCells>
  <printOptions/>
  <pageMargins left="0.7875" right="0.7875" top="0.43333333333333335" bottom="0.511805555555555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">
      <selection activeCell="B1" sqref="B1"/>
    </sheetView>
  </sheetViews>
  <sheetFormatPr defaultColWidth="9.00390625" defaultRowHeight="12.75" customHeight="1"/>
  <cols>
    <col min="1" max="1" width="9.125" style="226" customWidth="1"/>
    <col min="2" max="2" width="51.375" style="0" customWidth="1"/>
    <col min="3" max="3" width="14.75390625" style="0" customWidth="1"/>
    <col min="4" max="4" width="13.625" style="0" customWidth="1"/>
  </cols>
  <sheetData>
    <row r="1" spans="2:4" ht="12.75" customHeight="1">
      <c r="B1" s="193" t="s">
        <v>509</v>
      </c>
      <c r="C1" s="193"/>
      <c r="D1" s="193"/>
    </row>
    <row r="2" ht="15.75" customHeight="1">
      <c r="B2" s="193"/>
    </row>
    <row r="3" spans="2:4" ht="15" customHeight="1">
      <c r="B3" s="227" t="s">
        <v>510</v>
      </c>
      <c r="C3" s="227"/>
      <c r="D3" s="227"/>
    </row>
    <row r="4" ht="15.75" customHeight="1">
      <c r="D4" s="197" t="s">
        <v>2</v>
      </c>
    </row>
    <row r="5" spans="1:4" ht="15.75" customHeight="1">
      <c r="A5" s="228" t="s">
        <v>3</v>
      </c>
      <c r="B5" s="228" t="s">
        <v>4</v>
      </c>
      <c r="C5" s="228" t="s">
        <v>39</v>
      </c>
      <c r="D5" s="228" t="s">
        <v>6</v>
      </c>
    </row>
    <row r="6" spans="1:4" ht="15" customHeight="1">
      <c r="A6" s="228">
        <v>1</v>
      </c>
      <c r="B6" s="176" t="s">
        <v>511</v>
      </c>
      <c r="C6" s="229" t="s">
        <v>512</v>
      </c>
      <c r="D6" s="176" t="s">
        <v>513</v>
      </c>
    </row>
    <row r="7" spans="1:4" ht="15" customHeight="1">
      <c r="A7" s="228">
        <v>2</v>
      </c>
      <c r="B7" s="230" t="s">
        <v>514</v>
      </c>
      <c r="C7" s="230"/>
      <c r="D7" s="230"/>
    </row>
    <row r="8" spans="1:4" ht="15" customHeight="1">
      <c r="A8" s="228">
        <v>3</v>
      </c>
      <c r="B8" s="231" t="s">
        <v>515</v>
      </c>
      <c r="C8" s="231"/>
      <c r="D8" s="231"/>
    </row>
    <row r="9" spans="1:4" ht="47.25" customHeight="1">
      <c r="A9" s="228">
        <v>4</v>
      </c>
      <c r="B9" s="231" t="s">
        <v>516</v>
      </c>
      <c r="C9" s="231">
        <v>2</v>
      </c>
      <c r="D9" s="231">
        <v>16129</v>
      </c>
    </row>
    <row r="10" spans="1:4" ht="15" customHeight="1">
      <c r="A10" s="228">
        <v>5</v>
      </c>
      <c r="B10" s="231" t="s">
        <v>517</v>
      </c>
      <c r="C10" s="231">
        <v>0</v>
      </c>
      <c r="D10" s="231">
        <v>0</v>
      </c>
    </row>
    <row r="11" spans="1:4" ht="15.75" customHeight="1">
      <c r="A11" s="228">
        <v>6</v>
      </c>
      <c r="B11" s="231" t="s">
        <v>518</v>
      </c>
      <c r="C11" s="231">
        <v>4</v>
      </c>
      <c r="D11" s="231">
        <v>0</v>
      </c>
    </row>
    <row r="12" spans="1:4" ht="31.5" customHeight="1">
      <c r="A12" s="228">
        <v>7</v>
      </c>
      <c r="B12" s="231" t="s">
        <v>519</v>
      </c>
      <c r="C12" s="231">
        <v>2</v>
      </c>
      <c r="D12" s="231"/>
    </row>
    <row r="13" spans="1:4" ht="15" customHeight="1">
      <c r="A13" s="228">
        <v>8</v>
      </c>
      <c r="B13" s="232" t="s">
        <v>520</v>
      </c>
      <c r="C13" s="231">
        <v>8</v>
      </c>
      <c r="D13" s="231">
        <v>19129</v>
      </c>
    </row>
    <row r="14" spans="1:4" ht="15" customHeight="1">
      <c r="A14" s="228">
        <v>9</v>
      </c>
      <c r="B14" s="230" t="s">
        <v>521</v>
      </c>
      <c r="C14" s="230"/>
      <c r="D14" s="230"/>
    </row>
    <row r="15" spans="1:4" ht="31.5" customHeight="1">
      <c r="A15" s="228">
        <v>10</v>
      </c>
      <c r="B15" s="231" t="s">
        <v>522</v>
      </c>
      <c r="C15" s="228" t="s">
        <v>523</v>
      </c>
      <c r="D15" s="228" t="s">
        <v>523</v>
      </c>
    </row>
    <row r="16" spans="1:4" ht="15.75" customHeight="1">
      <c r="A16" s="228">
        <v>11</v>
      </c>
      <c r="B16" s="231" t="s">
        <v>524</v>
      </c>
      <c r="C16" s="228" t="s">
        <v>523</v>
      </c>
      <c r="D16" s="228" t="s">
        <v>523</v>
      </c>
    </row>
    <row r="17" spans="1:4" ht="17.25" customHeight="1">
      <c r="A17" s="228">
        <v>12</v>
      </c>
      <c r="B17" s="232" t="s">
        <v>525</v>
      </c>
      <c r="C17" s="228" t="s">
        <v>523</v>
      </c>
      <c r="D17" s="228" t="s">
        <v>523</v>
      </c>
    </row>
    <row r="18" spans="1:4" ht="31.5" customHeight="1">
      <c r="A18" s="228">
        <v>13</v>
      </c>
      <c r="B18" s="230" t="s">
        <v>526</v>
      </c>
      <c r="C18" s="230"/>
      <c r="D18" s="230"/>
    </row>
    <row r="19" spans="1:4" ht="15" customHeight="1">
      <c r="A19" s="228">
        <v>14</v>
      </c>
      <c r="B19" s="233" t="s">
        <v>527</v>
      </c>
      <c r="C19" s="230"/>
      <c r="D19" s="230"/>
    </row>
    <row r="20" spans="1:4" ht="15" customHeight="1">
      <c r="A20" s="228">
        <v>15</v>
      </c>
      <c r="B20" s="232" t="s">
        <v>528</v>
      </c>
      <c r="C20" s="231"/>
      <c r="D20" s="231"/>
    </row>
    <row r="21" spans="1:4" ht="15" customHeight="1">
      <c r="A21" s="228">
        <v>16</v>
      </c>
      <c r="B21" s="232" t="s">
        <v>529</v>
      </c>
      <c r="C21" s="231">
        <v>8</v>
      </c>
      <c r="D21" s="231">
        <v>16129</v>
      </c>
    </row>
  </sheetData>
  <sheetProtection selectLockedCells="1" selectUnlockedCells="1"/>
  <mergeCells count="5">
    <mergeCell ref="B1:D1"/>
    <mergeCell ref="B3:D3"/>
    <mergeCell ref="B7:D7"/>
    <mergeCell ref="B14:D14"/>
    <mergeCell ref="B18:D18"/>
  </mergeCells>
  <printOptions/>
  <pageMargins left="0.7875" right="0.7875" top="1.0631944444444446" bottom="1.0631944444444446" header="0.5118055555555555" footer="0.5118055555555555"/>
  <pageSetup horizontalDpi="300" verticalDpi="300" orientation="portrait" paperSize="9" scale="9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A1" sqref="A1"/>
    </sheetView>
  </sheetViews>
  <sheetFormatPr defaultColWidth="12.00390625" defaultRowHeight="12.75"/>
  <cols>
    <col min="1" max="1" width="8.125" style="0" customWidth="1"/>
    <col min="2" max="2" width="27.75390625" style="0" customWidth="1"/>
    <col min="3" max="3" width="23.00390625" style="0" customWidth="1"/>
    <col min="4" max="4" width="21.25390625" style="0" customWidth="1"/>
    <col min="5" max="16384" width="11.625" style="0" customWidth="1"/>
  </cols>
  <sheetData>
    <row r="1" spans="1:4" ht="15.75">
      <c r="A1" s="234" t="s">
        <v>530</v>
      </c>
      <c r="B1" s="234"/>
      <c r="C1" s="234"/>
      <c r="D1" s="234"/>
    </row>
    <row r="2" ht="15">
      <c r="A2" s="193"/>
    </row>
    <row r="3" spans="1:4" ht="15.75" customHeight="1">
      <c r="A3" s="227" t="s">
        <v>531</v>
      </c>
      <c r="B3" s="227"/>
      <c r="C3" s="227"/>
      <c r="D3" s="227"/>
    </row>
    <row r="4" ht="14.25">
      <c r="C4" s="197"/>
    </row>
    <row r="6" spans="1:4" ht="15">
      <c r="A6" s="235" t="s">
        <v>532</v>
      </c>
      <c r="B6" s="236" t="s">
        <v>4</v>
      </c>
      <c r="C6" s="236" t="s">
        <v>39</v>
      </c>
      <c r="D6" s="236" t="s">
        <v>6</v>
      </c>
    </row>
    <row r="7" spans="1:4" ht="15.75">
      <c r="A7" s="235"/>
      <c r="B7" s="237" t="s">
        <v>10</v>
      </c>
      <c r="C7" s="238" t="s">
        <v>533</v>
      </c>
      <c r="D7" s="238"/>
    </row>
    <row r="8" spans="1:4" ht="15.75">
      <c r="A8" s="235">
        <v>1</v>
      </c>
      <c r="B8" s="237"/>
      <c r="C8" s="237" t="s">
        <v>534</v>
      </c>
      <c r="D8" s="237" t="s">
        <v>535</v>
      </c>
    </row>
    <row r="9" spans="1:4" ht="15.75">
      <c r="A9" s="235">
        <v>2</v>
      </c>
      <c r="B9" s="236" t="s">
        <v>536</v>
      </c>
      <c r="C9" s="239">
        <v>1</v>
      </c>
      <c r="D9" s="239"/>
    </row>
    <row r="10" spans="1:4" ht="15.75">
      <c r="A10" s="235">
        <v>3</v>
      </c>
      <c r="B10" s="236" t="s">
        <v>537</v>
      </c>
      <c r="C10" s="239">
        <v>1</v>
      </c>
      <c r="D10" s="239"/>
    </row>
    <row r="11" spans="1:4" ht="15.75">
      <c r="A11" s="235">
        <v>4</v>
      </c>
      <c r="B11" s="236" t="s">
        <v>538</v>
      </c>
      <c r="C11" s="239">
        <v>9</v>
      </c>
      <c r="D11" s="239"/>
    </row>
    <row r="12" spans="1:4" ht="15.75">
      <c r="A12" s="235">
        <v>5</v>
      </c>
      <c r="B12" s="237" t="s">
        <v>411</v>
      </c>
      <c r="C12" s="240">
        <f>SUM(C9:C11)</f>
        <v>11</v>
      </c>
      <c r="D12" s="240">
        <f>SUM(D9:D11)</f>
        <v>0</v>
      </c>
    </row>
  </sheetData>
  <sheetProtection selectLockedCells="1" selectUnlockedCells="1"/>
  <mergeCells count="4">
    <mergeCell ref="A1:D1"/>
    <mergeCell ref="A3:D3"/>
    <mergeCell ref="A6:A7"/>
    <mergeCell ref="C7:D7"/>
  </mergeCells>
  <printOptions/>
  <pageMargins left="0.7875" right="0.7875" top="1.0631944444444446" bottom="1.0631944444444446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zoomScaleSheetLayoutView="100" workbookViewId="0" topLeftCell="A1">
      <selection activeCell="A1" sqref="A1"/>
    </sheetView>
  </sheetViews>
  <sheetFormatPr defaultColWidth="12.00390625" defaultRowHeight="12.75"/>
  <cols>
    <col min="1" max="1" width="11.625" style="241" customWidth="1"/>
    <col min="2" max="2" width="68.625" style="84" customWidth="1"/>
    <col min="3" max="3" width="11.125" style="84" customWidth="1"/>
    <col min="4" max="16" width="17.75390625" style="84" customWidth="1"/>
    <col min="17" max="16384" width="11.625" style="84" customWidth="1"/>
  </cols>
  <sheetData>
    <row r="1" spans="1:21" ht="15.75" customHeight="1">
      <c r="A1" s="242" t="s">
        <v>539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ht="14.25">
      <c r="A2" s="243"/>
      <c r="B2" s="244"/>
      <c r="C2" s="245"/>
      <c r="D2" s="150"/>
      <c r="E2" s="150"/>
      <c r="F2" s="150"/>
      <c r="G2" s="150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</row>
    <row r="3" spans="1:21" ht="15.75" customHeight="1">
      <c r="A3" s="88" t="s">
        <v>540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ht="12.75">
      <c r="A4" s="247"/>
      <c r="B4" s="247"/>
      <c r="C4" s="247"/>
      <c r="D4" s="247"/>
      <c r="E4" s="247"/>
      <c r="F4" s="247"/>
      <c r="G4" s="247"/>
      <c r="U4" s="248" t="s">
        <v>2</v>
      </c>
    </row>
    <row r="5" spans="1:21" s="154" customFormat="1" ht="15" customHeight="1">
      <c r="A5" s="63" t="s">
        <v>3</v>
      </c>
      <c r="B5" s="249" t="s">
        <v>4</v>
      </c>
      <c r="C5" s="249" t="s">
        <v>39</v>
      </c>
      <c r="D5" s="249" t="s">
        <v>6</v>
      </c>
      <c r="E5" s="249" t="s">
        <v>7</v>
      </c>
      <c r="F5" s="249" t="s">
        <v>8</v>
      </c>
      <c r="G5" s="249" t="s">
        <v>87</v>
      </c>
      <c r="H5" s="249" t="s">
        <v>395</v>
      </c>
      <c r="I5" s="249" t="s">
        <v>396</v>
      </c>
      <c r="J5" s="249" t="s">
        <v>397</v>
      </c>
      <c r="K5" s="249" t="s">
        <v>398</v>
      </c>
      <c r="L5" s="249" t="s">
        <v>541</v>
      </c>
      <c r="M5" s="249" t="s">
        <v>400</v>
      </c>
      <c r="N5" s="249" t="s">
        <v>482</v>
      </c>
      <c r="O5" s="249" t="s">
        <v>483</v>
      </c>
      <c r="P5" s="249" t="s">
        <v>542</v>
      </c>
      <c r="Q5" s="249" t="s">
        <v>543</v>
      </c>
      <c r="R5" s="249" t="s">
        <v>544</v>
      </c>
      <c r="S5" s="249" t="s">
        <v>545</v>
      </c>
      <c r="T5" s="249" t="s">
        <v>546</v>
      </c>
      <c r="U5" s="249" t="s">
        <v>547</v>
      </c>
    </row>
    <row r="6" spans="1:21" ht="102">
      <c r="A6" s="63"/>
      <c r="B6" s="250" t="s">
        <v>10</v>
      </c>
      <c r="C6" s="250" t="s">
        <v>411</v>
      </c>
      <c r="D6" s="251" t="s">
        <v>548</v>
      </c>
      <c r="E6" s="251" t="s">
        <v>549</v>
      </c>
      <c r="F6" s="251" t="s">
        <v>550</v>
      </c>
      <c r="G6" s="251" t="s">
        <v>551</v>
      </c>
      <c r="H6" s="251" t="s">
        <v>552</v>
      </c>
      <c r="I6" s="251" t="s">
        <v>553</v>
      </c>
      <c r="J6" s="251" t="s">
        <v>554</v>
      </c>
      <c r="K6" s="251" t="s">
        <v>555</v>
      </c>
      <c r="L6" s="251" t="s">
        <v>556</v>
      </c>
      <c r="M6" s="251" t="s">
        <v>557</v>
      </c>
      <c r="N6" s="251" t="s">
        <v>558</v>
      </c>
      <c r="O6" s="251" t="s">
        <v>559</v>
      </c>
      <c r="P6" s="251" t="s">
        <v>560</v>
      </c>
      <c r="Q6" s="251" t="s">
        <v>561</v>
      </c>
      <c r="R6" s="251" t="s">
        <v>562</v>
      </c>
      <c r="S6" s="251" t="s">
        <v>563</v>
      </c>
      <c r="T6" s="251" t="s">
        <v>564</v>
      </c>
      <c r="U6" s="251" t="s">
        <v>565</v>
      </c>
    </row>
    <row r="7" spans="1:21" s="254" customFormat="1" ht="20.25" customHeight="1">
      <c r="A7" s="252">
        <v>1</v>
      </c>
      <c r="B7" s="253" t="s">
        <v>566</v>
      </c>
      <c r="C7" s="253"/>
      <c r="D7" s="253" t="s">
        <v>541</v>
      </c>
      <c r="E7" s="253" t="s">
        <v>541</v>
      </c>
      <c r="F7" s="253" t="s">
        <v>541</v>
      </c>
      <c r="G7" s="253" t="s">
        <v>541</v>
      </c>
      <c r="H7" s="253" t="s">
        <v>541</v>
      </c>
      <c r="I7" s="253" t="s">
        <v>541</v>
      </c>
      <c r="J7" s="253" t="s">
        <v>541</v>
      </c>
      <c r="K7" s="253" t="s">
        <v>541</v>
      </c>
      <c r="L7" s="253" t="s">
        <v>541</v>
      </c>
      <c r="M7" s="253" t="s">
        <v>541</v>
      </c>
      <c r="N7" s="253" t="s">
        <v>541</v>
      </c>
      <c r="O7" s="253" t="s">
        <v>567</v>
      </c>
      <c r="P7" s="253" t="s">
        <v>541</v>
      </c>
      <c r="Q7" s="253" t="s">
        <v>541</v>
      </c>
      <c r="R7" s="253" t="s">
        <v>541</v>
      </c>
      <c r="S7" s="253" t="s">
        <v>541</v>
      </c>
      <c r="T7" s="253" t="s">
        <v>541</v>
      </c>
      <c r="U7" s="253" t="s">
        <v>541</v>
      </c>
    </row>
    <row r="8" spans="1:21" ht="18">
      <c r="A8" s="251">
        <v>2</v>
      </c>
      <c r="B8" s="255" t="s">
        <v>568</v>
      </c>
      <c r="C8" s="256">
        <v>10013</v>
      </c>
      <c r="D8" s="256">
        <v>0</v>
      </c>
      <c r="E8" s="256">
        <v>0</v>
      </c>
      <c r="F8" s="256">
        <v>0</v>
      </c>
      <c r="G8" s="256">
        <v>0</v>
      </c>
      <c r="H8" s="256">
        <v>0</v>
      </c>
      <c r="I8" s="256">
        <v>8165</v>
      </c>
      <c r="J8" s="256">
        <v>388</v>
      </c>
      <c r="K8" s="256">
        <v>0</v>
      </c>
      <c r="L8" s="256">
        <v>0</v>
      </c>
      <c r="M8" s="256">
        <v>1460</v>
      </c>
      <c r="N8" s="256">
        <v>0</v>
      </c>
      <c r="O8" s="256">
        <v>0</v>
      </c>
      <c r="P8" s="256">
        <v>0</v>
      </c>
      <c r="Q8" s="256">
        <v>0</v>
      </c>
      <c r="R8" s="256">
        <v>0</v>
      </c>
      <c r="S8" s="256">
        <v>0</v>
      </c>
      <c r="T8" s="256">
        <v>0</v>
      </c>
      <c r="U8" s="256">
        <v>0</v>
      </c>
    </row>
    <row r="9" spans="1:21" ht="18">
      <c r="A9" s="252">
        <v>3</v>
      </c>
      <c r="B9" s="255" t="s">
        <v>569</v>
      </c>
      <c r="C9" s="256">
        <v>216</v>
      </c>
      <c r="D9" s="256">
        <v>0</v>
      </c>
      <c r="E9" s="256">
        <v>0</v>
      </c>
      <c r="F9" s="256">
        <v>0</v>
      </c>
      <c r="G9" s="256">
        <v>0</v>
      </c>
      <c r="H9" s="256">
        <v>0</v>
      </c>
      <c r="I9" s="256">
        <v>104</v>
      </c>
      <c r="J9" s="256">
        <v>0</v>
      </c>
      <c r="K9" s="256">
        <v>0</v>
      </c>
      <c r="L9" s="256">
        <v>0</v>
      </c>
      <c r="M9" s="256">
        <v>112</v>
      </c>
      <c r="N9" s="256">
        <v>0</v>
      </c>
      <c r="O9" s="256">
        <v>0</v>
      </c>
      <c r="P9" s="256">
        <v>0</v>
      </c>
      <c r="Q9" s="256">
        <v>0</v>
      </c>
      <c r="R9" s="256">
        <v>0</v>
      </c>
      <c r="S9" s="256">
        <v>0</v>
      </c>
      <c r="T9" s="256">
        <v>0</v>
      </c>
      <c r="U9" s="256">
        <v>0</v>
      </c>
    </row>
    <row r="10" spans="1:21" ht="18">
      <c r="A10" s="251">
        <v>4</v>
      </c>
      <c r="B10" s="255" t="s">
        <v>570</v>
      </c>
      <c r="C10" s="256">
        <v>27</v>
      </c>
      <c r="D10" s="256">
        <v>0</v>
      </c>
      <c r="E10" s="256">
        <v>0</v>
      </c>
      <c r="F10" s="256">
        <v>0</v>
      </c>
      <c r="G10" s="256">
        <v>0</v>
      </c>
      <c r="H10" s="256">
        <v>0</v>
      </c>
      <c r="I10" s="256">
        <v>27</v>
      </c>
      <c r="J10" s="256">
        <v>0</v>
      </c>
      <c r="K10" s="256">
        <v>0</v>
      </c>
      <c r="L10" s="256">
        <v>0</v>
      </c>
      <c r="M10" s="256">
        <v>0</v>
      </c>
      <c r="N10" s="256">
        <v>0</v>
      </c>
      <c r="O10" s="256">
        <v>0</v>
      </c>
      <c r="P10" s="256">
        <v>0</v>
      </c>
      <c r="Q10" s="256">
        <v>0</v>
      </c>
      <c r="R10" s="256">
        <v>0</v>
      </c>
      <c r="S10" s="256">
        <v>0</v>
      </c>
      <c r="T10" s="256">
        <v>0</v>
      </c>
      <c r="U10" s="256">
        <v>0</v>
      </c>
    </row>
    <row r="11" spans="1:21" ht="18">
      <c r="A11" s="252">
        <v>5</v>
      </c>
      <c r="B11" s="257" t="s">
        <v>571</v>
      </c>
      <c r="C11" s="258">
        <v>10256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  <c r="I11" s="258">
        <v>8296</v>
      </c>
      <c r="J11" s="258">
        <v>388</v>
      </c>
      <c r="K11" s="258">
        <v>0</v>
      </c>
      <c r="L11" s="258">
        <v>0</v>
      </c>
      <c r="M11" s="258">
        <v>1572</v>
      </c>
      <c r="N11" s="258">
        <v>0</v>
      </c>
      <c r="O11" s="258">
        <v>0</v>
      </c>
      <c r="P11" s="258">
        <v>0</v>
      </c>
      <c r="Q11" s="258">
        <v>0</v>
      </c>
      <c r="R11" s="258">
        <v>0</v>
      </c>
      <c r="S11" s="258">
        <v>0</v>
      </c>
      <c r="T11" s="258">
        <v>0</v>
      </c>
      <c r="U11" s="258">
        <v>0</v>
      </c>
    </row>
    <row r="12" spans="1:21" ht="18">
      <c r="A12" s="251">
        <v>6</v>
      </c>
      <c r="B12" s="255" t="s">
        <v>572</v>
      </c>
      <c r="C12" s="256">
        <v>2644</v>
      </c>
      <c r="D12" s="256">
        <v>2644</v>
      </c>
      <c r="E12" s="256">
        <v>0</v>
      </c>
      <c r="F12" s="256">
        <v>0</v>
      </c>
      <c r="G12" s="256">
        <v>0</v>
      </c>
      <c r="H12" s="256">
        <v>0</v>
      </c>
      <c r="I12" s="256">
        <v>0</v>
      </c>
      <c r="J12" s="256">
        <v>0</v>
      </c>
      <c r="K12" s="256">
        <v>0</v>
      </c>
      <c r="L12" s="256">
        <v>0</v>
      </c>
      <c r="M12" s="256">
        <v>0</v>
      </c>
      <c r="N12" s="256">
        <v>0</v>
      </c>
      <c r="O12" s="256">
        <v>0</v>
      </c>
      <c r="P12" s="256">
        <v>0</v>
      </c>
      <c r="Q12" s="256">
        <v>0</v>
      </c>
      <c r="R12" s="256">
        <v>0</v>
      </c>
      <c r="S12" s="256">
        <v>0</v>
      </c>
      <c r="T12" s="256">
        <v>0</v>
      </c>
      <c r="U12" s="256">
        <v>0</v>
      </c>
    </row>
    <row r="13" spans="1:21" ht="18">
      <c r="A13" s="252">
        <v>7</v>
      </c>
      <c r="B13" s="257" t="s">
        <v>573</v>
      </c>
      <c r="C13" s="258">
        <v>2644</v>
      </c>
      <c r="D13" s="258">
        <v>2644</v>
      </c>
      <c r="E13" s="258">
        <v>0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  <c r="N13" s="258">
        <v>0</v>
      </c>
      <c r="O13" s="258">
        <v>0</v>
      </c>
      <c r="P13" s="258">
        <v>0</v>
      </c>
      <c r="Q13" s="258">
        <v>0</v>
      </c>
      <c r="R13" s="258">
        <v>0</v>
      </c>
      <c r="S13" s="258">
        <v>0</v>
      </c>
      <c r="T13" s="258">
        <v>0</v>
      </c>
      <c r="U13" s="258">
        <v>0</v>
      </c>
    </row>
    <row r="14" spans="1:21" ht="18">
      <c r="A14" s="251">
        <v>8</v>
      </c>
      <c r="B14" s="257" t="s">
        <v>574</v>
      </c>
      <c r="C14" s="258">
        <v>12900</v>
      </c>
      <c r="D14" s="258">
        <v>2644</v>
      </c>
      <c r="E14" s="258">
        <v>0</v>
      </c>
      <c r="F14" s="258">
        <v>0</v>
      </c>
      <c r="G14" s="258">
        <v>0</v>
      </c>
      <c r="H14" s="258">
        <v>0</v>
      </c>
      <c r="I14" s="258">
        <v>8296</v>
      </c>
      <c r="J14" s="258">
        <v>388</v>
      </c>
      <c r="K14" s="258">
        <v>0</v>
      </c>
      <c r="L14" s="258">
        <v>0</v>
      </c>
      <c r="M14" s="258">
        <v>1572</v>
      </c>
      <c r="N14" s="258">
        <v>0</v>
      </c>
      <c r="O14" s="258">
        <v>0</v>
      </c>
      <c r="P14" s="258">
        <v>0</v>
      </c>
      <c r="Q14" s="258">
        <v>0</v>
      </c>
      <c r="R14" s="258">
        <v>0</v>
      </c>
      <c r="S14" s="258">
        <v>0</v>
      </c>
      <c r="T14" s="258">
        <v>0</v>
      </c>
      <c r="U14" s="258">
        <v>0</v>
      </c>
    </row>
    <row r="15" spans="1:21" ht="18">
      <c r="A15" s="252">
        <v>9</v>
      </c>
      <c r="B15" s="257" t="s">
        <v>575</v>
      </c>
      <c r="C15" s="258">
        <v>2687</v>
      </c>
      <c r="D15" s="258">
        <v>1036</v>
      </c>
      <c r="E15" s="258">
        <v>0</v>
      </c>
      <c r="F15" s="258">
        <v>0</v>
      </c>
      <c r="G15" s="258">
        <v>0</v>
      </c>
      <c r="H15" s="258">
        <v>0</v>
      </c>
      <c r="I15" s="258">
        <v>1165</v>
      </c>
      <c r="J15" s="258">
        <v>52</v>
      </c>
      <c r="K15" s="258">
        <v>0</v>
      </c>
      <c r="L15" s="258">
        <v>0</v>
      </c>
      <c r="M15" s="258">
        <v>434</v>
      </c>
      <c r="N15" s="258">
        <v>0</v>
      </c>
      <c r="O15" s="258">
        <v>0</v>
      </c>
      <c r="P15" s="258">
        <v>0</v>
      </c>
      <c r="Q15" s="258">
        <v>0</v>
      </c>
      <c r="R15" s="258">
        <v>0</v>
      </c>
      <c r="S15" s="258">
        <v>0</v>
      </c>
      <c r="T15" s="258">
        <v>0</v>
      </c>
      <c r="U15" s="258">
        <v>0</v>
      </c>
    </row>
    <row r="16" spans="1:21" ht="18">
      <c r="A16" s="251">
        <v>10</v>
      </c>
      <c r="B16" s="255" t="s">
        <v>576</v>
      </c>
      <c r="C16" s="256">
        <v>2546</v>
      </c>
      <c r="D16" s="256">
        <v>985</v>
      </c>
      <c r="E16" s="256">
        <v>0</v>
      </c>
      <c r="F16" s="256">
        <v>0</v>
      </c>
      <c r="G16" s="256">
        <v>0</v>
      </c>
      <c r="H16" s="256">
        <v>0</v>
      </c>
      <c r="I16" s="256">
        <v>1115</v>
      </c>
      <c r="J16" s="256">
        <v>52</v>
      </c>
      <c r="K16" s="256">
        <v>0</v>
      </c>
      <c r="L16" s="256">
        <v>0</v>
      </c>
      <c r="M16" s="256">
        <v>394</v>
      </c>
      <c r="N16" s="256">
        <v>0</v>
      </c>
      <c r="O16" s="256">
        <v>0</v>
      </c>
      <c r="P16" s="256">
        <v>0</v>
      </c>
      <c r="Q16" s="256">
        <v>0</v>
      </c>
      <c r="R16" s="256">
        <v>0</v>
      </c>
      <c r="S16" s="256">
        <v>0</v>
      </c>
      <c r="T16" s="256">
        <v>0</v>
      </c>
      <c r="U16" s="256">
        <v>0</v>
      </c>
    </row>
    <row r="17" spans="1:21" ht="18">
      <c r="A17" s="252">
        <v>11</v>
      </c>
      <c r="B17" s="255" t="s">
        <v>577</v>
      </c>
      <c r="C17" s="256">
        <v>60</v>
      </c>
      <c r="D17" s="256">
        <v>23</v>
      </c>
      <c r="E17" s="256">
        <v>0</v>
      </c>
      <c r="F17" s="256">
        <v>0</v>
      </c>
      <c r="G17" s="256">
        <v>0</v>
      </c>
      <c r="H17" s="256">
        <v>0</v>
      </c>
      <c r="I17" s="256">
        <v>18</v>
      </c>
      <c r="J17" s="256">
        <v>0</v>
      </c>
      <c r="K17" s="256">
        <v>0</v>
      </c>
      <c r="L17" s="256">
        <v>0</v>
      </c>
      <c r="M17" s="256">
        <v>19</v>
      </c>
      <c r="N17" s="256">
        <v>0</v>
      </c>
      <c r="O17" s="256">
        <v>0</v>
      </c>
      <c r="P17" s="256">
        <v>0</v>
      </c>
      <c r="Q17" s="256">
        <v>0</v>
      </c>
      <c r="R17" s="256">
        <v>0</v>
      </c>
      <c r="S17" s="256">
        <v>0</v>
      </c>
      <c r="T17" s="256">
        <v>0</v>
      </c>
      <c r="U17" s="256">
        <v>0</v>
      </c>
    </row>
    <row r="18" spans="1:21" ht="18">
      <c r="A18" s="251">
        <v>12</v>
      </c>
      <c r="B18" s="255" t="s">
        <v>578</v>
      </c>
      <c r="C18" s="256">
        <v>12</v>
      </c>
      <c r="D18" s="256">
        <v>0</v>
      </c>
      <c r="E18" s="256">
        <v>0</v>
      </c>
      <c r="F18" s="256">
        <v>0</v>
      </c>
      <c r="G18" s="256">
        <v>0</v>
      </c>
      <c r="H18" s="256">
        <v>0</v>
      </c>
      <c r="I18" s="256">
        <v>12</v>
      </c>
      <c r="J18" s="256">
        <v>0</v>
      </c>
      <c r="K18" s="256">
        <v>0</v>
      </c>
      <c r="L18" s="256">
        <v>0</v>
      </c>
      <c r="M18" s="256">
        <v>0</v>
      </c>
      <c r="N18" s="256">
        <v>0</v>
      </c>
      <c r="O18" s="256">
        <v>0</v>
      </c>
      <c r="P18" s="256">
        <v>0</v>
      </c>
      <c r="Q18" s="256">
        <v>0</v>
      </c>
      <c r="R18" s="256">
        <v>0</v>
      </c>
      <c r="S18" s="256">
        <v>0</v>
      </c>
      <c r="T18" s="256">
        <v>0</v>
      </c>
      <c r="U18" s="256">
        <v>0</v>
      </c>
    </row>
    <row r="19" spans="1:21" ht="18">
      <c r="A19" s="252">
        <v>13</v>
      </c>
      <c r="B19" s="255" t="s">
        <v>579</v>
      </c>
      <c r="C19" s="256">
        <v>69</v>
      </c>
      <c r="D19" s="256">
        <v>28</v>
      </c>
      <c r="E19" s="256">
        <v>0</v>
      </c>
      <c r="F19" s="256">
        <v>0</v>
      </c>
      <c r="G19" s="256">
        <v>0</v>
      </c>
      <c r="H19" s="256">
        <v>0</v>
      </c>
      <c r="I19" s="256">
        <v>20</v>
      </c>
      <c r="J19" s="256">
        <v>0</v>
      </c>
      <c r="K19" s="256">
        <v>0</v>
      </c>
      <c r="L19" s="256">
        <v>0</v>
      </c>
      <c r="M19" s="256">
        <v>21</v>
      </c>
      <c r="N19" s="256">
        <v>0</v>
      </c>
      <c r="O19" s="256">
        <v>0</v>
      </c>
      <c r="P19" s="256">
        <v>0</v>
      </c>
      <c r="Q19" s="256">
        <v>0</v>
      </c>
      <c r="R19" s="256">
        <v>0</v>
      </c>
      <c r="S19" s="256">
        <v>0</v>
      </c>
      <c r="T19" s="256">
        <v>0</v>
      </c>
      <c r="U19" s="256">
        <v>0</v>
      </c>
    </row>
    <row r="20" spans="1:21" ht="18">
      <c r="A20" s="251">
        <v>14</v>
      </c>
      <c r="B20" s="255" t="s">
        <v>580</v>
      </c>
      <c r="C20" s="256">
        <v>20</v>
      </c>
      <c r="D20" s="256">
        <v>0</v>
      </c>
      <c r="E20" s="256">
        <v>0</v>
      </c>
      <c r="F20" s="256">
        <v>0</v>
      </c>
      <c r="G20" s="256">
        <v>0</v>
      </c>
      <c r="H20" s="256">
        <v>0</v>
      </c>
      <c r="I20" s="256">
        <v>0</v>
      </c>
      <c r="J20" s="256">
        <v>0</v>
      </c>
      <c r="K20" s="256">
        <v>0</v>
      </c>
      <c r="L20" s="256">
        <v>0</v>
      </c>
      <c r="M20" s="256">
        <v>20</v>
      </c>
      <c r="N20" s="256">
        <v>0</v>
      </c>
      <c r="O20" s="256">
        <v>0</v>
      </c>
      <c r="P20" s="256">
        <v>0</v>
      </c>
      <c r="Q20" s="256">
        <v>0</v>
      </c>
      <c r="R20" s="256">
        <v>0</v>
      </c>
      <c r="S20" s="256">
        <v>0</v>
      </c>
      <c r="T20" s="256">
        <v>0</v>
      </c>
      <c r="U20" s="256">
        <v>0</v>
      </c>
    </row>
    <row r="21" spans="1:21" ht="18">
      <c r="A21" s="252">
        <v>15</v>
      </c>
      <c r="B21" s="255" t="s">
        <v>581</v>
      </c>
      <c r="C21" s="256">
        <v>1854</v>
      </c>
      <c r="D21" s="256">
        <v>4</v>
      </c>
      <c r="E21" s="256">
        <v>0</v>
      </c>
      <c r="F21" s="256">
        <v>0</v>
      </c>
      <c r="G21" s="256">
        <v>0</v>
      </c>
      <c r="H21" s="256">
        <v>0</v>
      </c>
      <c r="I21" s="256">
        <v>874</v>
      </c>
      <c r="J21" s="256">
        <v>176</v>
      </c>
      <c r="K21" s="256">
        <v>0</v>
      </c>
      <c r="L21" s="256">
        <v>599</v>
      </c>
      <c r="M21" s="256">
        <v>0</v>
      </c>
      <c r="N21" s="256">
        <v>201</v>
      </c>
      <c r="O21" s="256">
        <v>0</v>
      </c>
      <c r="P21" s="256">
        <v>0</v>
      </c>
      <c r="Q21" s="256">
        <v>0</v>
      </c>
      <c r="R21" s="256">
        <v>0</v>
      </c>
      <c r="S21" s="256">
        <v>0</v>
      </c>
      <c r="T21" s="256">
        <v>0</v>
      </c>
      <c r="U21" s="256">
        <v>0</v>
      </c>
    </row>
    <row r="22" spans="1:21" ht="18">
      <c r="A22" s="251">
        <v>16</v>
      </c>
      <c r="B22" s="257" t="s">
        <v>582</v>
      </c>
      <c r="C22" s="258">
        <v>1874</v>
      </c>
      <c r="D22" s="258">
        <v>4</v>
      </c>
      <c r="E22" s="258">
        <v>0</v>
      </c>
      <c r="F22" s="258">
        <v>0</v>
      </c>
      <c r="G22" s="258">
        <v>0</v>
      </c>
      <c r="H22" s="258">
        <v>0</v>
      </c>
      <c r="I22" s="258">
        <v>874</v>
      </c>
      <c r="J22" s="258">
        <v>176</v>
      </c>
      <c r="K22" s="258">
        <v>0</v>
      </c>
      <c r="L22" s="258">
        <v>599</v>
      </c>
      <c r="M22" s="258">
        <v>20</v>
      </c>
      <c r="N22" s="258">
        <v>201</v>
      </c>
      <c r="O22" s="258">
        <v>0</v>
      </c>
      <c r="P22" s="258">
        <v>0</v>
      </c>
      <c r="Q22" s="258">
        <v>0</v>
      </c>
      <c r="R22" s="258">
        <v>0</v>
      </c>
      <c r="S22" s="258">
        <v>0</v>
      </c>
      <c r="T22" s="258">
        <v>0</v>
      </c>
      <c r="U22" s="258">
        <v>0</v>
      </c>
    </row>
    <row r="23" spans="1:21" ht="18">
      <c r="A23" s="252">
        <v>17</v>
      </c>
      <c r="B23" s="255" t="s">
        <v>583</v>
      </c>
      <c r="C23" s="256">
        <v>119</v>
      </c>
      <c r="D23" s="256">
        <v>67</v>
      </c>
      <c r="E23" s="256">
        <v>0</v>
      </c>
      <c r="F23" s="256">
        <v>0</v>
      </c>
      <c r="G23" s="256">
        <v>0</v>
      </c>
      <c r="H23" s="256">
        <v>0</v>
      </c>
      <c r="I23" s="256">
        <v>0</v>
      </c>
      <c r="J23" s="256">
        <v>0</v>
      </c>
      <c r="K23" s="256">
        <v>0</v>
      </c>
      <c r="L23" s="256">
        <v>0</v>
      </c>
      <c r="M23" s="256">
        <v>52</v>
      </c>
      <c r="N23" s="256">
        <v>0</v>
      </c>
      <c r="O23" s="256">
        <v>0</v>
      </c>
      <c r="P23" s="256">
        <v>0</v>
      </c>
      <c r="Q23" s="256">
        <v>0</v>
      </c>
      <c r="R23" s="256">
        <v>0</v>
      </c>
      <c r="S23" s="256">
        <v>0</v>
      </c>
      <c r="T23" s="256">
        <v>0</v>
      </c>
      <c r="U23" s="256">
        <v>0</v>
      </c>
    </row>
    <row r="24" spans="1:21" ht="18">
      <c r="A24" s="251">
        <v>18</v>
      </c>
      <c r="B24" s="255" t="s">
        <v>584</v>
      </c>
      <c r="C24" s="256">
        <v>76</v>
      </c>
      <c r="D24" s="256">
        <v>40</v>
      </c>
      <c r="E24" s="256">
        <v>0</v>
      </c>
      <c r="F24" s="256">
        <v>0</v>
      </c>
      <c r="G24" s="256">
        <v>0</v>
      </c>
      <c r="H24" s="256">
        <v>0</v>
      </c>
      <c r="I24" s="256">
        <v>0</v>
      </c>
      <c r="J24" s="256">
        <v>0</v>
      </c>
      <c r="K24" s="256">
        <v>0</v>
      </c>
      <c r="L24" s="256">
        <v>22</v>
      </c>
      <c r="M24" s="256">
        <v>0</v>
      </c>
      <c r="N24" s="256">
        <v>14</v>
      </c>
      <c r="O24" s="256">
        <v>0</v>
      </c>
      <c r="P24" s="256">
        <v>0</v>
      </c>
      <c r="Q24" s="256">
        <v>0</v>
      </c>
      <c r="R24" s="256">
        <v>0</v>
      </c>
      <c r="S24" s="256">
        <v>0</v>
      </c>
      <c r="T24" s="256">
        <v>0</v>
      </c>
      <c r="U24" s="256">
        <v>0</v>
      </c>
    </row>
    <row r="25" spans="1:21" ht="18">
      <c r="A25" s="252">
        <v>19</v>
      </c>
      <c r="B25" s="257" t="s">
        <v>585</v>
      </c>
      <c r="C25" s="258">
        <v>195</v>
      </c>
      <c r="D25" s="258">
        <v>107</v>
      </c>
      <c r="E25" s="258">
        <v>0</v>
      </c>
      <c r="F25" s="258">
        <v>0</v>
      </c>
      <c r="G25" s="258">
        <v>0</v>
      </c>
      <c r="H25" s="258">
        <v>0</v>
      </c>
      <c r="I25" s="258">
        <v>0</v>
      </c>
      <c r="J25" s="258">
        <v>0</v>
      </c>
      <c r="K25" s="258">
        <v>0</v>
      </c>
      <c r="L25" s="258">
        <v>22</v>
      </c>
      <c r="M25" s="258">
        <v>52</v>
      </c>
      <c r="N25" s="258">
        <v>14</v>
      </c>
      <c r="O25" s="258">
        <v>0</v>
      </c>
      <c r="P25" s="258">
        <v>0</v>
      </c>
      <c r="Q25" s="258">
        <v>0</v>
      </c>
      <c r="R25" s="258">
        <v>0</v>
      </c>
      <c r="S25" s="258">
        <v>0</v>
      </c>
      <c r="T25" s="258">
        <v>0</v>
      </c>
      <c r="U25" s="258">
        <v>0</v>
      </c>
    </row>
    <row r="26" spans="1:21" ht="18">
      <c r="A26" s="251">
        <v>20</v>
      </c>
      <c r="B26" s="255" t="s">
        <v>586</v>
      </c>
      <c r="C26" s="256">
        <v>661</v>
      </c>
      <c r="D26" s="256">
        <v>25</v>
      </c>
      <c r="E26" s="256">
        <v>6</v>
      </c>
      <c r="F26" s="256">
        <v>0</v>
      </c>
      <c r="G26" s="256">
        <v>0</v>
      </c>
      <c r="H26" s="256">
        <v>0</v>
      </c>
      <c r="I26" s="256">
        <v>0</v>
      </c>
      <c r="J26" s="256">
        <v>0</v>
      </c>
      <c r="K26" s="256">
        <v>273</v>
      </c>
      <c r="L26" s="256">
        <v>254</v>
      </c>
      <c r="M26" s="256">
        <v>86</v>
      </c>
      <c r="N26" s="256">
        <v>17</v>
      </c>
      <c r="O26" s="256">
        <v>0</v>
      </c>
      <c r="P26" s="256">
        <v>0</v>
      </c>
      <c r="Q26" s="256">
        <v>0</v>
      </c>
      <c r="R26" s="256">
        <v>0</v>
      </c>
      <c r="S26" s="256">
        <v>0</v>
      </c>
      <c r="T26" s="256">
        <v>0</v>
      </c>
      <c r="U26" s="256">
        <v>0</v>
      </c>
    </row>
    <row r="27" spans="1:21" ht="18">
      <c r="A27" s="252">
        <v>21</v>
      </c>
      <c r="B27" s="255" t="s">
        <v>587</v>
      </c>
      <c r="C27" s="256">
        <v>73</v>
      </c>
      <c r="D27" s="256">
        <v>0</v>
      </c>
      <c r="E27" s="256">
        <v>0</v>
      </c>
      <c r="F27" s="256">
        <v>0</v>
      </c>
      <c r="G27" s="256">
        <v>0</v>
      </c>
      <c r="H27" s="256">
        <v>0</v>
      </c>
      <c r="I27" s="256">
        <v>0</v>
      </c>
      <c r="J27" s="256">
        <v>0</v>
      </c>
      <c r="K27" s="256">
        <v>0</v>
      </c>
      <c r="L27" s="256">
        <v>0</v>
      </c>
      <c r="M27" s="256">
        <v>0</v>
      </c>
      <c r="N27" s="256">
        <v>0</v>
      </c>
      <c r="O27" s="256">
        <v>0</v>
      </c>
      <c r="P27" s="256">
        <v>0</v>
      </c>
      <c r="Q27" s="256">
        <v>0</v>
      </c>
      <c r="R27" s="256">
        <v>0</v>
      </c>
      <c r="S27" s="256">
        <v>73</v>
      </c>
      <c r="T27" s="256">
        <v>0</v>
      </c>
      <c r="U27" s="256">
        <v>0</v>
      </c>
    </row>
    <row r="28" spans="1:21" ht="18">
      <c r="A28" s="251">
        <v>22</v>
      </c>
      <c r="B28" s="255" t="s">
        <v>588</v>
      </c>
      <c r="C28" s="256">
        <v>45</v>
      </c>
      <c r="D28" s="256">
        <v>0</v>
      </c>
      <c r="E28" s="256">
        <v>0</v>
      </c>
      <c r="F28" s="256">
        <v>0</v>
      </c>
      <c r="G28" s="256">
        <v>0</v>
      </c>
      <c r="H28" s="256">
        <v>0</v>
      </c>
      <c r="I28" s="256">
        <v>0</v>
      </c>
      <c r="J28" s="256">
        <v>0</v>
      </c>
      <c r="K28" s="256">
        <v>33</v>
      </c>
      <c r="L28" s="256">
        <v>12</v>
      </c>
      <c r="M28" s="256">
        <v>0</v>
      </c>
      <c r="N28" s="256">
        <v>0</v>
      </c>
      <c r="O28" s="256">
        <v>0</v>
      </c>
      <c r="P28" s="256">
        <v>0</v>
      </c>
      <c r="Q28" s="256">
        <v>0</v>
      </c>
      <c r="R28" s="256">
        <v>0</v>
      </c>
      <c r="S28" s="256">
        <v>0</v>
      </c>
      <c r="T28" s="256">
        <v>0</v>
      </c>
      <c r="U28" s="256">
        <v>0</v>
      </c>
    </row>
    <row r="29" spans="1:21" ht="18">
      <c r="A29" s="252">
        <v>23</v>
      </c>
      <c r="B29" s="255" t="s">
        <v>589</v>
      </c>
      <c r="C29" s="256">
        <v>1589</v>
      </c>
      <c r="D29" s="256">
        <v>483</v>
      </c>
      <c r="E29" s="256">
        <v>0</v>
      </c>
      <c r="F29" s="256">
        <v>0</v>
      </c>
      <c r="G29" s="256">
        <v>0</v>
      </c>
      <c r="H29" s="256">
        <v>0</v>
      </c>
      <c r="I29" s="256">
        <v>31</v>
      </c>
      <c r="J29" s="256">
        <v>0</v>
      </c>
      <c r="K29" s="256">
        <v>40</v>
      </c>
      <c r="L29" s="256">
        <v>767</v>
      </c>
      <c r="M29" s="256">
        <v>0</v>
      </c>
      <c r="N29" s="256">
        <v>204</v>
      </c>
      <c r="O29" s="256">
        <v>0</v>
      </c>
      <c r="P29" s="256">
        <v>0</v>
      </c>
      <c r="Q29" s="256">
        <v>0</v>
      </c>
      <c r="R29" s="256">
        <v>64</v>
      </c>
      <c r="S29" s="256">
        <v>0</v>
      </c>
      <c r="T29" s="256">
        <v>0</v>
      </c>
      <c r="U29" s="256">
        <v>0</v>
      </c>
    </row>
    <row r="30" spans="1:21" ht="18">
      <c r="A30" s="251">
        <v>24</v>
      </c>
      <c r="B30" s="257" t="s">
        <v>590</v>
      </c>
      <c r="C30" s="258">
        <v>2368</v>
      </c>
      <c r="D30" s="258">
        <v>508</v>
      </c>
      <c r="E30" s="258">
        <v>6</v>
      </c>
      <c r="F30" s="258">
        <v>0</v>
      </c>
      <c r="G30" s="258">
        <v>0</v>
      </c>
      <c r="H30" s="258">
        <v>0</v>
      </c>
      <c r="I30" s="258">
        <v>31</v>
      </c>
      <c r="J30" s="258">
        <v>0</v>
      </c>
      <c r="K30" s="258">
        <v>346</v>
      </c>
      <c r="L30" s="258">
        <v>1033</v>
      </c>
      <c r="M30" s="258">
        <v>86</v>
      </c>
      <c r="N30" s="258">
        <v>221</v>
      </c>
      <c r="O30" s="258">
        <v>0</v>
      </c>
      <c r="P30" s="258">
        <v>0</v>
      </c>
      <c r="Q30" s="258">
        <v>0</v>
      </c>
      <c r="R30" s="258">
        <v>64</v>
      </c>
      <c r="S30" s="258">
        <v>73</v>
      </c>
      <c r="T30" s="258">
        <v>0</v>
      </c>
      <c r="U30" s="258">
        <v>0</v>
      </c>
    </row>
    <row r="31" spans="1:21" ht="18">
      <c r="A31" s="252">
        <v>25</v>
      </c>
      <c r="B31" s="255" t="s">
        <v>591</v>
      </c>
      <c r="C31" s="256">
        <v>921</v>
      </c>
      <c r="D31" s="256">
        <v>40</v>
      </c>
      <c r="E31" s="256">
        <v>2</v>
      </c>
      <c r="F31" s="256">
        <v>0</v>
      </c>
      <c r="G31" s="256">
        <v>0</v>
      </c>
      <c r="H31" s="256">
        <v>0</v>
      </c>
      <c r="I31" s="256">
        <v>244</v>
      </c>
      <c r="J31" s="256">
        <v>47</v>
      </c>
      <c r="K31" s="256">
        <v>89</v>
      </c>
      <c r="L31" s="256">
        <v>346</v>
      </c>
      <c r="M31" s="256">
        <v>42</v>
      </c>
      <c r="N31" s="256">
        <v>74</v>
      </c>
      <c r="O31" s="256">
        <v>0</v>
      </c>
      <c r="P31" s="256">
        <v>0</v>
      </c>
      <c r="Q31" s="256">
        <v>0</v>
      </c>
      <c r="R31" s="256">
        <v>17</v>
      </c>
      <c r="S31" s="256">
        <v>20</v>
      </c>
      <c r="T31" s="256">
        <v>0</v>
      </c>
      <c r="U31" s="256">
        <v>0</v>
      </c>
    </row>
    <row r="32" spans="1:21" ht="18">
      <c r="A32" s="251">
        <v>26</v>
      </c>
      <c r="B32" s="255" t="s">
        <v>592</v>
      </c>
      <c r="C32" s="256">
        <v>142</v>
      </c>
      <c r="D32" s="256">
        <v>0</v>
      </c>
      <c r="E32" s="256">
        <v>0</v>
      </c>
      <c r="F32" s="256">
        <v>0</v>
      </c>
      <c r="G32" s="256">
        <v>0</v>
      </c>
      <c r="H32" s="256">
        <v>0</v>
      </c>
      <c r="I32" s="256">
        <v>0</v>
      </c>
      <c r="J32" s="256">
        <v>0</v>
      </c>
      <c r="K32" s="256">
        <v>0</v>
      </c>
      <c r="L32" s="256">
        <v>142</v>
      </c>
      <c r="M32" s="256">
        <v>0</v>
      </c>
      <c r="N32" s="256">
        <v>0</v>
      </c>
      <c r="O32" s="256">
        <v>0</v>
      </c>
      <c r="P32" s="256">
        <v>0</v>
      </c>
      <c r="Q32" s="256">
        <v>0</v>
      </c>
      <c r="R32" s="256">
        <v>0</v>
      </c>
      <c r="S32" s="256">
        <v>0</v>
      </c>
      <c r="T32" s="256">
        <v>0</v>
      </c>
      <c r="U32" s="256">
        <v>0</v>
      </c>
    </row>
    <row r="33" spans="1:21" ht="18">
      <c r="A33" s="252">
        <v>27</v>
      </c>
      <c r="B33" s="257" t="s">
        <v>593</v>
      </c>
      <c r="C33" s="258">
        <v>1063</v>
      </c>
      <c r="D33" s="258">
        <v>40</v>
      </c>
      <c r="E33" s="258">
        <v>2</v>
      </c>
      <c r="F33" s="258">
        <v>0</v>
      </c>
      <c r="G33" s="258">
        <v>0</v>
      </c>
      <c r="H33" s="258">
        <v>0</v>
      </c>
      <c r="I33" s="258">
        <v>244</v>
      </c>
      <c r="J33" s="258">
        <v>47</v>
      </c>
      <c r="K33" s="258">
        <v>89</v>
      </c>
      <c r="L33" s="258">
        <v>488</v>
      </c>
      <c r="M33" s="258">
        <v>42</v>
      </c>
      <c r="N33" s="258">
        <v>74</v>
      </c>
      <c r="O33" s="258">
        <v>0</v>
      </c>
      <c r="P33" s="258">
        <v>0</v>
      </c>
      <c r="Q33" s="258">
        <v>0</v>
      </c>
      <c r="R33" s="258">
        <v>17</v>
      </c>
      <c r="S33" s="258">
        <v>20</v>
      </c>
      <c r="T33" s="258">
        <v>0</v>
      </c>
      <c r="U33" s="258">
        <v>0</v>
      </c>
    </row>
    <row r="34" spans="1:21" ht="18">
      <c r="A34" s="251">
        <v>28</v>
      </c>
      <c r="B34" s="257" t="s">
        <v>594</v>
      </c>
      <c r="C34" s="258">
        <v>5500</v>
      </c>
      <c r="D34" s="258">
        <v>659</v>
      </c>
      <c r="E34" s="258">
        <v>8</v>
      </c>
      <c r="F34" s="258">
        <v>0</v>
      </c>
      <c r="G34" s="258">
        <v>0</v>
      </c>
      <c r="H34" s="258">
        <v>0</v>
      </c>
      <c r="I34" s="258">
        <v>1149</v>
      </c>
      <c r="J34" s="258">
        <v>223</v>
      </c>
      <c r="K34" s="258">
        <v>435</v>
      </c>
      <c r="L34" s="258">
        <v>2142</v>
      </c>
      <c r="M34" s="258">
        <v>200</v>
      </c>
      <c r="N34" s="258">
        <v>510</v>
      </c>
      <c r="O34" s="258">
        <v>0</v>
      </c>
      <c r="P34" s="258">
        <v>0</v>
      </c>
      <c r="Q34" s="258">
        <v>0</v>
      </c>
      <c r="R34" s="258">
        <v>81</v>
      </c>
      <c r="S34" s="258">
        <v>93</v>
      </c>
      <c r="T34" s="258">
        <v>0</v>
      </c>
      <c r="U34" s="258">
        <v>0</v>
      </c>
    </row>
    <row r="35" spans="1:21" ht="18">
      <c r="A35" s="252">
        <v>29</v>
      </c>
      <c r="B35" s="255" t="s">
        <v>595</v>
      </c>
      <c r="C35" s="256">
        <v>55</v>
      </c>
      <c r="D35" s="256">
        <v>0</v>
      </c>
      <c r="E35" s="256">
        <v>0</v>
      </c>
      <c r="F35" s="256">
        <v>0</v>
      </c>
      <c r="G35" s="256">
        <v>0</v>
      </c>
      <c r="H35" s="256">
        <v>0</v>
      </c>
      <c r="I35" s="256">
        <v>0</v>
      </c>
      <c r="J35" s="256">
        <v>0</v>
      </c>
      <c r="K35" s="256">
        <v>0</v>
      </c>
      <c r="L35" s="256">
        <v>0</v>
      </c>
      <c r="M35" s="256">
        <v>0</v>
      </c>
      <c r="N35" s="256">
        <v>0</v>
      </c>
      <c r="O35" s="256">
        <v>0</v>
      </c>
      <c r="P35" s="256">
        <v>55</v>
      </c>
      <c r="Q35" s="256">
        <v>0</v>
      </c>
      <c r="R35" s="256">
        <v>0</v>
      </c>
      <c r="S35" s="256">
        <v>0</v>
      </c>
      <c r="T35" s="256">
        <v>0</v>
      </c>
      <c r="U35" s="256">
        <v>0</v>
      </c>
    </row>
    <row r="36" spans="1:21" ht="18">
      <c r="A36" s="251">
        <v>30</v>
      </c>
      <c r="B36" s="255" t="s">
        <v>596</v>
      </c>
      <c r="C36" s="256">
        <v>20</v>
      </c>
      <c r="D36" s="256">
        <v>0</v>
      </c>
      <c r="E36" s="256">
        <v>0</v>
      </c>
      <c r="F36" s="256">
        <v>0</v>
      </c>
      <c r="G36" s="256">
        <v>0</v>
      </c>
      <c r="H36" s="256">
        <v>0</v>
      </c>
      <c r="I36" s="256">
        <v>0</v>
      </c>
      <c r="J36" s="256">
        <v>0</v>
      </c>
      <c r="K36" s="256">
        <v>0</v>
      </c>
      <c r="L36" s="256">
        <v>0</v>
      </c>
      <c r="M36" s="256">
        <v>0</v>
      </c>
      <c r="N36" s="256">
        <v>0</v>
      </c>
      <c r="O36" s="256">
        <v>0</v>
      </c>
      <c r="P36" s="256">
        <v>20</v>
      </c>
      <c r="Q36" s="256">
        <v>0</v>
      </c>
      <c r="R36" s="256">
        <v>0</v>
      </c>
      <c r="S36" s="256">
        <v>0</v>
      </c>
      <c r="T36" s="256">
        <v>0</v>
      </c>
      <c r="U36" s="256">
        <v>0</v>
      </c>
    </row>
    <row r="37" spans="1:21" ht="18">
      <c r="A37" s="252">
        <v>31</v>
      </c>
      <c r="B37" s="255" t="s">
        <v>597</v>
      </c>
      <c r="C37" s="256">
        <v>35</v>
      </c>
      <c r="D37" s="256">
        <v>0</v>
      </c>
      <c r="E37" s="256">
        <v>0</v>
      </c>
      <c r="F37" s="256">
        <v>0</v>
      </c>
      <c r="G37" s="256">
        <v>0</v>
      </c>
      <c r="H37" s="256">
        <v>0</v>
      </c>
      <c r="I37" s="256">
        <v>0</v>
      </c>
      <c r="J37" s="256">
        <v>0</v>
      </c>
      <c r="K37" s="256">
        <v>0</v>
      </c>
      <c r="L37" s="256">
        <v>0</v>
      </c>
      <c r="M37" s="256">
        <v>0</v>
      </c>
      <c r="N37" s="256">
        <v>0</v>
      </c>
      <c r="O37" s="256">
        <v>0</v>
      </c>
      <c r="P37" s="256">
        <v>35</v>
      </c>
      <c r="Q37" s="256">
        <v>0</v>
      </c>
      <c r="R37" s="256">
        <v>0</v>
      </c>
      <c r="S37" s="256">
        <v>0</v>
      </c>
      <c r="T37" s="256">
        <v>0</v>
      </c>
      <c r="U37" s="256">
        <v>0</v>
      </c>
    </row>
    <row r="38" spans="1:21" ht="18">
      <c r="A38" s="251">
        <v>32</v>
      </c>
      <c r="B38" s="255" t="s">
        <v>598</v>
      </c>
      <c r="C38" s="256">
        <v>474</v>
      </c>
      <c r="D38" s="256">
        <v>0</v>
      </c>
      <c r="E38" s="256">
        <v>0</v>
      </c>
      <c r="F38" s="256">
        <v>0</v>
      </c>
      <c r="G38" s="256">
        <v>0</v>
      </c>
      <c r="H38" s="256">
        <v>0</v>
      </c>
      <c r="I38" s="256">
        <v>0</v>
      </c>
      <c r="J38" s="256">
        <v>0</v>
      </c>
      <c r="K38" s="256">
        <v>0</v>
      </c>
      <c r="L38" s="256">
        <v>0</v>
      </c>
      <c r="M38" s="256">
        <v>0</v>
      </c>
      <c r="N38" s="256">
        <v>0</v>
      </c>
      <c r="O38" s="256">
        <v>0</v>
      </c>
      <c r="P38" s="256">
        <v>0</v>
      </c>
      <c r="Q38" s="256">
        <v>474</v>
      </c>
      <c r="R38" s="256">
        <v>0</v>
      </c>
      <c r="S38" s="256">
        <v>0</v>
      </c>
      <c r="T38" s="256">
        <v>0</v>
      </c>
      <c r="U38" s="256">
        <v>0</v>
      </c>
    </row>
    <row r="39" spans="1:21" ht="18">
      <c r="A39" s="252">
        <v>33</v>
      </c>
      <c r="B39" s="255" t="s">
        <v>599</v>
      </c>
      <c r="C39" s="256">
        <v>474</v>
      </c>
      <c r="D39" s="256">
        <v>0</v>
      </c>
      <c r="E39" s="256">
        <v>0</v>
      </c>
      <c r="F39" s="256">
        <v>0</v>
      </c>
      <c r="G39" s="256">
        <v>0</v>
      </c>
      <c r="H39" s="256">
        <v>0</v>
      </c>
      <c r="I39" s="256">
        <v>0</v>
      </c>
      <c r="J39" s="256">
        <v>0</v>
      </c>
      <c r="K39" s="256">
        <v>0</v>
      </c>
      <c r="L39" s="256">
        <v>0</v>
      </c>
      <c r="M39" s="256">
        <v>0</v>
      </c>
      <c r="N39" s="256">
        <v>0</v>
      </c>
      <c r="O39" s="256">
        <v>0</v>
      </c>
      <c r="P39" s="256">
        <v>0</v>
      </c>
      <c r="Q39" s="256">
        <v>474</v>
      </c>
      <c r="R39" s="256">
        <v>0</v>
      </c>
      <c r="S39" s="256">
        <v>0</v>
      </c>
      <c r="T39" s="256">
        <v>0</v>
      </c>
      <c r="U39" s="256">
        <v>0</v>
      </c>
    </row>
    <row r="40" spans="1:21" ht="18">
      <c r="A40" s="251">
        <v>34</v>
      </c>
      <c r="B40" s="255" t="s">
        <v>600</v>
      </c>
      <c r="C40" s="256">
        <v>487</v>
      </c>
      <c r="D40" s="256">
        <v>0</v>
      </c>
      <c r="E40" s="256">
        <v>0</v>
      </c>
      <c r="F40" s="256">
        <v>0</v>
      </c>
      <c r="G40" s="256">
        <v>0</v>
      </c>
      <c r="H40" s="256">
        <v>0</v>
      </c>
      <c r="I40" s="256">
        <v>0</v>
      </c>
      <c r="J40" s="256">
        <v>0</v>
      </c>
      <c r="K40" s="256">
        <v>0</v>
      </c>
      <c r="L40" s="256">
        <v>0</v>
      </c>
      <c r="M40" s="256">
        <v>0</v>
      </c>
      <c r="N40" s="256">
        <v>0</v>
      </c>
      <c r="O40" s="256">
        <v>0</v>
      </c>
      <c r="P40" s="256">
        <v>0</v>
      </c>
      <c r="Q40" s="256">
        <v>0</v>
      </c>
      <c r="R40" s="256">
        <v>487</v>
      </c>
      <c r="S40" s="256">
        <v>0</v>
      </c>
      <c r="T40" s="256">
        <v>0</v>
      </c>
      <c r="U40" s="256">
        <v>0</v>
      </c>
    </row>
    <row r="41" spans="1:21" ht="18">
      <c r="A41" s="252">
        <v>35</v>
      </c>
      <c r="B41" s="255" t="s">
        <v>601</v>
      </c>
      <c r="C41" s="256">
        <v>487</v>
      </c>
      <c r="D41" s="256">
        <v>0</v>
      </c>
      <c r="E41" s="256">
        <v>0</v>
      </c>
      <c r="F41" s="256">
        <v>0</v>
      </c>
      <c r="G41" s="256">
        <v>0</v>
      </c>
      <c r="H41" s="256">
        <v>0</v>
      </c>
      <c r="I41" s="256">
        <v>0</v>
      </c>
      <c r="J41" s="256">
        <v>0</v>
      </c>
      <c r="K41" s="256">
        <v>0</v>
      </c>
      <c r="L41" s="256">
        <v>0</v>
      </c>
      <c r="M41" s="256">
        <v>0</v>
      </c>
      <c r="N41" s="256">
        <v>0</v>
      </c>
      <c r="O41" s="256">
        <v>0</v>
      </c>
      <c r="P41" s="256">
        <v>0</v>
      </c>
      <c r="Q41" s="256">
        <v>0</v>
      </c>
      <c r="R41" s="256">
        <v>487</v>
      </c>
      <c r="S41" s="256">
        <v>0</v>
      </c>
      <c r="T41" s="256">
        <v>0</v>
      </c>
      <c r="U41" s="256">
        <v>0</v>
      </c>
    </row>
    <row r="42" spans="1:21" ht="18">
      <c r="A42" s="251">
        <v>36</v>
      </c>
      <c r="B42" s="255" t="s">
        <v>602</v>
      </c>
      <c r="C42" s="256">
        <v>1629</v>
      </c>
      <c r="D42" s="256">
        <v>0</v>
      </c>
      <c r="E42" s="256">
        <v>0</v>
      </c>
      <c r="F42" s="256">
        <v>0</v>
      </c>
      <c r="G42" s="256">
        <v>0</v>
      </c>
      <c r="H42" s="256">
        <v>0</v>
      </c>
      <c r="I42" s="256">
        <v>0</v>
      </c>
      <c r="J42" s="256">
        <v>0</v>
      </c>
      <c r="K42" s="256">
        <v>0</v>
      </c>
      <c r="L42" s="256">
        <v>0</v>
      </c>
      <c r="M42" s="256">
        <v>0</v>
      </c>
      <c r="N42" s="256">
        <v>0</v>
      </c>
      <c r="O42" s="256">
        <v>0</v>
      </c>
      <c r="P42" s="256">
        <v>0</v>
      </c>
      <c r="Q42" s="256">
        <v>0</v>
      </c>
      <c r="R42" s="256">
        <v>0</v>
      </c>
      <c r="S42" s="256">
        <v>1629</v>
      </c>
      <c r="T42" s="256">
        <v>0</v>
      </c>
      <c r="U42" s="256">
        <v>0</v>
      </c>
    </row>
    <row r="43" spans="1:21" ht="18">
      <c r="A43" s="252">
        <v>37</v>
      </c>
      <c r="B43" s="255" t="s">
        <v>603</v>
      </c>
      <c r="C43" s="256">
        <v>154</v>
      </c>
      <c r="D43" s="256">
        <v>0</v>
      </c>
      <c r="E43" s="256">
        <v>0</v>
      </c>
      <c r="F43" s="256">
        <v>0</v>
      </c>
      <c r="G43" s="256">
        <v>0</v>
      </c>
      <c r="H43" s="256">
        <v>0</v>
      </c>
      <c r="I43" s="256">
        <v>0</v>
      </c>
      <c r="J43" s="256">
        <v>0</v>
      </c>
      <c r="K43" s="256">
        <v>0</v>
      </c>
      <c r="L43" s="256">
        <v>0</v>
      </c>
      <c r="M43" s="256">
        <v>0</v>
      </c>
      <c r="N43" s="256">
        <v>0</v>
      </c>
      <c r="O43" s="256">
        <v>0</v>
      </c>
      <c r="P43" s="256">
        <v>0</v>
      </c>
      <c r="Q43" s="256">
        <v>0</v>
      </c>
      <c r="R43" s="256">
        <v>0</v>
      </c>
      <c r="S43" s="256">
        <v>154</v>
      </c>
      <c r="T43" s="256">
        <v>0</v>
      </c>
      <c r="U43" s="256">
        <v>0</v>
      </c>
    </row>
    <row r="44" spans="1:21" ht="18">
      <c r="A44" s="251">
        <v>38</v>
      </c>
      <c r="B44" s="255" t="s">
        <v>604</v>
      </c>
      <c r="C44" s="256">
        <v>215</v>
      </c>
      <c r="D44" s="256">
        <v>0</v>
      </c>
      <c r="E44" s="256">
        <v>0</v>
      </c>
      <c r="F44" s="256">
        <v>0</v>
      </c>
      <c r="G44" s="256">
        <v>0</v>
      </c>
      <c r="H44" s="256">
        <v>0</v>
      </c>
      <c r="I44" s="256">
        <v>0</v>
      </c>
      <c r="J44" s="256">
        <v>0</v>
      </c>
      <c r="K44" s="256">
        <v>0</v>
      </c>
      <c r="L44" s="256">
        <v>0</v>
      </c>
      <c r="M44" s="256">
        <v>0</v>
      </c>
      <c r="N44" s="256">
        <v>0</v>
      </c>
      <c r="O44" s="256">
        <v>0</v>
      </c>
      <c r="P44" s="256">
        <v>0</v>
      </c>
      <c r="Q44" s="256">
        <v>0</v>
      </c>
      <c r="R44" s="256">
        <v>0</v>
      </c>
      <c r="S44" s="256">
        <v>215</v>
      </c>
      <c r="T44" s="256">
        <v>0</v>
      </c>
      <c r="U44" s="256">
        <v>0</v>
      </c>
    </row>
    <row r="45" spans="1:21" ht="18">
      <c r="A45" s="252">
        <v>39</v>
      </c>
      <c r="B45" s="255" t="s">
        <v>605</v>
      </c>
      <c r="C45" s="256">
        <v>1162</v>
      </c>
      <c r="D45" s="256">
        <v>0</v>
      </c>
      <c r="E45" s="256">
        <v>0</v>
      </c>
      <c r="F45" s="256">
        <v>0</v>
      </c>
      <c r="G45" s="256">
        <v>0</v>
      </c>
      <c r="H45" s="256">
        <v>0</v>
      </c>
      <c r="I45" s="256">
        <v>0</v>
      </c>
      <c r="J45" s="256">
        <v>0</v>
      </c>
      <c r="K45" s="256">
        <v>0</v>
      </c>
      <c r="L45" s="256">
        <v>0</v>
      </c>
      <c r="M45" s="256">
        <v>0</v>
      </c>
      <c r="N45" s="256">
        <v>0</v>
      </c>
      <c r="O45" s="256">
        <v>0</v>
      </c>
      <c r="P45" s="256">
        <v>0</v>
      </c>
      <c r="Q45" s="256">
        <v>0</v>
      </c>
      <c r="R45" s="256">
        <v>0</v>
      </c>
      <c r="S45" s="256">
        <v>1162</v>
      </c>
      <c r="T45" s="256">
        <v>0</v>
      </c>
      <c r="U45" s="256">
        <v>0</v>
      </c>
    </row>
    <row r="46" spans="1:21" ht="25.5">
      <c r="A46" s="251">
        <v>40</v>
      </c>
      <c r="B46" s="255" t="s">
        <v>606</v>
      </c>
      <c r="C46" s="256">
        <v>98</v>
      </c>
      <c r="D46" s="256">
        <v>0</v>
      </c>
      <c r="E46" s="256">
        <v>0</v>
      </c>
      <c r="F46" s="256">
        <v>0</v>
      </c>
      <c r="G46" s="256">
        <v>0</v>
      </c>
      <c r="H46" s="256">
        <v>0</v>
      </c>
      <c r="I46" s="256">
        <v>0</v>
      </c>
      <c r="J46" s="256">
        <v>0</v>
      </c>
      <c r="K46" s="256">
        <v>0</v>
      </c>
      <c r="L46" s="256">
        <v>0</v>
      </c>
      <c r="M46" s="256">
        <v>0</v>
      </c>
      <c r="N46" s="256">
        <v>0</v>
      </c>
      <c r="O46" s="256">
        <v>0</v>
      </c>
      <c r="P46" s="256">
        <v>0</v>
      </c>
      <c r="Q46" s="256">
        <v>0</v>
      </c>
      <c r="R46" s="256">
        <v>0</v>
      </c>
      <c r="S46" s="256">
        <v>98</v>
      </c>
      <c r="T46" s="256">
        <v>0</v>
      </c>
      <c r="U46" s="256">
        <v>0</v>
      </c>
    </row>
    <row r="47" spans="1:21" ht="18">
      <c r="A47" s="252">
        <v>41</v>
      </c>
      <c r="B47" s="257" t="s">
        <v>607</v>
      </c>
      <c r="C47" s="258">
        <v>2645</v>
      </c>
      <c r="D47" s="258">
        <v>0</v>
      </c>
      <c r="E47" s="258">
        <v>0</v>
      </c>
      <c r="F47" s="258">
        <v>0</v>
      </c>
      <c r="G47" s="258">
        <v>0</v>
      </c>
      <c r="H47" s="258">
        <v>0</v>
      </c>
      <c r="I47" s="258">
        <v>0</v>
      </c>
      <c r="J47" s="258">
        <v>0</v>
      </c>
      <c r="K47" s="258">
        <v>0</v>
      </c>
      <c r="L47" s="258">
        <v>0</v>
      </c>
      <c r="M47" s="258">
        <v>0</v>
      </c>
      <c r="N47" s="258">
        <v>0</v>
      </c>
      <c r="O47" s="258">
        <v>0</v>
      </c>
      <c r="P47" s="258">
        <v>55</v>
      </c>
      <c r="Q47" s="258">
        <v>474</v>
      </c>
      <c r="R47" s="258">
        <v>487</v>
      </c>
      <c r="S47" s="258">
        <v>1629</v>
      </c>
      <c r="T47" s="258">
        <v>0</v>
      </c>
      <c r="U47" s="258">
        <v>0</v>
      </c>
    </row>
    <row r="48" spans="1:21" ht="18">
      <c r="A48" s="251">
        <v>42</v>
      </c>
      <c r="B48" s="255" t="s">
        <v>608</v>
      </c>
      <c r="C48" s="256">
        <v>9443</v>
      </c>
      <c r="D48" s="256">
        <v>0</v>
      </c>
      <c r="E48" s="256">
        <v>0</v>
      </c>
      <c r="F48" s="256">
        <v>0</v>
      </c>
      <c r="G48" s="256">
        <v>9443</v>
      </c>
      <c r="H48" s="256">
        <v>0</v>
      </c>
      <c r="I48" s="256">
        <v>0</v>
      </c>
      <c r="J48" s="256">
        <v>0</v>
      </c>
      <c r="K48" s="256">
        <v>0</v>
      </c>
      <c r="L48" s="256">
        <v>0</v>
      </c>
      <c r="M48" s="256">
        <v>0</v>
      </c>
      <c r="N48" s="256">
        <v>0</v>
      </c>
      <c r="O48" s="256">
        <v>0</v>
      </c>
      <c r="P48" s="256">
        <v>0</v>
      </c>
      <c r="Q48" s="256">
        <v>0</v>
      </c>
      <c r="R48" s="256">
        <v>0</v>
      </c>
      <c r="S48" s="256">
        <v>0</v>
      </c>
      <c r="T48" s="256">
        <v>0</v>
      </c>
      <c r="U48" s="256">
        <v>0</v>
      </c>
    </row>
    <row r="49" spans="1:21" ht="18">
      <c r="A49" s="252">
        <v>43</v>
      </c>
      <c r="B49" s="257" t="s">
        <v>609</v>
      </c>
      <c r="C49" s="258">
        <v>9443</v>
      </c>
      <c r="D49" s="258">
        <v>0</v>
      </c>
      <c r="E49" s="258">
        <v>0</v>
      </c>
      <c r="F49" s="258">
        <v>0</v>
      </c>
      <c r="G49" s="258">
        <v>9443</v>
      </c>
      <c r="H49" s="258">
        <v>0</v>
      </c>
      <c r="I49" s="258">
        <v>0</v>
      </c>
      <c r="J49" s="258">
        <v>0</v>
      </c>
      <c r="K49" s="258">
        <v>0</v>
      </c>
      <c r="L49" s="258">
        <v>0</v>
      </c>
      <c r="M49" s="258">
        <v>0</v>
      </c>
      <c r="N49" s="258">
        <v>0</v>
      </c>
      <c r="O49" s="258">
        <v>0</v>
      </c>
      <c r="P49" s="258">
        <v>0</v>
      </c>
      <c r="Q49" s="258">
        <v>0</v>
      </c>
      <c r="R49" s="258">
        <v>0</v>
      </c>
      <c r="S49" s="258">
        <v>0</v>
      </c>
      <c r="T49" s="258">
        <v>0</v>
      </c>
      <c r="U49" s="258">
        <v>0</v>
      </c>
    </row>
    <row r="50" spans="1:21" ht="18">
      <c r="A50" s="251">
        <v>44</v>
      </c>
      <c r="B50" s="255" t="s">
        <v>610</v>
      </c>
      <c r="C50" s="256">
        <v>990</v>
      </c>
      <c r="D50" s="256">
        <v>0</v>
      </c>
      <c r="E50" s="256">
        <v>0</v>
      </c>
      <c r="F50" s="256">
        <v>0</v>
      </c>
      <c r="G50" s="256">
        <v>0</v>
      </c>
      <c r="H50" s="256">
        <v>990</v>
      </c>
      <c r="I50" s="256">
        <v>0</v>
      </c>
      <c r="J50" s="256">
        <v>0</v>
      </c>
      <c r="K50" s="256">
        <v>0</v>
      </c>
      <c r="L50" s="256">
        <v>0</v>
      </c>
      <c r="M50" s="256">
        <v>0</v>
      </c>
      <c r="N50" s="256">
        <v>0</v>
      </c>
      <c r="O50" s="256">
        <v>0</v>
      </c>
      <c r="P50" s="256">
        <v>0</v>
      </c>
      <c r="Q50" s="256">
        <v>0</v>
      </c>
      <c r="R50" s="256">
        <v>0</v>
      </c>
      <c r="S50" s="256">
        <v>0</v>
      </c>
      <c r="T50" s="256">
        <v>0</v>
      </c>
      <c r="U50" s="256">
        <v>0</v>
      </c>
    </row>
    <row r="51" spans="1:21" ht="18">
      <c r="A51" s="252">
        <v>45</v>
      </c>
      <c r="B51" s="255" t="s">
        <v>611</v>
      </c>
      <c r="C51" s="256">
        <v>631</v>
      </c>
      <c r="D51" s="256">
        <v>0</v>
      </c>
      <c r="E51" s="256">
        <v>0</v>
      </c>
      <c r="F51" s="256">
        <v>0</v>
      </c>
      <c r="G51" s="256">
        <v>0</v>
      </c>
      <c r="H51" s="256">
        <v>631</v>
      </c>
      <c r="I51" s="256">
        <v>0</v>
      </c>
      <c r="J51" s="256">
        <v>0</v>
      </c>
      <c r="K51" s="256">
        <v>0</v>
      </c>
      <c r="L51" s="256">
        <v>0</v>
      </c>
      <c r="M51" s="256">
        <v>0</v>
      </c>
      <c r="N51" s="256">
        <v>0</v>
      </c>
      <c r="O51" s="256">
        <v>0</v>
      </c>
      <c r="P51" s="256">
        <v>0</v>
      </c>
      <c r="Q51" s="256">
        <v>0</v>
      </c>
      <c r="R51" s="256">
        <v>0</v>
      </c>
      <c r="S51" s="256">
        <v>0</v>
      </c>
      <c r="T51" s="256">
        <v>0</v>
      </c>
      <c r="U51" s="256">
        <v>0</v>
      </c>
    </row>
    <row r="52" spans="1:21" ht="18">
      <c r="A52" s="251">
        <v>46</v>
      </c>
      <c r="B52" s="255" t="s">
        <v>612</v>
      </c>
      <c r="C52" s="256">
        <v>359</v>
      </c>
      <c r="D52" s="256">
        <v>0</v>
      </c>
      <c r="E52" s="256">
        <v>0</v>
      </c>
      <c r="F52" s="256">
        <v>0</v>
      </c>
      <c r="G52" s="256">
        <v>0</v>
      </c>
      <c r="H52" s="256">
        <v>359</v>
      </c>
      <c r="I52" s="256">
        <v>0</v>
      </c>
      <c r="J52" s="256">
        <v>0</v>
      </c>
      <c r="K52" s="256">
        <v>0</v>
      </c>
      <c r="L52" s="256">
        <v>0</v>
      </c>
      <c r="M52" s="256">
        <v>0</v>
      </c>
      <c r="N52" s="256">
        <v>0</v>
      </c>
      <c r="O52" s="256">
        <v>0</v>
      </c>
      <c r="P52" s="256">
        <v>0</v>
      </c>
      <c r="Q52" s="256">
        <v>0</v>
      </c>
      <c r="R52" s="256">
        <v>0</v>
      </c>
      <c r="S52" s="256">
        <v>0</v>
      </c>
      <c r="T52" s="256">
        <v>0</v>
      </c>
      <c r="U52" s="256">
        <v>0</v>
      </c>
    </row>
    <row r="53" spans="1:21" ht="18">
      <c r="A53" s="252">
        <v>47</v>
      </c>
      <c r="B53" s="255" t="s">
        <v>613</v>
      </c>
      <c r="C53" s="256">
        <v>16</v>
      </c>
      <c r="D53" s="256">
        <v>0</v>
      </c>
      <c r="E53" s="256">
        <v>0</v>
      </c>
      <c r="F53" s="256">
        <v>0</v>
      </c>
      <c r="G53" s="256">
        <v>0</v>
      </c>
      <c r="H53" s="256">
        <v>0</v>
      </c>
      <c r="I53" s="256">
        <v>0</v>
      </c>
      <c r="J53" s="256">
        <v>0</v>
      </c>
      <c r="K53" s="256">
        <v>0</v>
      </c>
      <c r="L53" s="256">
        <v>0</v>
      </c>
      <c r="M53" s="256">
        <v>0</v>
      </c>
      <c r="N53" s="256">
        <v>0</v>
      </c>
      <c r="O53" s="256">
        <v>16</v>
      </c>
      <c r="P53" s="256">
        <v>0</v>
      </c>
      <c r="Q53" s="256">
        <v>0</v>
      </c>
      <c r="R53" s="256">
        <v>0</v>
      </c>
      <c r="S53" s="256">
        <v>0</v>
      </c>
      <c r="T53" s="256">
        <v>0</v>
      </c>
      <c r="U53" s="256">
        <v>0</v>
      </c>
    </row>
    <row r="54" spans="1:21" ht="18">
      <c r="A54" s="251">
        <v>48</v>
      </c>
      <c r="B54" s="255" t="s">
        <v>614</v>
      </c>
      <c r="C54" s="256">
        <v>16</v>
      </c>
      <c r="D54" s="256">
        <v>0</v>
      </c>
      <c r="E54" s="256">
        <v>0</v>
      </c>
      <c r="F54" s="256">
        <v>0</v>
      </c>
      <c r="G54" s="256">
        <v>0</v>
      </c>
      <c r="H54" s="256">
        <v>0</v>
      </c>
      <c r="I54" s="256">
        <v>0</v>
      </c>
      <c r="J54" s="256">
        <v>0</v>
      </c>
      <c r="K54" s="256">
        <v>0</v>
      </c>
      <c r="L54" s="256">
        <v>0</v>
      </c>
      <c r="M54" s="256">
        <v>0</v>
      </c>
      <c r="N54" s="256">
        <v>0</v>
      </c>
      <c r="O54" s="256">
        <v>16</v>
      </c>
      <c r="P54" s="256">
        <v>0</v>
      </c>
      <c r="Q54" s="256">
        <v>0</v>
      </c>
      <c r="R54" s="256">
        <v>0</v>
      </c>
      <c r="S54" s="256">
        <v>0</v>
      </c>
      <c r="T54" s="256">
        <v>0</v>
      </c>
      <c r="U54" s="256">
        <v>0</v>
      </c>
    </row>
    <row r="55" spans="1:21" ht="18">
      <c r="A55" s="252">
        <v>49</v>
      </c>
      <c r="B55" s="255" t="s">
        <v>615</v>
      </c>
      <c r="C55" s="256">
        <v>2812</v>
      </c>
      <c r="D55" s="256">
        <v>0</v>
      </c>
      <c r="E55" s="256">
        <v>0</v>
      </c>
      <c r="F55" s="256">
        <v>0</v>
      </c>
      <c r="G55" s="256">
        <v>0</v>
      </c>
      <c r="H55" s="256">
        <v>0</v>
      </c>
      <c r="I55" s="256">
        <v>0</v>
      </c>
      <c r="J55" s="256">
        <v>0</v>
      </c>
      <c r="K55" s="256">
        <v>0</v>
      </c>
      <c r="L55" s="256">
        <v>0</v>
      </c>
      <c r="M55" s="256">
        <v>0</v>
      </c>
      <c r="N55" s="256">
        <v>0</v>
      </c>
      <c r="O55" s="256">
        <v>0</v>
      </c>
      <c r="P55" s="256">
        <v>0</v>
      </c>
      <c r="Q55" s="256">
        <v>0</v>
      </c>
      <c r="R55" s="256">
        <v>0</v>
      </c>
      <c r="S55" s="256">
        <v>0</v>
      </c>
      <c r="T55" s="256">
        <v>0</v>
      </c>
      <c r="U55" s="256">
        <v>2812</v>
      </c>
    </row>
    <row r="56" spans="1:21" ht="18">
      <c r="A56" s="251">
        <v>50</v>
      </c>
      <c r="B56" s="257" t="s">
        <v>616</v>
      </c>
      <c r="C56" s="258">
        <v>13261</v>
      </c>
      <c r="D56" s="258">
        <v>0</v>
      </c>
      <c r="E56" s="258">
        <v>0</v>
      </c>
      <c r="F56" s="258">
        <v>0</v>
      </c>
      <c r="G56" s="258">
        <v>9443</v>
      </c>
      <c r="H56" s="258">
        <v>990</v>
      </c>
      <c r="I56" s="258">
        <v>0</v>
      </c>
      <c r="J56" s="258">
        <v>0</v>
      </c>
      <c r="K56" s="258">
        <v>0</v>
      </c>
      <c r="L56" s="258">
        <v>0</v>
      </c>
      <c r="M56" s="258">
        <v>0</v>
      </c>
      <c r="N56" s="258">
        <v>0</v>
      </c>
      <c r="O56" s="258">
        <v>16</v>
      </c>
      <c r="P56" s="258">
        <v>0</v>
      </c>
      <c r="Q56" s="258">
        <v>0</v>
      </c>
      <c r="R56" s="258">
        <v>0</v>
      </c>
      <c r="S56" s="258">
        <v>0</v>
      </c>
      <c r="T56" s="258">
        <v>0</v>
      </c>
      <c r="U56" s="258">
        <v>0</v>
      </c>
    </row>
    <row r="57" spans="1:21" ht="18">
      <c r="A57" s="252">
        <v>51</v>
      </c>
      <c r="B57" s="255" t="s">
        <v>617</v>
      </c>
      <c r="C57" s="256">
        <v>122</v>
      </c>
      <c r="D57" s="256">
        <v>0</v>
      </c>
      <c r="E57" s="256">
        <v>0</v>
      </c>
      <c r="F57" s="256">
        <v>0</v>
      </c>
      <c r="G57" s="256">
        <v>0</v>
      </c>
      <c r="H57" s="256">
        <v>0</v>
      </c>
      <c r="I57" s="256">
        <v>0</v>
      </c>
      <c r="J57" s="256">
        <v>0</v>
      </c>
      <c r="K57" s="256">
        <v>0</v>
      </c>
      <c r="L57" s="256">
        <v>0</v>
      </c>
      <c r="M57" s="256">
        <v>122</v>
      </c>
      <c r="N57" s="256">
        <v>0</v>
      </c>
      <c r="O57" s="256">
        <v>0</v>
      </c>
      <c r="P57" s="256">
        <v>0</v>
      </c>
      <c r="Q57" s="256">
        <v>0</v>
      </c>
      <c r="R57" s="256">
        <v>0</v>
      </c>
      <c r="S57" s="256">
        <v>0</v>
      </c>
      <c r="T57" s="256">
        <v>0</v>
      </c>
      <c r="U57" s="256">
        <v>0</v>
      </c>
    </row>
    <row r="58" spans="1:21" ht="18">
      <c r="A58" s="251">
        <v>52</v>
      </c>
      <c r="B58" s="255" t="s">
        <v>618</v>
      </c>
      <c r="C58" s="256">
        <v>8826</v>
      </c>
      <c r="D58" s="256">
        <v>0</v>
      </c>
      <c r="E58" s="256">
        <v>0</v>
      </c>
      <c r="F58" s="256">
        <v>0</v>
      </c>
      <c r="G58" s="256">
        <v>0</v>
      </c>
      <c r="H58" s="256">
        <v>0</v>
      </c>
      <c r="I58" s="256">
        <v>690</v>
      </c>
      <c r="J58" s="256">
        <v>0</v>
      </c>
      <c r="K58" s="256">
        <v>0</v>
      </c>
      <c r="L58" s="256">
        <v>7980</v>
      </c>
      <c r="M58" s="256">
        <v>0</v>
      </c>
      <c r="N58" s="256">
        <v>156</v>
      </c>
      <c r="O58" s="256">
        <v>0</v>
      </c>
      <c r="P58" s="256">
        <v>0</v>
      </c>
      <c r="Q58" s="256">
        <v>0</v>
      </c>
      <c r="R58" s="256">
        <v>0</v>
      </c>
      <c r="S58" s="256">
        <v>0</v>
      </c>
      <c r="T58" s="256">
        <v>0</v>
      </c>
      <c r="U58" s="256">
        <v>0</v>
      </c>
    </row>
    <row r="59" spans="1:21" ht="18">
      <c r="A59" s="252">
        <v>53</v>
      </c>
      <c r="B59" s="255" t="s">
        <v>619</v>
      </c>
      <c r="C59" s="256">
        <v>2393</v>
      </c>
      <c r="D59" s="256">
        <v>0</v>
      </c>
      <c r="E59" s="256">
        <v>0</v>
      </c>
      <c r="F59" s="256">
        <v>0</v>
      </c>
      <c r="G59" s="256">
        <v>0</v>
      </c>
      <c r="H59" s="256">
        <v>0</v>
      </c>
      <c r="I59" s="256">
        <v>186</v>
      </c>
      <c r="J59" s="256">
        <v>0</v>
      </c>
      <c r="K59" s="256">
        <v>0</v>
      </c>
      <c r="L59" s="256">
        <v>2132</v>
      </c>
      <c r="M59" s="256">
        <v>33</v>
      </c>
      <c r="N59" s="256">
        <v>42</v>
      </c>
      <c r="O59" s="256">
        <v>0</v>
      </c>
      <c r="P59" s="256">
        <v>0</v>
      </c>
      <c r="Q59" s="256">
        <v>0</v>
      </c>
      <c r="R59" s="256">
        <v>0</v>
      </c>
      <c r="S59" s="256">
        <v>0</v>
      </c>
      <c r="T59" s="256">
        <v>0</v>
      </c>
      <c r="U59" s="256">
        <v>0</v>
      </c>
    </row>
    <row r="60" spans="1:21" ht="18">
      <c r="A60" s="251">
        <v>54</v>
      </c>
      <c r="B60" s="257" t="s">
        <v>620</v>
      </c>
      <c r="C60" s="258">
        <v>11341</v>
      </c>
      <c r="D60" s="258">
        <v>0</v>
      </c>
      <c r="E60" s="258">
        <v>0</v>
      </c>
      <c r="F60" s="258">
        <v>0</v>
      </c>
      <c r="G60" s="258">
        <v>0</v>
      </c>
      <c r="H60" s="258">
        <v>0</v>
      </c>
      <c r="I60" s="258">
        <v>876</v>
      </c>
      <c r="J60" s="258">
        <v>0</v>
      </c>
      <c r="K60" s="258">
        <v>0</v>
      </c>
      <c r="L60" s="258">
        <v>10112</v>
      </c>
      <c r="M60" s="258">
        <v>155</v>
      </c>
      <c r="N60" s="258">
        <v>198</v>
      </c>
      <c r="O60" s="258">
        <v>0</v>
      </c>
      <c r="P60" s="258">
        <v>0</v>
      </c>
      <c r="Q60" s="258">
        <v>0</v>
      </c>
      <c r="R60" s="258">
        <v>0</v>
      </c>
      <c r="S60" s="258">
        <v>0</v>
      </c>
      <c r="T60" s="258">
        <v>0</v>
      </c>
      <c r="U60" s="258">
        <v>0</v>
      </c>
    </row>
    <row r="61" spans="1:21" ht="18">
      <c r="A61" s="252">
        <v>55</v>
      </c>
      <c r="B61" s="255" t="s">
        <v>621</v>
      </c>
      <c r="C61" s="256">
        <v>2487</v>
      </c>
      <c r="D61" s="256">
        <v>0</v>
      </c>
      <c r="E61" s="256">
        <v>0</v>
      </c>
      <c r="F61" s="256">
        <v>2487</v>
      </c>
      <c r="G61" s="256">
        <v>0</v>
      </c>
      <c r="H61" s="256">
        <v>0</v>
      </c>
      <c r="I61" s="256">
        <v>0</v>
      </c>
      <c r="J61" s="256">
        <v>0</v>
      </c>
      <c r="K61" s="256">
        <v>0</v>
      </c>
      <c r="L61" s="256">
        <v>0</v>
      </c>
      <c r="M61" s="256">
        <v>0</v>
      </c>
      <c r="N61" s="256">
        <v>0</v>
      </c>
      <c r="O61" s="256">
        <v>0</v>
      </c>
      <c r="P61" s="256">
        <v>0</v>
      </c>
      <c r="Q61" s="256">
        <v>0</v>
      </c>
      <c r="R61" s="256">
        <v>0</v>
      </c>
      <c r="S61" s="256">
        <v>0</v>
      </c>
      <c r="T61" s="256">
        <v>0</v>
      </c>
      <c r="U61" s="256">
        <v>0</v>
      </c>
    </row>
    <row r="62" spans="1:21" ht="18">
      <c r="A62" s="251">
        <v>56</v>
      </c>
      <c r="B62" s="255" t="s">
        <v>622</v>
      </c>
      <c r="C62" s="256">
        <v>484</v>
      </c>
      <c r="D62" s="256">
        <v>0</v>
      </c>
      <c r="E62" s="256">
        <v>0</v>
      </c>
      <c r="F62" s="256">
        <v>484</v>
      </c>
      <c r="G62" s="256">
        <v>0</v>
      </c>
      <c r="H62" s="256">
        <v>0</v>
      </c>
      <c r="I62" s="256">
        <v>0</v>
      </c>
      <c r="J62" s="256">
        <v>0</v>
      </c>
      <c r="K62" s="256">
        <v>0</v>
      </c>
      <c r="L62" s="256">
        <v>0</v>
      </c>
      <c r="M62" s="256">
        <v>0</v>
      </c>
      <c r="N62" s="256">
        <v>0</v>
      </c>
      <c r="O62" s="256">
        <v>0</v>
      </c>
      <c r="P62" s="256">
        <v>0</v>
      </c>
      <c r="Q62" s="256">
        <v>0</v>
      </c>
      <c r="R62" s="256">
        <v>0</v>
      </c>
      <c r="S62" s="256">
        <v>0</v>
      </c>
      <c r="T62" s="256">
        <v>0</v>
      </c>
      <c r="U62" s="256">
        <v>0</v>
      </c>
    </row>
    <row r="63" spans="1:21" ht="18">
      <c r="A63" s="252">
        <v>57</v>
      </c>
      <c r="B63" s="257" t="s">
        <v>623</v>
      </c>
      <c r="C63" s="258">
        <v>2971</v>
      </c>
      <c r="D63" s="258">
        <v>0</v>
      </c>
      <c r="E63" s="258">
        <v>0</v>
      </c>
      <c r="F63" s="258">
        <v>2971</v>
      </c>
      <c r="G63" s="258">
        <v>0</v>
      </c>
      <c r="H63" s="258">
        <v>0</v>
      </c>
      <c r="I63" s="258">
        <v>0</v>
      </c>
      <c r="J63" s="258">
        <v>0</v>
      </c>
      <c r="K63" s="258">
        <v>0</v>
      </c>
      <c r="L63" s="258">
        <v>0</v>
      </c>
      <c r="M63" s="258">
        <v>0</v>
      </c>
      <c r="N63" s="258">
        <v>0</v>
      </c>
      <c r="O63" s="258">
        <v>0</v>
      </c>
      <c r="P63" s="258">
        <v>0</v>
      </c>
      <c r="Q63" s="258">
        <v>0</v>
      </c>
      <c r="R63" s="258">
        <v>0</v>
      </c>
      <c r="S63" s="258">
        <v>0</v>
      </c>
      <c r="T63" s="258">
        <v>0</v>
      </c>
      <c r="U63" s="258">
        <v>0</v>
      </c>
    </row>
    <row r="64" spans="1:21" ht="18">
      <c r="A64" s="251">
        <v>58</v>
      </c>
      <c r="B64" s="257" t="s">
        <v>624</v>
      </c>
      <c r="C64" s="258">
        <v>51305</v>
      </c>
      <c r="D64" s="258">
        <v>4339</v>
      </c>
      <c r="E64" s="258">
        <v>8</v>
      </c>
      <c r="F64" s="258">
        <v>2971</v>
      </c>
      <c r="G64" s="258">
        <v>9443</v>
      </c>
      <c r="H64" s="258">
        <v>990</v>
      </c>
      <c r="I64" s="258">
        <v>11486</v>
      </c>
      <c r="J64" s="258">
        <v>663</v>
      </c>
      <c r="K64" s="258">
        <v>435</v>
      </c>
      <c r="L64" s="258">
        <v>12254</v>
      </c>
      <c r="M64" s="258">
        <v>2361</v>
      </c>
      <c r="N64" s="258">
        <v>708</v>
      </c>
      <c r="O64" s="258">
        <v>16</v>
      </c>
      <c r="P64" s="258">
        <v>55</v>
      </c>
      <c r="Q64" s="258">
        <v>474</v>
      </c>
      <c r="R64" s="258">
        <v>568</v>
      </c>
      <c r="S64" s="258">
        <v>1722</v>
      </c>
      <c r="T64" s="258">
        <v>0</v>
      </c>
      <c r="U64" s="258">
        <v>0</v>
      </c>
    </row>
    <row r="65" spans="1:21" ht="18">
      <c r="A65" s="252">
        <v>59</v>
      </c>
      <c r="B65" s="255" t="s">
        <v>625</v>
      </c>
      <c r="C65" s="256">
        <v>7990</v>
      </c>
      <c r="D65" s="256">
        <v>0</v>
      </c>
      <c r="E65" s="256">
        <v>0</v>
      </c>
      <c r="F65" s="256">
        <v>0</v>
      </c>
      <c r="G65" s="256">
        <v>0</v>
      </c>
      <c r="H65" s="256">
        <v>0</v>
      </c>
      <c r="I65" s="256">
        <v>0</v>
      </c>
      <c r="J65" s="256">
        <v>0</v>
      </c>
      <c r="K65" s="256">
        <v>0</v>
      </c>
      <c r="L65" s="256">
        <v>0</v>
      </c>
      <c r="M65" s="256">
        <v>0</v>
      </c>
      <c r="N65" s="256">
        <v>0</v>
      </c>
      <c r="O65" s="256">
        <v>0</v>
      </c>
      <c r="P65" s="256">
        <v>0</v>
      </c>
      <c r="Q65" s="256">
        <v>0</v>
      </c>
      <c r="R65" s="256">
        <v>0</v>
      </c>
      <c r="S65" s="256">
        <v>0</v>
      </c>
      <c r="T65" s="256">
        <v>7990</v>
      </c>
      <c r="U65" s="256">
        <v>0</v>
      </c>
    </row>
    <row r="66" spans="1:21" ht="18">
      <c r="A66" s="251">
        <v>60</v>
      </c>
      <c r="B66" s="257" t="s">
        <v>626</v>
      </c>
      <c r="C66" s="258">
        <v>7990</v>
      </c>
      <c r="D66" s="258">
        <v>0</v>
      </c>
      <c r="E66" s="258">
        <v>0</v>
      </c>
      <c r="F66" s="258">
        <v>0</v>
      </c>
      <c r="G66" s="258">
        <v>0</v>
      </c>
      <c r="H66" s="258">
        <v>0</v>
      </c>
      <c r="I66" s="258">
        <v>0</v>
      </c>
      <c r="J66" s="258">
        <v>0</v>
      </c>
      <c r="K66" s="258">
        <v>0</v>
      </c>
      <c r="L66" s="258">
        <v>0</v>
      </c>
      <c r="M66" s="258">
        <v>0</v>
      </c>
      <c r="N66" s="258">
        <v>0</v>
      </c>
      <c r="O66" s="258">
        <v>0</v>
      </c>
      <c r="P66" s="258">
        <v>0</v>
      </c>
      <c r="Q66" s="258">
        <v>0</v>
      </c>
      <c r="R66" s="258">
        <v>0</v>
      </c>
      <c r="S66" s="258">
        <v>0</v>
      </c>
      <c r="T66" s="258">
        <v>7990</v>
      </c>
      <c r="U66" s="258">
        <v>0</v>
      </c>
    </row>
    <row r="67" spans="1:21" ht="18">
      <c r="A67" s="252">
        <v>61</v>
      </c>
      <c r="B67" s="255" t="s">
        <v>627</v>
      </c>
      <c r="C67" s="256">
        <v>3848</v>
      </c>
      <c r="D67" s="256">
        <v>0</v>
      </c>
      <c r="E67" s="256">
        <v>0</v>
      </c>
      <c r="F67" s="256">
        <v>0</v>
      </c>
      <c r="G67" s="256">
        <v>3848</v>
      </c>
      <c r="H67" s="256">
        <v>0</v>
      </c>
      <c r="I67" s="256">
        <v>0</v>
      </c>
      <c r="J67" s="256">
        <v>0</v>
      </c>
      <c r="K67" s="256">
        <v>0</v>
      </c>
      <c r="L67" s="256">
        <v>0</v>
      </c>
      <c r="M67" s="256">
        <v>0</v>
      </c>
      <c r="N67" s="256">
        <v>0</v>
      </c>
      <c r="O67" s="256">
        <v>0</v>
      </c>
      <c r="P67" s="256">
        <v>0</v>
      </c>
      <c r="Q67" s="256">
        <v>0</v>
      </c>
      <c r="R67" s="256">
        <v>0</v>
      </c>
      <c r="S67" s="256">
        <v>0</v>
      </c>
      <c r="T67" s="256">
        <v>0</v>
      </c>
      <c r="U67" s="256">
        <v>0</v>
      </c>
    </row>
    <row r="68" spans="1:21" ht="18">
      <c r="A68" s="251">
        <v>62</v>
      </c>
      <c r="B68" s="257" t="s">
        <v>628</v>
      </c>
      <c r="C68" s="258">
        <v>11838</v>
      </c>
      <c r="D68" s="258">
        <v>0</v>
      </c>
      <c r="E68" s="258">
        <v>0</v>
      </c>
      <c r="F68" s="258">
        <v>0</v>
      </c>
      <c r="G68" s="258">
        <v>3848</v>
      </c>
      <c r="H68" s="258">
        <v>0</v>
      </c>
      <c r="I68" s="258">
        <v>0</v>
      </c>
      <c r="J68" s="258">
        <v>0</v>
      </c>
      <c r="K68" s="258">
        <v>0</v>
      </c>
      <c r="L68" s="258">
        <v>0</v>
      </c>
      <c r="M68" s="258">
        <v>0</v>
      </c>
      <c r="N68" s="258">
        <v>0</v>
      </c>
      <c r="O68" s="258">
        <v>0</v>
      </c>
      <c r="P68" s="258">
        <v>0</v>
      </c>
      <c r="Q68" s="258">
        <v>0</v>
      </c>
      <c r="R68" s="258">
        <v>0</v>
      </c>
      <c r="S68" s="258">
        <v>0</v>
      </c>
      <c r="T68" s="258">
        <v>7990</v>
      </c>
      <c r="U68" s="258">
        <v>0</v>
      </c>
    </row>
    <row r="69" spans="1:21" ht="18">
      <c r="A69" s="252">
        <v>63</v>
      </c>
      <c r="B69" s="257" t="s">
        <v>629</v>
      </c>
      <c r="C69" s="258">
        <v>11838</v>
      </c>
      <c r="D69" s="258">
        <v>0</v>
      </c>
      <c r="E69" s="258">
        <v>0</v>
      </c>
      <c r="F69" s="258">
        <v>0</v>
      </c>
      <c r="G69" s="258">
        <v>3848</v>
      </c>
      <c r="H69" s="258">
        <v>0</v>
      </c>
      <c r="I69" s="258">
        <v>0</v>
      </c>
      <c r="J69" s="258">
        <v>0</v>
      </c>
      <c r="K69" s="258">
        <v>0</v>
      </c>
      <c r="L69" s="258">
        <v>0</v>
      </c>
      <c r="M69" s="258">
        <v>0</v>
      </c>
      <c r="N69" s="258">
        <v>0</v>
      </c>
      <c r="O69" s="258">
        <v>0</v>
      </c>
      <c r="P69" s="258">
        <v>0</v>
      </c>
      <c r="Q69" s="258">
        <v>0</v>
      </c>
      <c r="R69" s="258">
        <v>0</v>
      </c>
      <c r="S69" s="258">
        <v>0</v>
      </c>
      <c r="T69" s="258">
        <v>7990</v>
      </c>
      <c r="U69" s="258">
        <v>0</v>
      </c>
    </row>
    <row r="70" spans="1:21" ht="18">
      <c r="A70" s="251">
        <v>64</v>
      </c>
      <c r="B70" s="257" t="s">
        <v>630</v>
      </c>
      <c r="C70" s="258">
        <v>63143</v>
      </c>
      <c r="D70" s="258">
        <v>4339</v>
      </c>
      <c r="E70" s="258">
        <v>8</v>
      </c>
      <c r="F70" s="258">
        <v>2971</v>
      </c>
      <c r="G70" s="258">
        <v>13291</v>
      </c>
      <c r="H70" s="258">
        <v>990</v>
      </c>
      <c r="I70" s="258">
        <v>11486</v>
      </c>
      <c r="J70" s="258">
        <v>663</v>
      </c>
      <c r="K70" s="258">
        <v>435</v>
      </c>
      <c r="L70" s="258">
        <v>12254</v>
      </c>
      <c r="M70" s="258">
        <v>2361</v>
      </c>
      <c r="N70" s="258">
        <v>708</v>
      </c>
      <c r="O70" s="258">
        <v>16</v>
      </c>
      <c r="P70" s="258">
        <v>55</v>
      </c>
      <c r="Q70" s="258">
        <v>474</v>
      </c>
      <c r="R70" s="258">
        <v>568</v>
      </c>
      <c r="S70" s="258">
        <v>1722</v>
      </c>
      <c r="T70" s="258">
        <v>7990</v>
      </c>
      <c r="U70" s="258">
        <v>2812</v>
      </c>
    </row>
  </sheetData>
  <sheetProtection selectLockedCells="1" selectUnlockedCells="1"/>
  <mergeCells count="4">
    <mergeCell ref="A1:U1"/>
    <mergeCell ref="A3:U3"/>
    <mergeCell ref="A4:G4"/>
    <mergeCell ref="A5:A6"/>
  </mergeCells>
  <printOptions/>
  <pageMargins left="0.7875" right="0.7875" top="1.0631944444444446" bottom="1.0631944444444446" header="0.5118055555555555" footer="0.5118055555555555"/>
  <pageSetup fitToHeight="1" fitToWidth="1" horizontalDpi="300" verticalDpi="300" orientation="landscape" paperSize="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zoomScaleSheetLayoutView="100" workbookViewId="0" topLeftCell="A1">
      <selection activeCell="A1" sqref="A1"/>
    </sheetView>
  </sheetViews>
  <sheetFormatPr defaultColWidth="12.00390625" defaultRowHeight="12.75"/>
  <cols>
    <col min="1" max="1" width="11.625" style="0" customWidth="1"/>
    <col min="2" max="2" width="38.125" style="0" customWidth="1"/>
    <col min="3" max="3" width="22.00390625" style="0" customWidth="1"/>
    <col min="4" max="16384" width="11.625" style="0" customWidth="1"/>
  </cols>
  <sheetData>
    <row r="1" spans="1:3" ht="13.5" customHeight="1">
      <c r="A1" s="170" t="s">
        <v>631</v>
      </c>
      <c r="B1" s="170"/>
      <c r="C1" s="170"/>
    </row>
    <row r="4" spans="1:3" ht="30.75" customHeight="1">
      <c r="A4" s="177" t="s">
        <v>632</v>
      </c>
      <c r="B4" s="177"/>
      <c r="C4" s="177"/>
    </row>
    <row r="6" spans="1:3" ht="12.75">
      <c r="A6" s="259" t="s">
        <v>3</v>
      </c>
      <c r="B6" s="259" t="s">
        <v>4</v>
      </c>
      <c r="C6" s="259" t="s">
        <v>39</v>
      </c>
    </row>
    <row r="7" spans="1:3" ht="12.75">
      <c r="A7" s="259"/>
      <c r="B7" s="259" t="s">
        <v>10</v>
      </c>
      <c r="C7" s="260" t="s">
        <v>633</v>
      </c>
    </row>
    <row r="8" spans="1:3" ht="26.25" customHeight="1">
      <c r="A8" s="228">
        <v>1</v>
      </c>
      <c r="B8" s="260" t="s">
        <v>634</v>
      </c>
      <c r="C8" s="260"/>
    </row>
    <row r="9" spans="1:3" ht="26.25" customHeight="1">
      <c r="A9" s="228">
        <v>2</v>
      </c>
      <c r="B9" s="261" t="s">
        <v>635</v>
      </c>
      <c r="C9" s="262">
        <v>2812</v>
      </c>
    </row>
    <row r="10" spans="1:3" ht="26.25" customHeight="1">
      <c r="A10" s="228">
        <v>3</v>
      </c>
      <c r="B10" s="263" t="s">
        <v>636</v>
      </c>
      <c r="C10" s="263"/>
    </row>
    <row r="11" spans="1:3" ht="26.25" customHeight="1">
      <c r="A11" s="228">
        <v>4</v>
      </c>
      <c r="B11" s="259" t="s">
        <v>10</v>
      </c>
      <c r="C11" s="260" t="s">
        <v>633</v>
      </c>
    </row>
    <row r="12" spans="1:3" ht="26.25" customHeight="1">
      <c r="A12" s="228">
        <v>5</v>
      </c>
      <c r="B12" s="261"/>
      <c r="C12" s="264">
        <v>0</v>
      </c>
    </row>
    <row r="13" spans="1:3" ht="26.25" customHeight="1">
      <c r="A13" s="228">
        <v>6</v>
      </c>
      <c r="B13" s="261" t="s">
        <v>637</v>
      </c>
      <c r="C13" s="264">
        <v>0</v>
      </c>
    </row>
    <row r="17" ht="21" customHeight="1"/>
  </sheetData>
  <sheetProtection selectLockedCells="1" selectUnlockedCells="1"/>
  <mergeCells count="5">
    <mergeCell ref="A1:C1"/>
    <mergeCell ref="A4:C4"/>
    <mergeCell ref="A6:A7"/>
    <mergeCell ref="B8:C8"/>
    <mergeCell ref="B10:C10"/>
  </mergeCells>
  <printOptions/>
  <pageMargins left="0.7875" right="0.7875" top="1.0631944444444446" bottom="1.0631944444444446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5.875" style="21" customWidth="1"/>
    <col min="2" max="2" width="83.125" style="22" customWidth="1"/>
    <col min="3" max="3" width="19.25390625" style="23" customWidth="1"/>
    <col min="4" max="5" width="19.375" style="23" customWidth="1"/>
    <col min="6" max="6" width="11.875" style="23" customWidth="1"/>
    <col min="7" max="37" width="9.125" style="24" customWidth="1"/>
    <col min="38" max="16384" width="9.125" style="21" customWidth="1"/>
  </cols>
  <sheetData>
    <row r="1" spans="1:6" ht="17.25">
      <c r="A1" s="25" t="s">
        <v>36</v>
      </c>
      <c r="B1" s="25"/>
      <c r="C1" s="25"/>
      <c r="D1" s="25"/>
      <c r="E1" s="25"/>
      <c r="F1" s="25"/>
    </row>
    <row r="2" spans="1:6" ht="15">
      <c r="A2" s="24"/>
      <c r="B2" s="24"/>
      <c r="C2" s="26"/>
      <c r="D2" s="26"/>
      <c r="E2" s="26"/>
      <c r="F2" s="26"/>
    </row>
    <row r="3" spans="1:37" s="22" customFormat="1" ht="15" customHeight="1">
      <c r="A3" s="27"/>
      <c r="B3" s="27"/>
      <c r="C3" s="27"/>
      <c r="D3" s="27"/>
      <c r="E3" s="27"/>
      <c r="F3" s="27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s="22" customFormat="1" ht="15.75" customHeight="1">
      <c r="A4" s="28" t="s">
        <v>37</v>
      </c>
      <c r="B4" s="28"/>
      <c r="C4" s="28"/>
      <c r="D4" s="28"/>
      <c r="E4" s="28"/>
      <c r="F4" s="28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1:37" s="22" customFormat="1" ht="15.75">
      <c r="A5" s="28"/>
      <c r="B5" s="28"/>
      <c r="C5" s="28"/>
      <c r="D5" s="28"/>
      <c r="E5" s="28"/>
      <c r="F5" s="29" t="s">
        <v>38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37" s="22" customFormat="1" ht="15.75">
      <c r="A6" s="30" t="s">
        <v>3</v>
      </c>
      <c r="B6" s="31" t="s">
        <v>4</v>
      </c>
      <c r="C6" s="31" t="s">
        <v>39</v>
      </c>
      <c r="D6" s="31" t="s">
        <v>6</v>
      </c>
      <c r="E6" s="31" t="s">
        <v>7</v>
      </c>
      <c r="F6" s="31" t="s">
        <v>8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6" ht="15" customHeight="1">
      <c r="A7" s="32">
        <v>1</v>
      </c>
      <c r="B7" s="31" t="s">
        <v>40</v>
      </c>
      <c r="C7" s="33" t="s">
        <v>11</v>
      </c>
      <c r="D7" s="33" t="s">
        <v>12</v>
      </c>
      <c r="E7" s="33" t="s">
        <v>25</v>
      </c>
      <c r="F7" s="33" t="s">
        <v>14</v>
      </c>
    </row>
    <row r="8" spans="1:6" ht="58.5" customHeight="1">
      <c r="A8" s="32"/>
      <c r="B8" s="31"/>
      <c r="C8" s="33"/>
      <c r="D8" s="33"/>
      <c r="E8" s="33"/>
      <c r="F8" s="33"/>
    </row>
    <row r="9" spans="1:6" ht="15.75">
      <c r="A9" s="34">
        <v>2</v>
      </c>
      <c r="B9" s="35" t="s">
        <v>41</v>
      </c>
      <c r="C9" s="36"/>
      <c r="D9" s="36"/>
      <c r="E9" s="36"/>
      <c r="F9" s="37"/>
    </row>
    <row r="10" spans="1:6" ht="15">
      <c r="A10" s="32">
        <v>3</v>
      </c>
      <c r="B10" s="38" t="s">
        <v>15</v>
      </c>
      <c r="C10" s="39">
        <f>SUM(C11,C17,C18,C19,C20,C21)</f>
        <v>14324</v>
      </c>
      <c r="D10" s="39">
        <f>D11+D17+D18+D19+D20+D21</f>
        <v>25653</v>
      </c>
      <c r="E10" s="39">
        <f>E11+E17+E18+E19+E20+E21</f>
        <v>33182</v>
      </c>
      <c r="F10" s="37">
        <f>D10-C10</f>
        <v>11329</v>
      </c>
    </row>
    <row r="11" spans="1:6" ht="15.75">
      <c r="A11" s="32"/>
      <c r="B11" s="40" t="s">
        <v>42</v>
      </c>
      <c r="C11" s="39">
        <f>SUM(C12:C16)</f>
        <v>8025</v>
      </c>
      <c r="D11" s="39">
        <f>SUM(D12:D16)</f>
        <v>17582</v>
      </c>
      <c r="E11" s="39">
        <f>SUM(E12:E16)</f>
        <v>21790</v>
      </c>
      <c r="F11" s="37">
        <f>SUM(E11-D11)</f>
        <v>4208</v>
      </c>
    </row>
    <row r="12" spans="1:6" ht="15">
      <c r="A12" s="34">
        <v>4</v>
      </c>
      <c r="B12" s="41" t="s">
        <v>43</v>
      </c>
      <c r="C12" s="42">
        <v>5586</v>
      </c>
      <c r="D12" s="37">
        <v>5586</v>
      </c>
      <c r="E12" s="37">
        <v>5586</v>
      </c>
      <c r="F12" s="37">
        <f aca="true" t="shared" si="0" ref="F12:F59">SUM(E12-D12)</f>
        <v>0</v>
      </c>
    </row>
    <row r="13" spans="1:6" ht="15">
      <c r="A13" s="32">
        <v>5</v>
      </c>
      <c r="B13" s="41" t="s">
        <v>44</v>
      </c>
      <c r="C13" s="39">
        <v>0</v>
      </c>
      <c r="D13" s="37">
        <v>0</v>
      </c>
      <c r="E13" s="37">
        <v>0</v>
      </c>
      <c r="F13" s="37">
        <f t="shared" si="0"/>
        <v>0</v>
      </c>
    </row>
    <row r="14" spans="1:6" ht="30">
      <c r="A14" s="32"/>
      <c r="B14" s="43" t="s">
        <v>45</v>
      </c>
      <c r="C14" s="39">
        <v>1239</v>
      </c>
      <c r="D14" s="37">
        <v>1354</v>
      </c>
      <c r="E14" s="37">
        <v>2200</v>
      </c>
      <c r="F14" s="37">
        <f t="shared" si="0"/>
        <v>846</v>
      </c>
    </row>
    <row r="15" spans="1:6" ht="15">
      <c r="A15" s="34">
        <v>6</v>
      </c>
      <c r="B15" s="43" t="s">
        <v>46</v>
      </c>
      <c r="C15" s="39">
        <v>1200</v>
      </c>
      <c r="D15" s="37">
        <v>1200</v>
      </c>
      <c r="E15" s="37">
        <v>1200</v>
      </c>
      <c r="F15" s="37">
        <f t="shared" si="0"/>
        <v>0</v>
      </c>
    </row>
    <row r="16" spans="1:6" ht="15">
      <c r="A16" s="32">
        <v>7</v>
      </c>
      <c r="B16" s="43" t="s">
        <v>47</v>
      </c>
      <c r="C16" s="39">
        <v>0</v>
      </c>
      <c r="D16" s="37">
        <v>9442</v>
      </c>
      <c r="E16" s="37">
        <v>12804</v>
      </c>
      <c r="F16" s="37">
        <f t="shared" si="0"/>
        <v>3362</v>
      </c>
    </row>
    <row r="17" spans="1:6" ht="15">
      <c r="A17" s="32"/>
      <c r="B17" s="41" t="s">
        <v>48</v>
      </c>
      <c r="C17" s="39">
        <v>0</v>
      </c>
      <c r="D17" s="37">
        <v>0</v>
      </c>
      <c r="E17" s="37">
        <v>0</v>
      </c>
      <c r="F17" s="37">
        <f t="shared" si="0"/>
        <v>0</v>
      </c>
    </row>
    <row r="18" spans="1:6" ht="30">
      <c r="A18" s="34">
        <v>8</v>
      </c>
      <c r="B18" s="43" t="s">
        <v>49</v>
      </c>
      <c r="C18" s="39">
        <v>0</v>
      </c>
      <c r="D18" s="37">
        <v>0</v>
      </c>
      <c r="E18" s="37">
        <v>0</v>
      </c>
      <c r="F18" s="37">
        <f t="shared" si="0"/>
        <v>0</v>
      </c>
    </row>
    <row r="19" spans="1:37" s="46" customFormat="1" ht="30">
      <c r="A19" s="32">
        <v>9</v>
      </c>
      <c r="B19" s="44" t="s">
        <v>50</v>
      </c>
      <c r="C19" s="45">
        <v>0</v>
      </c>
      <c r="D19" s="37">
        <v>0</v>
      </c>
      <c r="E19" s="37">
        <v>0</v>
      </c>
      <c r="F19" s="37">
        <f t="shared" si="0"/>
        <v>0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s="46" customFormat="1" ht="30">
      <c r="A20" s="32"/>
      <c r="B20" s="44" t="s">
        <v>51</v>
      </c>
      <c r="C20" s="47">
        <v>0</v>
      </c>
      <c r="D20" s="37">
        <v>0</v>
      </c>
      <c r="E20" s="37">
        <v>0</v>
      </c>
      <c r="F20" s="37">
        <f t="shared" si="0"/>
        <v>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6" ht="15">
      <c r="A21" s="34">
        <v>10</v>
      </c>
      <c r="B21" s="44" t="s">
        <v>52</v>
      </c>
      <c r="C21" s="47">
        <v>6299</v>
      </c>
      <c r="D21" s="37">
        <v>8071</v>
      </c>
      <c r="E21" s="37">
        <v>11392</v>
      </c>
      <c r="F21" s="37">
        <f t="shared" si="0"/>
        <v>3321</v>
      </c>
    </row>
    <row r="22" spans="1:37" s="46" customFormat="1" ht="15">
      <c r="A22" s="32">
        <v>11</v>
      </c>
      <c r="B22" s="48" t="s">
        <v>53</v>
      </c>
      <c r="C22" s="39">
        <v>0</v>
      </c>
      <c r="D22" s="39">
        <v>0</v>
      </c>
      <c r="E22" s="39">
        <v>8098</v>
      </c>
      <c r="F22" s="37">
        <f t="shared" si="0"/>
        <v>8098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6" ht="15">
      <c r="A23" s="32"/>
      <c r="B23" s="49" t="s">
        <v>17</v>
      </c>
      <c r="C23" s="37">
        <f>SUM(C24:C29)</f>
        <v>344</v>
      </c>
      <c r="D23" s="37">
        <f>SUM(D24:D29)</f>
        <v>881</v>
      </c>
      <c r="E23" s="37">
        <f>SUM(E24:E29)</f>
        <v>2298</v>
      </c>
      <c r="F23" s="37">
        <f t="shared" si="0"/>
        <v>1417</v>
      </c>
    </row>
    <row r="24" spans="1:6" ht="15">
      <c r="A24" s="34">
        <v>12</v>
      </c>
      <c r="B24" s="43" t="s">
        <v>54</v>
      </c>
      <c r="C24" s="37">
        <v>0</v>
      </c>
      <c r="D24" s="37">
        <v>0</v>
      </c>
      <c r="E24" s="37">
        <v>0</v>
      </c>
      <c r="F24" s="37">
        <f t="shared" si="0"/>
        <v>0</v>
      </c>
    </row>
    <row r="25" spans="1:6" ht="15">
      <c r="A25" s="32">
        <v>13</v>
      </c>
      <c r="B25" s="43" t="s">
        <v>55</v>
      </c>
      <c r="C25" s="39">
        <v>0</v>
      </c>
      <c r="D25" s="39">
        <v>0</v>
      </c>
      <c r="E25" s="39">
        <v>0</v>
      </c>
      <c r="F25" s="37">
        <f t="shared" si="0"/>
        <v>0</v>
      </c>
    </row>
    <row r="26" spans="1:6" ht="15">
      <c r="A26" s="32"/>
      <c r="B26" s="43" t="s">
        <v>56</v>
      </c>
      <c r="C26" s="37">
        <v>0</v>
      </c>
      <c r="D26" s="37">
        <v>0</v>
      </c>
      <c r="E26" s="37">
        <v>0</v>
      </c>
      <c r="F26" s="37">
        <f t="shared" si="0"/>
        <v>0</v>
      </c>
    </row>
    <row r="27" spans="1:6" ht="15">
      <c r="A27" s="34">
        <v>14</v>
      </c>
      <c r="B27" s="43" t="s">
        <v>57</v>
      </c>
      <c r="C27" s="37">
        <v>150</v>
      </c>
      <c r="D27" s="37">
        <v>150</v>
      </c>
      <c r="E27" s="37">
        <v>339</v>
      </c>
      <c r="F27" s="37">
        <f t="shared" si="0"/>
        <v>189</v>
      </c>
    </row>
    <row r="28" spans="1:6" ht="15">
      <c r="A28" s="32">
        <v>15</v>
      </c>
      <c r="B28" s="43" t="s">
        <v>58</v>
      </c>
      <c r="C28" s="37">
        <v>194</v>
      </c>
      <c r="D28" s="37">
        <v>730</v>
      </c>
      <c r="E28" s="37">
        <v>1659</v>
      </c>
      <c r="F28" s="37">
        <f t="shared" si="0"/>
        <v>929</v>
      </c>
    </row>
    <row r="29" spans="1:6" ht="15">
      <c r="A29" s="32"/>
      <c r="B29" s="43" t="s">
        <v>59</v>
      </c>
      <c r="C29" s="37">
        <v>0</v>
      </c>
      <c r="D29" s="37">
        <v>1</v>
      </c>
      <c r="E29" s="37">
        <v>300</v>
      </c>
      <c r="F29" s="37">
        <f t="shared" si="0"/>
        <v>299</v>
      </c>
    </row>
    <row r="30" spans="1:6" ht="15.75">
      <c r="A30" s="34">
        <v>16</v>
      </c>
      <c r="B30" s="50" t="s">
        <v>18</v>
      </c>
      <c r="C30" s="37">
        <f>SUM(C31:C40)</f>
        <v>0</v>
      </c>
      <c r="D30" s="37">
        <f>SUM(D31:D40)</f>
        <v>0</v>
      </c>
      <c r="E30" s="37">
        <f>SUM(E31:E40)</f>
        <v>252</v>
      </c>
      <c r="F30" s="37">
        <f t="shared" si="0"/>
        <v>252</v>
      </c>
    </row>
    <row r="31" spans="1:6" ht="15">
      <c r="A31" s="32">
        <v>17</v>
      </c>
      <c r="B31" s="43" t="s">
        <v>60</v>
      </c>
      <c r="C31" s="37">
        <v>0</v>
      </c>
      <c r="D31" s="37">
        <v>0</v>
      </c>
      <c r="E31" s="37">
        <v>0</v>
      </c>
      <c r="F31" s="37">
        <f t="shared" si="0"/>
        <v>0</v>
      </c>
    </row>
    <row r="32" spans="1:6" ht="15">
      <c r="A32" s="32"/>
      <c r="B32" s="43" t="s">
        <v>61</v>
      </c>
      <c r="C32" s="37">
        <v>0</v>
      </c>
      <c r="D32" s="37">
        <v>0</v>
      </c>
      <c r="E32" s="37">
        <v>250</v>
      </c>
      <c r="F32" s="37">
        <f t="shared" si="0"/>
        <v>250</v>
      </c>
    </row>
    <row r="33" spans="1:6" ht="15">
      <c r="A33" s="34">
        <v>18</v>
      </c>
      <c r="B33" s="43" t="s">
        <v>62</v>
      </c>
      <c r="C33" s="37">
        <v>0</v>
      </c>
      <c r="D33" s="37">
        <v>0</v>
      </c>
      <c r="E33" s="37">
        <v>0</v>
      </c>
      <c r="F33" s="37">
        <f t="shared" si="0"/>
        <v>0</v>
      </c>
    </row>
    <row r="34" spans="1:6" ht="15">
      <c r="A34" s="32">
        <v>19</v>
      </c>
      <c r="B34" s="43" t="s">
        <v>63</v>
      </c>
      <c r="C34" s="37">
        <v>0</v>
      </c>
      <c r="D34" s="37">
        <v>0</v>
      </c>
      <c r="E34" s="37">
        <v>0</v>
      </c>
      <c r="F34" s="37">
        <f t="shared" si="0"/>
        <v>0</v>
      </c>
    </row>
    <row r="35" spans="1:6" ht="15">
      <c r="A35" s="32"/>
      <c r="B35" s="43" t="s">
        <v>64</v>
      </c>
      <c r="C35" s="37">
        <v>0</v>
      </c>
      <c r="D35" s="37">
        <v>0</v>
      </c>
      <c r="E35" s="37">
        <v>0</v>
      </c>
      <c r="F35" s="37">
        <f t="shared" si="0"/>
        <v>0</v>
      </c>
    </row>
    <row r="36" spans="1:6" ht="15">
      <c r="A36" s="34">
        <v>20</v>
      </c>
      <c r="B36" s="43" t="s">
        <v>65</v>
      </c>
      <c r="C36" s="37">
        <v>0</v>
      </c>
      <c r="D36" s="37">
        <v>0</v>
      </c>
      <c r="E36" s="37">
        <v>0</v>
      </c>
      <c r="F36" s="37">
        <f t="shared" si="0"/>
        <v>0</v>
      </c>
    </row>
    <row r="37" spans="1:6" ht="15">
      <c r="A37" s="32">
        <v>21</v>
      </c>
      <c r="B37" s="43" t="s">
        <v>66</v>
      </c>
      <c r="C37" s="37">
        <v>0</v>
      </c>
      <c r="D37" s="37">
        <v>0</v>
      </c>
      <c r="E37" s="37">
        <v>0</v>
      </c>
      <c r="F37" s="37">
        <f t="shared" si="0"/>
        <v>0</v>
      </c>
    </row>
    <row r="38" spans="1:6" ht="15">
      <c r="A38" s="32"/>
      <c r="B38" s="43" t="s">
        <v>67</v>
      </c>
      <c r="C38" s="37">
        <v>0</v>
      </c>
      <c r="D38" s="37">
        <v>0</v>
      </c>
      <c r="E38" s="37">
        <v>2</v>
      </c>
      <c r="F38" s="37">
        <f t="shared" si="0"/>
        <v>2</v>
      </c>
    </row>
    <row r="39" spans="1:6" ht="15">
      <c r="A39" s="34">
        <v>22</v>
      </c>
      <c r="B39" s="43" t="s">
        <v>68</v>
      </c>
      <c r="C39" s="37">
        <v>0</v>
      </c>
      <c r="D39" s="37">
        <v>0</v>
      </c>
      <c r="E39" s="37">
        <v>0</v>
      </c>
      <c r="F39" s="37">
        <f t="shared" si="0"/>
        <v>0</v>
      </c>
    </row>
    <row r="40" spans="1:6" ht="15">
      <c r="A40" s="32">
        <v>23</v>
      </c>
      <c r="B40" s="43" t="s">
        <v>69</v>
      </c>
      <c r="C40" s="37">
        <v>0</v>
      </c>
      <c r="D40" s="37">
        <v>0</v>
      </c>
      <c r="E40" s="37">
        <v>0</v>
      </c>
      <c r="F40" s="37">
        <f t="shared" si="0"/>
        <v>0</v>
      </c>
    </row>
    <row r="41" spans="1:6" ht="15.75">
      <c r="A41" s="32"/>
      <c r="B41" s="50" t="s">
        <v>20</v>
      </c>
      <c r="C41" s="37">
        <v>0</v>
      </c>
      <c r="D41" s="37">
        <v>0</v>
      </c>
      <c r="E41" s="37">
        <v>0</v>
      </c>
      <c r="F41" s="37">
        <f t="shared" si="0"/>
        <v>0</v>
      </c>
    </row>
    <row r="42" spans="1:6" ht="15.75">
      <c r="A42" s="34">
        <v>24</v>
      </c>
      <c r="B42" s="51" t="s">
        <v>70</v>
      </c>
      <c r="C42" s="37">
        <f>SUM(C10,C22,C23,C30,C41)</f>
        <v>14668</v>
      </c>
      <c r="D42" s="37">
        <f>SUM(D10,D22,D23,D30,D41)</f>
        <v>26534</v>
      </c>
      <c r="E42" s="37">
        <f>SUM(E10,E22,E23,E30,E41)</f>
        <v>43830</v>
      </c>
      <c r="F42" s="37">
        <f t="shared" si="0"/>
        <v>17296</v>
      </c>
    </row>
    <row r="43" spans="1:6" ht="15.75">
      <c r="A43" s="32">
        <v>25</v>
      </c>
      <c r="B43" s="50" t="s">
        <v>19</v>
      </c>
      <c r="C43" s="37">
        <v>0</v>
      </c>
      <c r="D43" s="37">
        <v>0</v>
      </c>
      <c r="E43" s="37">
        <v>0</v>
      </c>
      <c r="F43" s="37">
        <f t="shared" si="0"/>
        <v>0</v>
      </c>
    </row>
    <row r="44" spans="1:6" ht="15.75">
      <c r="A44" s="32"/>
      <c r="B44" s="50" t="s">
        <v>21</v>
      </c>
      <c r="C44" s="37">
        <f>SUM(C45:C47)</f>
        <v>0</v>
      </c>
      <c r="D44" s="37">
        <f>SUM(D45:D47)</f>
        <v>0</v>
      </c>
      <c r="E44" s="37">
        <f>SUM(E45:E47)</f>
        <v>0</v>
      </c>
      <c r="F44" s="37">
        <f t="shared" si="0"/>
        <v>0</v>
      </c>
    </row>
    <row r="45" spans="1:6" ht="30">
      <c r="A45" s="34">
        <v>26</v>
      </c>
      <c r="B45" s="43" t="s">
        <v>71</v>
      </c>
      <c r="C45" s="37">
        <v>0</v>
      </c>
      <c r="D45" s="37">
        <v>0</v>
      </c>
      <c r="E45" s="37">
        <v>0</v>
      </c>
      <c r="F45" s="37">
        <f t="shared" si="0"/>
        <v>0</v>
      </c>
    </row>
    <row r="46" spans="1:6" ht="30">
      <c r="A46" s="32">
        <v>27</v>
      </c>
      <c r="B46" s="52" t="s">
        <v>72</v>
      </c>
      <c r="C46" s="37">
        <v>0</v>
      </c>
      <c r="D46" s="37">
        <v>0</v>
      </c>
      <c r="E46" s="37">
        <v>0</v>
      </c>
      <c r="F46" s="37">
        <f t="shared" si="0"/>
        <v>0</v>
      </c>
    </row>
    <row r="47" spans="1:6" ht="15">
      <c r="A47" s="32"/>
      <c r="B47" s="43" t="s">
        <v>73</v>
      </c>
      <c r="C47" s="37">
        <v>0</v>
      </c>
      <c r="D47" s="37">
        <v>0</v>
      </c>
      <c r="E47" s="37">
        <v>0</v>
      </c>
      <c r="F47" s="37">
        <f t="shared" si="0"/>
        <v>0</v>
      </c>
    </row>
    <row r="48" spans="1:6" ht="15.75">
      <c r="A48" s="34">
        <v>28</v>
      </c>
      <c r="B48" s="51" t="s">
        <v>74</v>
      </c>
      <c r="C48" s="37">
        <f>SUM(C43,C44)</f>
        <v>0</v>
      </c>
      <c r="D48" s="37">
        <f>SUM(D43,D44)</f>
        <v>0</v>
      </c>
      <c r="E48" s="37">
        <f>SUM(E43,E44)</f>
        <v>0</v>
      </c>
      <c r="F48" s="37">
        <f t="shared" si="0"/>
        <v>0</v>
      </c>
    </row>
    <row r="49" spans="1:6" ht="15.75">
      <c r="A49" s="32">
        <v>29</v>
      </c>
      <c r="B49" s="53" t="s">
        <v>75</v>
      </c>
      <c r="C49" s="37"/>
      <c r="D49" s="37"/>
      <c r="E49" s="37"/>
      <c r="F49" s="37">
        <f t="shared" si="0"/>
        <v>0</v>
      </c>
    </row>
    <row r="50" spans="1:6" ht="15.75">
      <c r="A50" s="32"/>
      <c r="B50" s="50" t="s">
        <v>22</v>
      </c>
      <c r="C50" s="37">
        <f>SUM(C51,C56,C57)</f>
        <v>7613</v>
      </c>
      <c r="D50" s="37">
        <f>SUM(D51,D56,D57)</f>
        <v>7292</v>
      </c>
      <c r="E50" s="37">
        <f>SUM(E51,E56,E57)</f>
        <v>19313</v>
      </c>
      <c r="F50" s="37">
        <f t="shared" si="0"/>
        <v>12021</v>
      </c>
    </row>
    <row r="51" spans="1:6" ht="15">
      <c r="A51" s="34">
        <v>30</v>
      </c>
      <c r="B51" s="43" t="s">
        <v>76</v>
      </c>
      <c r="C51" s="37">
        <f>SUM(C52:C55)</f>
        <v>7613</v>
      </c>
      <c r="D51" s="37">
        <f>SUM(D52:D54)</f>
        <v>7292</v>
      </c>
      <c r="E51" s="37">
        <f>SUM(E52:E57)</f>
        <v>19313</v>
      </c>
      <c r="F51" s="37">
        <f t="shared" si="0"/>
        <v>12021</v>
      </c>
    </row>
    <row r="52" spans="1:6" ht="15">
      <c r="A52" s="32">
        <v>31</v>
      </c>
      <c r="B52" s="43" t="s">
        <v>77</v>
      </c>
      <c r="C52" s="37">
        <v>0</v>
      </c>
      <c r="D52" s="37">
        <v>0</v>
      </c>
      <c r="E52" s="37">
        <v>7990</v>
      </c>
      <c r="F52" s="37">
        <f t="shared" si="0"/>
        <v>7990</v>
      </c>
    </row>
    <row r="53" spans="1:6" ht="15">
      <c r="A53" s="32"/>
      <c r="B53" s="43" t="s">
        <v>78</v>
      </c>
      <c r="C53" s="37">
        <v>0</v>
      </c>
      <c r="D53" s="37">
        <v>0</v>
      </c>
      <c r="E53" s="37">
        <v>0</v>
      </c>
      <c r="F53" s="37">
        <f t="shared" si="0"/>
        <v>0</v>
      </c>
    </row>
    <row r="54" spans="1:6" ht="15">
      <c r="A54" s="34">
        <v>32</v>
      </c>
      <c r="B54" s="43" t="s">
        <v>79</v>
      </c>
      <c r="C54" s="37">
        <v>7292</v>
      </c>
      <c r="D54" s="37">
        <v>7292</v>
      </c>
      <c r="E54" s="37">
        <v>7335</v>
      </c>
      <c r="F54" s="37">
        <f t="shared" si="0"/>
        <v>43</v>
      </c>
    </row>
    <row r="55" spans="1:6" ht="15">
      <c r="A55" s="32">
        <v>33</v>
      </c>
      <c r="B55" s="43" t="s">
        <v>80</v>
      </c>
      <c r="C55" s="37">
        <v>321</v>
      </c>
      <c r="D55" s="37">
        <v>0</v>
      </c>
      <c r="E55" s="37">
        <v>3988</v>
      </c>
      <c r="F55" s="37">
        <f t="shared" si="0"/>
        <v>3988</v>
      </c>
    </row>
    <row r="56" spans="1:6" ht="15">
      <c r="A56" s="32"/>
      <c r="B56" s="43" t="s">
        <v>81</v>
      </c>
      <c r="C56" s="37">
        <v>0</v>
      </c>
      <c r="D56" s="37">
        <v>0</v>
      </c>
      <c r="E56" s="37">
        <v>0</v>
      </c>
      <c r="F56" s="37">
        <f t="shared" si="0"/>
        <v>0</v>
      </c>
    </row>
    <row r="57" spans="1:6" ht="15">
      <c r="A57" s="34">
        <v>34</v>
      </c>
      <c r="B57" s="43" t="s">
        <v>82</v>
      </c>
      <c r="C57" s="37">
        <v>0</v>
      </c>
      <c r="D57" s="37">
        <v>0</v>
      </c>
      <c r="E57" s="37">
        <v>0</v>
      </c>
      <c r="F57" s="37">
        <f t="shared" si="0"/>
        <v>0</v>
      </c>
    </row>
    <row r="58" spans="1:6" ht="15.75">
      <c r="A58" s="34">
        <v>35</v>
      </c>
      <c r="B58" s="50" t="s">
        <v>83</v>
      </c>
      <c r="C58" s="37">
        <f>SUM(C50)</f>
        <v>7613</v>
      </c>
      <c r="D58" s="37">
        <f>SUM(D50)</f>
        <v>7292</v>
      </c>
      <c r="E58" s="37">
        <f>SUM(E50)</f>
        <v>19313</v>
      </c>
      <c r="F58" s="37">
        <f t="shared" si="0"/>
        <v>12021</v>
      </c>
    </row>
    <row r="59" spans="1:6" ht="15.75">
      <c r="A59" s="54">
        <v>36</v>
      </c>
      <c r="B59" s="51" t="s">
        <v>84</v>
      </c>
      <c r="C59" s="37">
        <f>SUM(C42,C48,C58)</f>
        <v>22281</v>
      </c>
      <c r="D59" s="37">
        <f>SUM(D42,D48,D58)</f>
        <v>33826</v>
      </c>
      <c r="E59" s="37">
        <f>SUM(E42,E48,E58)</f>
        <v>63143</v>
      </c>
      <c r="F59" s="37">
        <f t="shared" si="0"/>
        <v>29317</v>
      </c>
    </row>
  </sheetData>
  <sheetProtection selectLockedCells="1" selectUnlockedCells="1"/>
  <mergeCells count="25">
    <mergeCell ref="A1:F1"/>
    <mergeCell ref="A3:F3"/>
    <mergeCell ref="A4:F4"/>
    <mergeCell ref="A7:A8"/>
    <mergeCell ref="B7:B8"/>
    <mergeCell ref="C7:C8"/>
    <mergeCell ref="D7:D8"/>
    <mergeCell ref="E7:E8"/>
    <mergeCell ref="F7:F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</mergeCells>
  <printOptions/>
  <pageMargins left="0.7875" right="0.7875" top="1.0631944444444446" bottom="1.0631944444444446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SheetLayoutView="100" workbookViewId="0" topLeftCell="A58">
      <selection activeCell="A1" sqref="A1"/>
    </sheetView>
  </sheetViews>
  <sheetFormatPr defaultColWidth="12.00390625" defaultRowHeight="12.75"/>
  <cols>
    <col min="1" max="1" width="5.125" style="55" customWidth="1"/>
    <col min="2" max="6" width="11.625" style="55" customWidth="1"/>
    <col min="7" max="7" width="8.125" style="55" customWidth="1"/>
    <col min="8" max="8" width="14.375" style="55" customWidth="1"/>
    <col min="9" max="10" width="23.375" style="55" customWidth="1"/>
    <col min="11" max="11" width="11.625" style="56" customWidth="1"/>
    <col min="12" max="16384" width="11.625" style="55" customWidth="1"/>
  </cols>
  <sheetData>
    <row r="1" spans="1:11" ht="17.25">
      <c r="A1" s="57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0" ht="15.75">
      <c r="A2" s="57"/>
      <c r="B2" s="58"/>
      <c r="C2" s="58"/>
      <c r="D2" s="58"/>
      <c r="E2" s="58"/>
      <c r="F2" s="58"/>
      <c r="G2" s="58"/>
      <c r="H2" s="58"/>
      <c r="I2" s="58"/>
      <c r="J2" s="58"/>
    </row>
    <row r="3" spans="1:11" ht="15.75" customHeight="1">
      <c r="A3" s="57" t="s">
        <v>86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5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s="62" customFormat="1" ht="15.75">
      <c r="A5" s="60" t="s">
        <v>3</v>
      </c>
      <c r="B5" s="61" t="s">
        <v>4</v>
      </c>
      <c r="C5" s="61"/>
      <c r="D5" s="61"/>
      <c r="E5" s="61"/>
      <c r="F5" s="61"/>
      <c r="G5" s="61" t="s">
        <v>39</v>
      </c>
      <c r="H5" s="61" t="s">
        <v>6</v>
      </c>
      <c r="I5" s="61" t="s">
        <v>7</v>
      </c>
      <c r="J5" s="61" t="s">
        <v>8</v>
      </c>
      <c r="K5" s="61" t="s">
        <v>87</v>
      </c>
    </row>
    <row r="6" spans="1:11" ht="15" customHeight="1">
      <c r="A6" s="60"/>
      <c r="B6" s="63" t="s">
        <v>88</v>
      </c>
      <c r="C6" s="63"/>
      <c r="D6" s="63"/>
      <c r="E6" s="63"/>
      <c r="F6" s="63"/>
      <c r="G6" s="63" t="s">
        <v>89</v>
      </c>
      <c r="H6" s="64" t="s">
        <v>11</v>
      </c>
      <c r="I6" s="64" t="s">
        <v>12</v>
      </c>
      <c r="J6" s="64" t="s">
        <v>13</v>
      </c>
      <c r="K6" s="65" t="s">
        <v>14</v>
      </c>
    </row>
    <row r="7" spans="1:11" ht="51" customHeight="1">
      <c r="A7" s="60"/>
      <c r="B7" s="63"/>
      <c r="C7" s="63"/>
      <c r="D7" s="63"/>
      <c r="E7" s="63"/>
      <c r="F7" s="63"/>
      <c r="G7" s="63"/>
      <c r="H7" s="64"/>
      <c r="I7" s="64"/>
      <c r="J7" s="64"/>
      <c r="K7" s="65"/>
    </row>
    <row r="8" spans="1:11" ht="30.75" customHeight="1">
      <c r="A8" s="66">
        <v>1</v>
      </c>
      <c r="B8" s="67" t="s">
        <v>90</v>
      </c>
      <c r="C8" s="67"/>
      <c r="D8" s="67"/>
      <c r="E8" s="67"/>
      <c r="F8" s="67"/>
      <c r="G8" s="68" t="s">
        <v>91</v>
      </c>
      <c r="H8" s="69">
        <v>5586</v>
      </c>
      <c r="I8" s="69">
        <v>5586</v>
      </c>
      <c r="J8" s="69">
        <v>5586</v>
      </c>
      <c r="K8" s="70">
        <f>SUM(J8-I8)</f>
        <v>0</v>
      </c>
    </row>
    <row r="9" spans="1:11" ht="29.25" customHeight="1">
      <c r="A9" s="66">
        <v>2</v>
      </c>
      <c r="B9" s="67" t="s">
        <v>92</v>
      </c>
      <c r="C9" s="67"/>
      <c r="D9" s="67"/>
      <c r="E9" s="67"/>
      <c r="F9" s="67"/>
      <c r="G9" s="68"/>
      <c r="H9" s="69">
        <v>0</v>
      </c>
      <c r="I9" s="69">
        <v>0</v>
      </c>
      <c r="J9" s="69">
        <v>0</v>
      </c>
      <c r="K9" s="70">
        <f aca="true" t="shared" si="0" ref="K9:K70">SUM(J9-I9)</f>
        <v>0</v>
      </c>
    </row>
    <row r="10" spans="1:11" ht="15" customHeight="1">
      <c r="A10" s="66">
        <v>3</v>
      </c>
      <c r="B10" s="67" t="s">
        <v>93</v>
      </c>
      <c r="C10" s="67"/>
      <c r="D10" s="67"/>
      <c r="E10" s="67"/>
      <c r="F10" s="67"/>
      <c r="G10" s="68"/>
      <c r="H10" s="69">
        <v>0</v>
      </c>
      <c r="I10" s="69">
        <v>0</v>
      </c>
      <c r="J10" s="69">
        <v>0</v>
      </c>
      <c r="K10" s="70">
        <f t="shared" si="0"/>
        <v>0</v>
      </c>
    </row>
    <row r="11" spans="1:11" ht="30.75" customHeight="1">
      <c r="A11" s="66">
        <v>4</v>
      </c>
      <c r="B11" s="67" t="s">
        <v>94</v>
      </c>
      <c r="C11" s="67"/>
      <c r="D11" s="67"/>
      <c r="E11" s="67"/>
      <c r="F11" s="67"/>
      <c r="G11" s="68"/>
      <c r="H11" s="69">
        <v>0</v>
      </c>
      <c r="I11" s="69">
        <v>0</v>
      </c>
      <c r="J11" s="69">
        <v>0</v>
      </c>
      <c r="K11" s="70">
        <f t="shared" si="0"/>
        <v>0</v>
      </c>
    </row>
    <row r="12" spans="1:11" ht="15" customHeight="1">
      <c r="A12" s="66">
        <v>5</v>
      </c>
      <c r="B12" s="67" t="s">
        <v>95</v>
      </c>
      <c r="C12" s="67"/>
      <c r="D12" s="67"/>
      <c r="E12" s="67"/>
      <c r="F12" s="67"/>
      <c r="G12" s="68"/>
      <c r="H12" s="69">
        <v>0</v>
      </c>
      <c r="I12" s="69">
        <v>0</v>
      </c>
      <c r="J12" s="69">
        <v>0</v>
      </c>
      <c r="K12" s="70">
        <f t="shared" si="0"/>
        <v>0</v>
      </c>
    </row>
    <row r="13" spans="1:11" ht="15" customHeight="1">
      <c r="A13" s="66">
        <v>6</v>
      </c>
      <c r="B13" s="67" t="s">
        <v>96</v>
      </c>
      <c r="C13" s="67"/>
      <c r="D13" s="67"/>
      <c r="E13" s="67"/>
      <c r="F13" s="67"/>
      <c r="G13" s="68"/>
      <c r="H13" s="69">
        <v>0</v>
      </c>
      <c r="I13" s="69">
        <v>0</v>
      </c>
      <c r="J13" s="69">
        <v>0</v>
      </c>
      <c r="K13" s="70">
        <f t="shared" si="0"/>
        <v>0</v>
      </c>
    </row>
    <row r="14" spans="1:11" ht="15">
      <c r="A14" s="66">
        <v>7</v>
      </c>
      <c r="B14" s="71" t="s">
        <v>97</v>
      </c>
      <c r="C14" s="71"/>
      <c r="D14" s="71"/>
      <c r="E14" s="71"/>
      <c r="F14" s="71"/>
      <c r="G14" s="71"/>
      <c r="H14" s="69">
        <v>0</v>
      </c>
      <c r="I14" s="69">
        <v>0</v>
      </c>
      <c r="J14" s="69">
        <v>0</v>
      </c>
      <c r="K14" s="70">
        <f t="shared" si="0"/>
        <v>0</v>
      </c>
    </row>
    <row r="15" spans="1:11" ht="15">
      <c r="A15" s="66">
        <v>8</v>
      </c>
      <c r="B15" s="71" t="s">
        <v>98</v>
      </c>
      <c r="C15" s="71"/>
      <c r="D15" s="71"/>
      <c r="E15" s="71"/>
      <c r="F15" s="71"/>
      <c r="G15" s="71"/>
      <c r="H15" s="69">
        <v>0</v>
      </c>
      <c r="I15" s="69">
        <v>0</v>
      </c>
      <c r="J15" s="69">
        <v>0</v>
      </c>
      <c r="K15" s="70">
        <f t="shared" si="0"/>
        <v>0</v>
      </c>
    </row>
    <row r="16" spans="1:11" ht="28.5" customHeight="1">
      <c r="A16" s="66">
        <v>9</v>
      </c>
      <c r="B16" s="72" t="s">
        <v>99</v>
      </c>
      <c r="C16" s="72"/>
      <c r="D16" s="72"/>
      <c r="E16" s="72"/>
      <c r="F16" s="72"/>
      <c r="G16" s="68" t="s">
        <v>100</v>
      </c>
      <c r="H16" s="69">
        <f>SUM(H17:H28)</f>
        <v>1239</v>
      </c>
      <c r="I16" s="69">
        <f>SUM(I17:I28)</f>
        <v>1354</v>
      </c>
      <c r="J16" s="69">
        <f>SUM(J17:J28)</f>
        <v>2200</v>
      </c>
      <c r="K16" s="70">
        <f t="shared" si="0"/>
        <v>846</v>
      </c>
    </row>
    <row r="17" spans="1:11" ht="15" customHeight="1">
      <c r="A17" s="66">
        <v>10</v>
      </c>
      <c r="B17" s="72" t="s">
        <v>101</v>
      </c>
      <c r="C17" s="72"/>
      <c r="D17" s="72"/>
      <c r="E17" s="72"/>
      <c r="F17" s="72"/>
      <c r="G17" s="68"/>
      <c r="H17" s="69">
        <v>0</v>
      </c>
      <c r="I17" s="69">
        <v>0</v>
      </c>
      <c r="J17" s="69">
        <v>0</v>
      </c>
      <c r="K17" s="70">
        <f t="shared" si="0"/>
        <v>0</v>
      </c>
    </row>
    <row r="18" spans="1:11" ht="15" customHeight="1">
      <c r="A18" s="66">
        <v>11</v>
      </c>
      <c r="B18" s="72" t="s">
        <v>102</v>
      </c>
      <c r="C18" s="72"/>
      <c r="D18" s="72"/>
      <c r="E18" s="72"/>
      <c r="F18" s="72"/>
      <c r="G18" s="68"/>
      <c r="H18" s="69">
        <v>1239</v>
      </c>
      <c r="I18" s="69">
        <v>1354</v>
      </c>
      <c r="J18" s="69">
        <v>2107</v>
      </c>
      <c r="K18" s="70">
        <f t="shared" si="0"/>
        <v>753</v>
      </c>
    </row>
    <row r="19" spans="1:11" ht="15" customHeight="1">
      <c r="A19" s="66">
        <v>12</v>
      </c>
      <c r="B19" s="72" t="s">
        <v>103</v>
      </c>
      <c r="C19" s="72"/>
      <c r="D19" s="72"/>
      <c r="E19" s="72"/>
      <c r="F19" s="72"/>
      <c r="G19" s="68"/>
      <c r="H19" s="69">
        <v>0</v>
      </c>
      <c r="I19" s="73">
        <v>0</v>
      </c>
      <c r="J19" s="73">
        <v>0</v>
      </c>
      <c r="K19" s="70">
        <f t="shared" si="0"/>
        <v>0</v>
      </c>
    </row>
    <row r="20" spans="1:11" ht="15" customHeight="1">
      <c r="A20" s="66">
        <v>13</v>
      </c>
      <c r="B20" s="72" t="s">
        <v>104</v>
      </c>
      <c r="C20" s="72"/>
      <c r="D20" s="72"/>
      <c r="E20" s="72"/>
      <c r="F20" s="72"/>
      <c r="G20" s="68"/>
      <c r="H20" s="69">
        <v>0</v>
      </c>
      <c r="I20" s="70">
        <v>0</v>
      </c>
      <c r="J20" s="70">
        <v>0</v>
      </c>
      <c r="K20" s="70">
        <f t="shared" si="0"/>
        <v>0</v>
      </c>
    </row>
    <row r="21" spans="1:11" ht="15" customHeight="1">
      <c r="A21" s="66">
        <v>14</v>
      </c>
      <c r="B21" s="72" t="s">
        <v>105</v>
      </c>
      <c r="C21" s="72"/>
      <c r="D21" s="72"/>
      <c r="E21" s="72"/>
      <c r="F21" s="72"/>
      <c r="G21" s="68"/>
      <c r="H21" s="69">
        <v>0</v>
      </c>
      <c r="I21" s="70">
        <v>0</v>
      </c>
      <c r="J21" s="70">
        <v>0</v>
      </c>
      <c r="K21" s="70">
        <f t="shared" si="0"/>
        <v>0</v>
      </c>
    </row>
    <row r="22" spans="1:11" ht="15" customHeight="1">
      <c r="A22" s="66">
        <v>15</v>
      </c>
      <c r="B22" s="72" t="s">
        <v>106</v>
      </c>
      <c r="C22" s="72"/>
      <c r="D22" s="72"/>
      <c r="E22" s="72"/>
      <c r="F22" s="72"/>
      <c r="G22" s="68"/>
      <c r="H22" s="69">
        <v>0</v>
      </c>
      <c r="I22" s="70">
        <v>0</v>
      </c>
      <c r="J22" s="70">
        <v>0</v>
      </c>
      <c r="K22" s="70">
        <f t="shared" si="0"/>
        <v>0</v>
      </c>
    </row>
    <row r="23" spans="1:11" ht="15" customHeight="1">
      <c r="A23" s="66">
        <v>16</v>
      </c>
      <c r="B23" s="72" t="s">
        <v>107</v>
      </c>
      <c r="C23" s="72"/>
      <c r="D23" s="72"/>
      <c r="E23" s="72"/>
      <c r="F23" s="72"/>
      <c r="G23" s="68"/>
      <c r="H23" s="69">
        <v>0</v>
      </c>
      <c r="I23" s="70">
        <v>0</v>
      </c>
      <c r="J23" s="70">
        <v>0</v>
      </c>
      <c r="K23" s="70">
        <f t="shared" si="0"/>
        <v>0</v>
      </c>
    </row>
    <row r="24" spans="1:11" ht="15" customHeight="1">
      <c r="A24" s="66">
        <v>17</v>
      </c>
      <c r="B24" s="72" t="s">
        <v>108</v>
      </c>
      <c r="C24" s="72"/>
      <c r="D24" s="72"/>
      <c r="E24" s="72"/>
      <c r="F24" s="72"/>
      <c r="G24" s="68"/>
      <c r="H24" s="69">
        <v>0</v>
      </c>
      <c r="I24" s="70">
        <v>0</v>
      </c>
      <c r="J24" s="70">
        <v>0</v>
      </c>
      <c r="K24" s="70">
        <f t="shared" si="0"/>
        <v>0</v>
      </c>
    </row>
    <row r="25" spans="1:11" ht="15" customHeight="1">
      <c r="A25" s="66">
        <v>18</v>
      </c>
      <c r="B25" s="72" t="s">
        <v>109</v>
      </c>
      <c r="C25" s="72"/>
      <c r="D25" s="72"/>
      <c r="E25" s="72"/>
      <c r="F25" s="72"/>
      <c r="G25" s="68"/>
      <c r="H25" s="69">
        <v>0</v>
      </c>
      <c r="I25" s="70">
        <v>0</v>
      </c>
      <c r="J25" s="70">
        <v>0</v>
      </c>
      <c r="K25" s="70">
        <f t="shared" si="0"/>
        <v>0</v>
      </c>
    </row>
    <row r="26" spans="1:11" ht="15" customHeight="1">
      <c r="A26" s="66">
        <v>19</v>
      </c>
      <c r="B26" s="72" t="s">
        <v>110</v>
      </c>
      <c r="C26" s="72"/>
      <c r="D26" s="72"/>
      <c r="E26" s="72"/>
      <c r="F26" s="72"/>
      <c r="G26" s="68"/>
      <c r="H26" s="69">
        <v>0</v>
      </c>
      <c r="I26" s="70">
        <v>0</v>
      </c>
      <c r="J26" s="70">
        <v>0</v>
      </c>
      <c r="K26" s="70">
        <f t="shared" si="0"/>
        <v>0</v>
      </c>
    </row>
    <row r="27" spans="1:11" ht="15" customHeight="1">
      <c r="A27" s="66">
        <v>20</v>
      </c>
      <c r="B27" s="74" t="s">
        <v>111</v>
      </c>
      <c r="C27" s="74"/>
      <c r="D27" s="74"/>
      <c r="E27" s="74"/>
      <c r="F27" s="74"/>
      <c r="G27" s="68"/>
      <c r="H27" s="69">
        <v>0</v>
      </c>
      <c r="I27" s="70">
        <v>0</v>
      </c>
      <c r="J27" s="70">
        <v>93</v>
      </c>
      <c r="K27" s="70">
        <f t="shared" si="0"/>
        <v>93</v>
      </c>
    </row>
    <row r="28" spans="1:11" ht="15" customHeight="1">
      <c r="A28" s="66">
        <v>21</v>
      </c>
      <c r="B28" s="74" t="s">
        <v>112</v>
      </c>
      <c r="C28" s="74"/>
      <c r="D28" s="74"/>
      <c r="E28" s="74"/>
      <c r="F28" s="74"/>
      <c r="G28" s="68"/>
      <c r="H28" s="69">
        <v>0</v>
      </c>
      <c r="I28" s="70">
        <v>0</v>
      </c>
      <c r="J28" s="70">
        <v>0</v>
      </c>
      <c r="K28" s="70">
        <f t="shared" si="0"/>
        <v>0</v>
      </c>
    </row>
    <row r="29" spans="1:11" ht="28.5" customHeight="1">
      <c r="A29" s="66">
        <v>22</v>
      </c>
      <c r="B29" s="72" t="s">
        <v>113</v>
      </c>
      <c r="C29" s="72"/>
      <c r="D29" s="72"/>
      <c r="E29" s="72"/>
      <c r="F29" s="72"/>
      <c r="G29" s="68" t="s">
        <v>114</v>
      </c>
      <c r="H29" s="69">
        <v>1200</v>
      </c>
      <c r="I29" s="70">
        <v>1200</v>
      </c>
      <c r="J29" s="70">
        <v>1200</v>
      </c>
      <c r="K29" s="70">
        <f t="shared" si="0"/>
        <v>0</v>
      </c>
    </row>
    <row r="30" spans="1:11" ht="15" customHeight="1">
      <c r="A30" s="66">
        <v>23</v>
      </c>
      <c r="B30" s="72" t="s">
        <v>115</v>
      </c>
      <c r="C30" s="72"/>
      <c r="D30" s="72"/>
      <c r="E30" s="72"/>
      <c r="F30" s="72"/>
      <c r="G30" s="68" t="s">
        <v>116</v>
      </c>
      <c r="H30" s="71">
        <v>0</v>
      </c>
      <c r="I30" s="70">
        <v>9442</v>
      </c>
      <c r="J30" s="70">
        <v>12804</v>
      </c>
      <c r="K30" s="70">
        <f t="shared" si="0"/>
        <v>3362</v>
      </c>
    </row>
    <row r="31" spans="1:11" ht="15" customHeight="1">
      <c r="A31" s="66">
        <v>24</v>
      </c>
      <c r="B31" s="72" t="s">
        <v>117</v>
      </c>
      <c r="C31" s="72"/>
      <c r="D31" s="72"/>
      <c r="E31" s="72"/>
      <c r="F31" s="72"/>
      <c r="G31" s="68" t="s">
        <v>118</v>
      </c>
      <c r="H31" s="69">
        <f>SUM(H8,H16,H29,H30)</f>
        <v>8025</v>
      </c>
      <c r="I31" s="69">
        <f>I16+I29+I30+I8</f>
        <v>17582</v>
      </c>
      <c r="J31" s="69">
        <f>J16+J29+J30+J8</f>
        <v>21790</v>
      </c>
      <c r="K31" s="70">
        <f t="shared" si="0"/>
        <v>4208</v>
      </c>
    </row>
    <row r="32" spans="1:11" ht="15" customHeight="1">
      <c r="A32" s="66">
        <v>25</v>
      </c>
      <c r="B32" s="72" t="s">
        <v>119</v>
      </c>
      <c r="C32" s="72"/>
      <c r="D32" s="72"/>
      <c r="E32" s="72"/>
      <c r="F32" s="72"/>
      <c r="G32" s="68" t="s">
        <v>120</v>
      </c>
      <c r="H32" s="71">
        <v>0</v>
      </c>
      <c r="I32" s="71">
        <v>0</v>
      </c>
      <c r="J32" s="71">
        <v>0</v>
      </c>
      <c r="K32" s="70">
        <f t="shared" si="0"/>
        <v>0</v>
      </c>
    </row>
    <row r="33" spans="1:11" ht="33.75" customHeight="1">
      <c r="A33" s="66">
        <v>26</v>
      </c>
      <c r="B33" s="72" t="s">
        <v>121</v>
      </c>
      <c r="C33" s="72"/>
      <c r="D33" s="72"/>
      <c r="E33" s="72"/>
      <c r="F33" s="72"/>
      <c r="G33" s="68" t="s">
        <v>122</v>
      </c>
      <c r="H33" s="71">
        <v>0</v>
      </c>
      <c r="I33" s="71">
        <v>0</v>
      </c>
      <c r="J33" s="71">
        <v>0</v>
      </c>
      <c r="K33" s="70">
        <f t="shared" si="0"/>
        <v>0</v>
      </c>
    </row>
    <row r="34" spans="1:11" ht="30.75" customHeight="1">
      <c r="A34" s="66">
        <v>27</v>
      </c>
      <c r="B34" s="72" t="s">
        <v>123</v>
      </c>
      <c r="C34" s="72"/>
      <c r="D34" s="72"/>
      <c r="E34" s="72"/>
      <c r="F34" s="72"/>
      <c r="G34" s="68" t="s">
        <v>124</v>
      </c>
      <c r="H34" s="71">
        <v>0</v>
      </c>
      <c r="I34" s="71">
        <v>0</v>
      </c>
      <c r="J34" s="71">
        <v>0</v>
      </c>
      <c r="K34" s="70">
        <f t="shared" si="0"/>
        <v>0</v>
      </c>
    </row>
    <row r="35" spans="1:11" ht="31.5" customHeight="1">
      <c r="A35" s="66">
        <v>28</v>
      </c>
      <c r="B35" s="72" t="s">
        <v>125</v>
      </c>
      <c r="C35" s="72"/>
      <c r="D35" s="72"/>
      <c r="E35" s="72"/>
      <c r="F35" s="72"/>
      <c r="G35" s="68" t="s">
        <v>126</v>
      </c>
      <c r="H35" s="71">
        <v>0</v>
      </c>
      <c r="I35" s="71">
        <v>0</v>
      </c>
      <c r="J35" s="71">
        <v>0</v>
      </c>
      <c r="K35" s="70">
        <f t="shared" si="0"/>
        <v>0</v>
      </c>
    </row>
    <row r="36" spans="1:11" ht="29.25" customHeight="1">
      <c r="A36" s="66">
        <v>29</v>
      </c>
      <c r="B36" s="72" t="s">
        <v>127</v>
      </c>
      <c r="C36" s="72"/>
      <c r="D36" s="72"/>
      <c r="E36" s="72"/>
      <c r="F36" s="72"/>
      <c r="G36" s="68" t="s">
        <v>128</v>
      </c>
      <c r="H36" s="69">
        <v>6299</v>
      </c>
      <c r="I36" s="69">
        <v>8071</v>
      </c>
      <c r="J36" s="69">
        <v>11392</v>
      </c>
      <c r="K36" s="70">
        <f t="shared" si="0"/>
        <v>3321</v>
      </c>
    </row>
    <row r="37" spans="1:11" ht="15" customHeight="1">
      <c r="A37" s="66">
        <v>30</v>
      </c>
      <c r="B37" s="72" t="s">
        <v>129</v>
      </c>
      <c r="C37" s="72"/>
      <c r="D37" s="72"/>
      <c r="E37" s="72"/>
      <c r="F37" s="72"/>
      <c r="G37" s="68"/>
      <c r="H37" s="69"/>
      <c r="I37" s="69"/>
      <c r="J37" s="69"/>
      <c r="K37" s="70">
        <f t="shared" si="0"/>
        <v>0</v>
      </c>
    </row>
    <row r="38" spans="1:11" ht="15" customHeight="1">
      <c r="A38" s="66">
        <v>31</v>
      </c>
      <c r="B38" s="72" t="s">
        <v>130</v>
      </c>
      <c r="C38" s="72"/>
      <c r="D38" s="72"/>
      <c r="E38" s="72"/>
      <c r="F38" s="72"/>
      <c r="G38" s="68"/>
      <c r="H38" s="69"/>
      <c r="I38" s="69"/>
      <c r="J38" s="69"/>
      <c r="K38" s="70">
        <f t="shared" si="0"/>
        <v>0</v>
      </c>
    </row>
    <row r="39" spans="1:11" ht="15" customHeight="1">
      <c r="A39" s="66">
        <v>32</v>
      </c>
      <c r="B39" s="72" t="s">
        <v>131</v>
      </c>
      <c r="C39" s="72"/>
      <c r="D39" s="72"/>
      <c r="E39" s="72"/>
      <c r="F39" s="72"/>
      <c r="G39" s="68"/>
      <c r="H39" s="69"/>
      <c r="I39" s="69"/>
      <c r="J39" s="69"/>
      <c r="K39" s="70">
        <f t="shared" si="0"/>
        <v>0</v>
      </c>
    </row>
    <row r="40" spans="1:11" ht="29.25" customHeight="1">
      <c r="A40" s="66">
        <v>33</v>
      </c>
      <c r="B40" s="75" t="s">
        <v>132</v>
      </c>
      <c r="C40" s="75"/>
      <c r="D40" s="75"/>
      <c r="E40" s="75"/>
      <c r="F40" s="75"/>
      <c r="G40" s="76" t="s">
        <v>133</v>
      </c>
      <c r="H40" s="77">
        <f>SUM(H31,H32,H33,H34,H35,H36)</f>
        <v>14324</v>
      </c>
      <c r="I40" s="77">
        <f>SUM(I31,I32,I33,I34,I35,I36)</f>
        <v>25653</v>
      </c>
      <c r="J40" s="77">
        <f>SUM(J31,J32,J33,J34,J35,J36)</f>
        <v>33182</v>
      </c>
      <c r="K40" s="78">
        <f t="shared" si="0"/>
        <v>7529</v>
      </c>
    </row>
    <row r="41" spans="1:11" ht="35.25" customHeight="1">
      <c r="A41" s="66">
        <v>34</v>
      </c>
      <c r="B41" s="75" t="s">
        <v>134</v>
      </c>
      <c r="C41" s="75"/>
      <c r="D41" s="75"/>
      <c r="E41" s="75"/>
      <c r="F41" s="75"/>
      <c r="G41" s="76" t="s">
        <v>135</v>
      </c>
      <c r="H41" s="77">
        <v>0</v>
      </c>
      <c r="I41" s="77">
        <v>0</v>
      </c>
      <c r="J41" s="77">
        <v>8098</v>
      </c>
      <c r="K41" s="78">
        <f t="shared" si="0"/>
        <v>8098</v>
      </c>
    </row>
    <row r="42" spans="1:11" ht="15" customHeight="1">
      <c r="A42" s="66">
        <v>35</v>
      </c>
      <c r="B42" s="72" t="s">
        <v>136</v>
      </c>
      <c r="C42" s="72"/>
      <c r="D42" s="72"/>
      <c r="E42" s="72"/>
      <c r="F42" s="72"/>
      <c r="G42" s="68" t="s">
        <v>137</v>
      </c>
      <c r="H42" s="69">
        <v>0</v>
      </c>
      <c r="I42" s="69">
        <v>0</v>
      </c>
      <c r="J42" s="69">
        <v>0</v>
      </c>
      <c r="K42" s="70">
        <f t="shared" si="0"/>
        <v>0</v>
      </c>
    </row>
    <row r="43" spans="1:11" ht="15" customHeight="1">
      <c r="A43" s="66">
        <v>36</v>
      </c>
      <c r="B43" s="72" t="s">
        <v>138</v>
      </c>
      <c r="C43" s="72"/>
      <c r="D43" s="72"/>
      <c r="E43" s="72"/>
      <c r="F43" s="72"/>
      <c r="G43" s="68" t="s">
        <v>139</v>
      </c>
      <c r="H43" s="69">
        <v>150</v>
      </c>
      <c r="I43" s="70">
        <v>150</v>
      </c>
      <c r="J43" s="70">
        <v>339</v>
      </c>
      <c r="K43" s="70">
        <f t="shared" si="0"/>
        <v>189</v>
      </c>
    </row>
    <row r="44" spans="1:11" ht="15" customHeight="1">
      <c r="A44" s="66">
        <v>37</v>
      </c>
      <c r="B44" s="72" t="s">
        <v>140</v>
      </c>
      <c r="C44" s="72"/>
      <c r="D44" s="72"/>
      <c r="E44" s="72"/>
      <c r="F44" s="72"/>
      <c r="G44" s="68"/>
      <c r="H44" s="69"/>
      <c r="I44" s="70"/>
      <c r="J44" s="70"/>
      <c r="K44" s="70">
        <f t="shared" si="0"/>
        <v>0</v>
      </c>
    </row>
    <row r="45" spans="1:11" ht="15" customHeight="1">
      <c r="A45" s="66">
        <v>38</v>
      </c>
      <c r="B45" s="72" t="s">
        <v>141</v>
      </c>
      <c r="C45" s="72"/>
      <c r="D45" s="72"/>
      <c r="E45" s="72"/>
      <c r="F45" s="72"/>
      <c r="G45" s="68" t="s">
        <v>142</v>
      </c>
      <c r="H45" s="69">
        <v>0</v>
      </c>
      <c r="I45" s="70">
        <f>SUM(I46:I47)</f>
        <v>0</v>
      </c>
      <c r="J45" s="70">
        <f>SUM(J46:J47)</f>
        <v>0</v>
      </c>
      <c r="K45" s="70">
        <f t="shared" si="0"/>
        <v>0</v>
      </c>
    </row>
    <row r="46" spans="1:11" ht="15" customHeight="1">
      <c r="A46" s="66">
        <v>39</v>
      </c>
      <c r="B46" s="72" t="s">
        <v>143</v>
      </c>
      <c r="C46" s="72"/>
      <c r="D46" s="72"/>
      <c r="E46" s="72"/>
      <c r="F46" s="72"/>
      <c r="G46" s="68"/>
      <c r="H46" s="69">
        <v>0</v>
      </c>
      <c r="I46" s="70">
        <v>0</v>
      </c>
      <c r="J46" s="70">
        <v>0</v>
      </c>
      <c r="K46" s="70">
        <f t="shared" si="0"/>
        <v>0</v>
      </c>
    </row>
    <row r="47" spans="1:11" ht="15" customHeight="1">
      <c r="A47" s="66">
        <v>40</v>
      </c>
      <c r="B47" s="72" t="s">
        <v>144</v>
      </c>
      <c r="C47" s="72"/>
      <c r="D47" s="72"/>
      <c r="E47" s="72"/>
      <c r="F47" s="72"/>
      <c r="G47" s="68" t="s">
        <v>145</v>
      </c>
      <c r="H47" s="69">
        <v>0</v>
      </c>
      <c r="I47" s="70">
        <v>0</v>
      </c>
      <c r="J47" s="70">
        <v>0</v>
      </c>
      <c r="K47" s="70">
        <f t="shared" si="0"/>
        <v>0</v>
      </c>
    </row>
    <row r="48" spans="1:11" ht="15" customHeight="1">
      <c r="A48" s="66">
        <v>41</v>
      </c>
      <c r="B48" s="72" t="s">
        <v>146</v>
      </c>
      <c r="C48" s="72"/>
      <c r="D48" s="72"/>
      <c r="E48" s="72"/>
      <c r="F48" s="72"/>
      <c r="G48" s="68"/>
      <c r="H48" s="69">
        <v>0</v>
      </c>
      <c r="I48" s="70">
        <v>0</v>
      </c>
      <c r="J48" s="70">
        <v>0</v>
      </c>
      <c r="K48" s="70">
        <f t="shared" si="0"/>
        <v>0</v>
      </c>
    </row>
    <row r="49" spans="1:11" ht="15" customHeight="1">
      <c r="A49" s="66">
        <v>42</v>
      </c>
      <c r="B49" s="72" t="s">
        <v>147</v>
      </c>
      <c r="C49" s="72"/>
      <c r="D49" s="72"/>
      <c r="E49" s="72"/>
      <c r="F49" s="72"/>
      <c r="G49" s="68" t="s">
        <v>148</v>
      </c>
      <c r="H49" s="69">
        <v>0</v>
      </c>
      <c r="I49" s="69">
        <v>0</v>
      </c>
      <c r="J49" s="69">
        <v>0</v>
      </c>
      <c r="K49" s="70">
        <f t="shared" si="0"/>
        <v>0</v>
      </c>
    </row>
    <row r="50" spans="1:11" ht="15" customHeight="1">
      <c r="A50" s="66">
        <v>43</v>
      </c>
      <c r="B50" s="72" t="s">
        <v>149</v>
      </c>
      <c r="C50" s="72"/>
      <c r="D50" s="72"/>
      <c r="E50" s="72"/>
      <c r="F50" s="72"/>
      <c r="G50" s="68"/>
      <c r="H50" s="69"/>
      <c r="I50" s="69"/>
      <c r="J50" s="69"/>
      <c r="K50" s="70">
        <f t="shared" si="0"/>
        <v>0</v>
      </c>
    </row>
    <row r="51" spans="1:11" ht="15" customHeight="1">
      <c r="A51" s="66">
        <v>44</v>
      </c>
      <c r="B51" s="72" t="s">
        <v>150</v>
      </c>
      <c r="C51" s="72"/>
      <c r="D51" s="72"/>
      <c r="E51" s="72"/>
      <c r="F51" s="72"/>
      <c r="G51" s="68" t="s">
        <v>151</v>
      </c>
      <c r="H51" s="69">
        <v>194</v>
      </c>
      <c r="I51" s="69">
        <v>730</v>
      </c>
      <c r="J51" s="69">
        <v>1659</v>
      </c>
      <c r="K51" s="70">
        <f t="shared" si="0"/>
        <v>929</v>
      </c>
    </row>
    <row r="52" spans="1:11" ht="15" customHeight="1">
      <c r="A52" s="66">
        <v>45</v>
      </c>
      <c r="B52" s="72" t="s">
        <v>152</v>
      </c>
      <c r="C52" s="72"/>
      <c r="D52" s="72"/>
      <c r="E52" s="72"/>
      <c r="F52" s="72"/>
      <c r="G52" s="68" t="s">
        <v>153</v>
      </c>
      <c r="H52" s="69">
        <v>0</v>
      </c>
      <c r="I52" s="69">
        <v>1</v>
      </c>
      <c r="J52" s="69">
        <v>300</v>
      </c>
      <c r="K52" s="70">
        <f t="shared" si="0"/>
        <v>299</v>
      </c>
    </row>
    <row r="53" spans="1:11" ht="15.75" customHeight="1">
      <c r="A53" s="66">
        <v>46</v>
      </c>
      <c r="B53" s="75" t="s">
        <v>154</v>
      </c>
      <c r="C53" s="75"/>
      <c r="D53" s="75"/>
      <c r="E53" s="75"/>
      <c r="F53" s="75"/>
      <c r="G53" s="76" t="s">
        <v>155</v>
      </c>
      <c r="H53" s="77">
        <f>SUM(H42,H43,H51,H52)</f>
        <v>344</v>
      </c>
      <c r="I53" s="77">
        <f>SUM(I43,I51,I52)</f>
        <v>881</v>
      </c>
      <c r="J53" s="77">
        <f>SUM(J43,J51,J52)</f>
        <v>2298</v>
      </c>
      <c r="K53" s="78">
        <f t="shared" si="0"/>
        <v>1417</v>
      </c>
    </row>
    <row r="54" spans="1:11" ht="15" customHeight="1">
      <c r="A54" s="66">
        <v>47</v>
      </c>
      <c r="B54" s="79" t="s">
        <v>156</v>
      </c>
      <c r="C54" s="79"/>
      <c r="D54" s="79"/>
      <c r="E54" s="79"/>
      <c r="F54" s="79"/>
      <c r="G54" s="68" t="s">
        <v>157</v>
      </c>
      <c r="H54" s="69">
        <v>0</v>
      </c>
      <c r="I54" s="69">
        <v>0</v>
      </c>
      <c r="J54" s="69">
        <v>250</v>
      </c>
      <c r="K54" s="70">
        <f t="shared" si="0"/>
        <v>250</v>
      </c>
    </row>
    <row r="55" spans="1:11" ht="15" customHeight="1">
      <c r="A55" s="66">
        <v>48</v>
      </c>
      <c r="B55" s="79" t="s">
        <v>158</v>
      </c>
      <c r="C55" s="79"/>
      <c r="D55" s="79"/>
      <c r="E55" s="79"/>
      <c r="F55" s="79"/>
      <c r="G55" s="68"/>
      <c r="H55" s="69">
        <v>0</v>
      </c>
      <c r="I55" s="69">
        <v>0</v>
      </c>
      <c r="J55" s="69">
        <v>0</v>
      </c>
      <c r="K55" s="70">
        <f t="shared" si="0"/>
        <v>0</v>
      </c>
    </row>
    <row r="56" spans="1:11" ht="15" customHeight="1">
      <c r="A56" s="66">
        <v>49</v>
      </c>
      <c r="B56" s="79" t="s">
        <v>159</v>
      </c>
      <c r="C56" s="79"/>
      <c r="D56" s="79"/>
      <c r="E56" s="79"/>
      <c r="F56" s="79"/>
      <c r="G56" s="68"/>
      <c r="H56" s="69">
        <v>0</v>
      </c>
      <c r="I56" s="69">
        <v>0</v>
      </c>
      <c r="J56" s="69">
        <v>0</v>
      </c>
      <c r="K56" s="70">
        <f t="shared" si="0"/>
        <v>0</v>
      </c>
    </row>
    <row r="57" spans="1:11" ht="15" customHeight="1">
      <c r="A57" s="66">
        <v>50</v>
      </c>
      <c r="B57" s="79" t="s">
        <v>160</v>
      </c>
      <c r="C57" s="79"/>
      <c r="D57" s="79"/>
      <c r="E57" s="79"/>
      <c r="F57" s="79"/>
      <c r="G57" s="68" t="s">
        <v>161</v>
      </c>
      <c r="H57" s="69">
        <v>0</v>
      </c>
      <c r="I57" s="69">
        <v>0</v>
      </c>
      <c r="J57" s="69">
        <v>0</v>
      </c>
      <c r="K57" s="70">
        <f t="shared" si="0"/>
        <v>0</v>
      </c>
    </row>
    <row r="58" spans="1:11" ht="15" customHeight="1">
      <c r="A58" s="66">
        <v>51</v>
      </c>
      <c r="B58" s="79" t="s">
        <v>162</v>
      </c>
      <c r="C58" s="79"/>
      <c r="D58" s="79"/>
      <c r="E58" s="79"/>
      <c r="F58" s="79"/>
      <c r="G58" s="68" t="s">
        <v>163</v>
      </c>
      <c r="H58" s="69">
        <v>0</v>
      </c>
      <c r="I58" s="69">
        <v>0</v>
      </c>
      <c r="J58" s="69">
        <v>0</v>
      </c>
      <c r="K58" s="70">
        <f t="shared" si="0"/>
        <v>0</v>
      </c>
    </row>
    <row r="59" spans="1:11" ht="15" customHeight="1">
      <c r="A59" s="66">
        <v>52</v>
      </c>
      <c r="B59" s="79" t="s">
        <v>164</v>
      </c>
      <c r="C59" s="79"/>
      <c r="D59" s="79"/>
      <c r="E59" s="79"/>
      <c r="F59" s="79"/>
      <c r="G59" s="68" t="s">
        <v>165</v>
      </c>
      <c r="H59" s="69">
        <v>0</v>
      </c>
      <c r="I59" s="69">
        <v>0</v>
      </c>
      <c r="J59" s="69">
        <v>0</v>
      </c>
      <c r="K59" s="70">
        <f t="shared" si="0"/>
        <v>0</v>
      </c>
    </row>
    <row r="60" spans="1:11" ht="15" customHeight="1">
      <c r="A60" s="66">
        <v>53</v>
      </c>
      <c r="B60" s="79" t="s">
        <v>166</v>
      </c>
      <c r="C60" s="79"/>
      <c r="D60" s="79"/>
      <c r="E60" s="79"/>
      <c r="F60" s="79"/>
      <c r="G60" s="68" t="s">
        <v>167</v>
      </c>
      <c r="H60" s="69">
        <v>0</v>
      </c>
      <c r="I60" s="69">
        <v>0</v>
      </c>
      <c r="J60" s="69">
        <v>2</v>
      </c>
      <c r="K60" s="70">
        <f t="shared" si="0"/>
        <v>2</v>
      </c>
    </row>
    <row r="61" spans="1:11" ht="15" customHeight="1">
      <c r="A61" s="66">
        <v>54</v>
      </c>
      <c r="B61" s="79" t="s">
        <v>168</v>
      </c>
      <c r="C61" s="79"/>
      <c r="D61" s="79"/>
      <c r="E61" s="79"/>
      <c r="F61" s="79"/>
      <c r="G61" s="68" t="s">
        <v>169</v>
      </c>
      <c r="H61" s="69">
        <v>0</v>
      </c>
      <c r="I61" s="69"/>
      <c r="J61" s="69"/>
      <c r="K61" s="70">
        <f t="shared" si="0"/>
        <v>0</v>
      </c>
    </row>
    <row r="62" spans="1:11" ht="15" customHeight="1">
      <c r="A62" s="66">
        <v>55</v>
      </c>
      <c r="B62" s="79" t="s">
        <v>170</v>
      </c>
      <c r="C62" s="79"/>
      <c r="D62" s="79"/>
      <c r="E62" s="79"/>
      <c r="F62" s="79"/>
      <c r="G62" s="68" t="s">
        <v>171</v>
      </c>
      <c r="H62" s="69">
        <v>0</v>
      </c>
      <c r="I62" s="69">
        <v>0</v>
      </c>
      <c r="J62" s="69">
        <v>0</v>
      </c>
      <c r="K62" s="70">
        <f t="shared" si="0"/>
        <v>0</v>
      </c>
    </row>
    <row r="63" spans="1:11" ht="15.75" customHeight="1">
      <c r="A63" s="66">
        <v>56</v>
      </c>
      <c r="B63" s="80" t="s">
        <v>172</v>
      </c>
      <c r="C63" s="80"/>
      <c r="D63" s="80"/>
      <c r="E63" s="80"/>
      <c r="F63" s="80"/>
      <c r="G63" s="76" t="s">
        <v>173</v>
      </c>
      <c r="H63" s="77">
        <f>SUM(H54,H57,H58,H59,H60,H61,H62)</f>
        <v>0</v>
      </c>
      <c r="I63" s="77">
        <f>SUM(I54,I57,I58,I59,I60,I61,I62)</f>
        <v>0</v>
      </c>
      <c r="J63" s="77">
        <f>SUM(J54,J57,J58,J59,J60,J61,J62)</f>
        <v>252</v>
      </c>
      <c r="K63" s="78">
        <f t="shared" si="0"/>
        <v>252</v>
      </c>
    </row>
    <row r="64" spans="1:11" ht="15.75" customHeight="1">
      <c r="A64" s="66">
        <v>57</v>
      </c>
      <c r="B64" s="75" t="s">
        <v>174</v>
      </c>
      <c r="C64" s="75"/>
      <c r="D64" s="75"/>
      <c r="E64" s="75"/>
      <c r="F64" s="75"/>
      <c r="G64" s="76" t="s">
        <v>175</v>
      </c>
      <c r="H64" s="77">
        <v>0</v>
      </c>
      <c r="I64" s="77">
        <v>0</v>
      </c>
      <c r="J64" s="77">
        <v>0</v>
      </c>
      <c r="K64" s="70">
        <f t="shared" si="0"/>
        <v>0</v>
      </c>
    </row>
    <row r="65" spans="1:11" ht="15.75" customHeight="1">
      <c r="A65" s="66">
        <v>58</v>
      </c>
      <c r="B65" s="75" t="s">
        <v>176</v>
      </c>
      <c r="C65" s="75"/>
      <c r="D65" s="75"/>
      <c r="E65" s="75"/>
      <c r="F65" s="75"/>
      <c r="G65" s="76" t="s">
        <v>177</v>
      </c>
      <c r="H65" s="77">
        <v>0</v>
      </c>
      <c r="I65" s="77">
        <v>0</v>
      </c>
      <c r="J65" s="77">
        <v>0</v>
      </c>
      <c r="K65" s="70">
        <f t="shared" si="0"/>
        <v>0</v>
      </c>
    </row>
    <row r="66" spans="1:11" ht="29.25" customHeight="1">
      <c r="A66" s="66">
        <v>59</v>
      </c>
      <c r="B66" s="79" t="s">
        <v>178</v>
      </c>
      <c r="C66" s="79"/>
      <c r="D66" s="79"/>
      <c r="E66" s="79"/>
      <c r="F66" s="79"/>
      <c r="G66" s="68" t="s">
        <v>179</v>
      </c>
      <c r="H66" s="69">
        <v>0</v>
      </c>
      <c r="I66" s="69">
        <v>0</v>
      </c>
      <c r="J66" s="69">
        <v>0</v>
      </c>
      <c r="K66" s="70">
        <f t="shared" si="0"/>
        <v>0</v>
      </c>
    </row>
    <row r="67" spans="1:11" ht="31.5" customHeight="1">
      <c r="A67" s="66">
        <v>60</v>
      </c>
      <c r="B67" s="72" t="s">
        <v>180</v>
      </c>
      <c r="C67" s="72"/>
      <c r="D67" s="72"/>
      <c r="E67" s="72"/>
      <c r="F67" s="72"/>
      <c r="G67" s="68" t="s">
        <v>181</v>
      </c>
      <c r="H67" s="69">
        <v>0</v>
      </c>
      <c r="I67" s="69">
        <v>0</v>
      </c>
      <c r="J67" s="69">
        <v>0</v>
      </c>
      <c r="K67" s="70">
        <f t="shared" si="0"/>
        <v>0</v>
      </c>
    </row>
    <row r="68" spans="1:11" ht="15.75" customHeight="1">
      <c r="A68" s="66">
        <v>61</v>
      </c>
      <c r="B68" s="79" t="s">
        <v>182</v>
      </c>
      <c r="C68" s="79"/>
      <c r="D68" s="79"/>
      <c r="E68" s="79"/>
      <c r="F68" s="79"/>
      <c r="G68" s="68" t="s">
        <v>183</v>
      </c>
      <c r="H68" s="69">
        <v>0</v>
      </c>
      <c r="I68" s="69">
        <v>0</v>
      </c>
      <c r="J68" s="69">
        <v>0</v>
      </c>
      <c r="K68" s="70">
        <f t="shared" si="0"/>
        <v>0</v>
      </c>
    </row>
    <row r="69" spans="1:11" ht="15.75" customHeight="1">
      <c r="A69" s="66">
        <v>62</v>
      </c>
      <c r="B69" s="75" t="s">
        <v>184</v>
      </c>
      <c r="C69" s="75"/>
      <c r="D69" s="75"/>
      <c r="E69" s="75"/>
      <c r="F69" s="75"/>
      <c r="G69" s="76" t="s">
        <v>185</v>
      </c>
      <c r="H69" s="77">
        <f>SUM(H66,H67,H68)</f>
        <v>0</v>
      </c>
      <c r="I69" s="77">
        <f>SUM(I66,I67,I68)</f>
        <v>0</v>
      </c>
      <c r="J69" s="77">
        <f>SUM(J66,J67,J68)</f>
        <v>0</v>
      </c>
      <c r="K69" s="70">
        <f t="shared" si="0"/>
        <v>0</v>
      </c>
    </row>
    <row r="70" spans="1:11" ht="15.75" customHeight="1">
      <c r="A70" s="66">
        <v>63</v>
      </c>
      <c r="B70" s="81" t="s">
        <v>186</v>
      </c>
      <c r="C70" s="81"/>
      <c r="D70" s="81"/>
      <c r="E70" s="81"/>
      <c r="F70" s="81"/>
      <c r="G70" s="82" t="s">
        <v>187</v>
      </c>
      <c r="H70" s="83">
        <f>SUM(H40,H41,H53,H63,H64,H65,H69)</f>
        <v>14668</v>
      </c>
      <c r="I70" s="83">
        <f>SUM(I40,I41,I53,I63,I64,I65,I69)</f>
        <v>26534</v>
      </c>
      <c r="J70" s="83">
        <f>SUM(J40,J41,J53,J63,J64,J65,J69)</f>
        <v>43830</v>
      </c>
      <c r="K70" s="78">
        <f t="shared" si="0"/>
        <v>17296</v>
      </c>
    </row>
  </sheetData>
  <sheetProtection selectLockedCells="1" selectUnlockedCells="1"/>
  <mergeCells count="74">
    <mergeCell ref="A1:K1"/>
    <mergeCell ref="A3:K3"/>
    <mergeCell ref="A4:K4"/>
    <mergeCell ref="A5:A7"/>
    <mergeCell ref="B5:F5"/>
    <mergeCell ref="B6:F7"/>
    <mergeCell ref="G6:G7"/>
    <mergeCell ref="H6:H7"/>
    <mergeCell ref="I6:I7"/>
    <mergeCell ref="J6:J7"/>
    <mergeCell ref="K6:K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</mergeCells>
  <printOptions/>
  <pageMargins left="0.7875" right="0.7875" top="0.31527777777777777" bottom="0.4333333333333333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SheetLayoutView="100" workbookViewId="0" topLeftCell="A1">
      <selection activeCell="A2" sqref="A2"/>
    </sheetView>
  </sheetViews>
  <sheetFormatPr defaultColWidth="12.00390625" defaultRowHeight="12.75"/>
  <cols>
    <col min="1" max="1" width="11.625" style="84" customWidth="1"/>
    <col min="2" max="2" width="54.00390625" style="84" customWidth="1"/>
    <col min="3" max="3" width="11.625" style="84" customWidth="1"/>
    <col min="4" max="4" width="14.00390625" style="84" customWidth="1"/>
    <col min="5" max="5" width="17.00390625" style="84" customWidth="1"/>
    <col min="6" max="6" width="13.625" style="84" customWidth="1"/>
    <col min="7" max="7" width="9.375" style="85" customWidth="1"/>
    <col min="8" max="16384" width="11.625" style="84" customWidth="1"/>
  </cols>
  <sheetData>
    <row r="1" spans="1:6" ht="14.25">
      <c r="A1" s="86"/>
      <c r="B1" s="86"/>
      <c r="C1" s="86"/>
      <c r="D1" s="86"/>
      <c r="E1" s="86"/>
      <c r="F1" s="86"/>
    </row>
    <row r="2" spans="1:7" ht="15.75" customHeight="1">
      <c r="A2" s="87" t="s">
        <v>188</v>
      </c>
      <c r="B2" s="87"/>
      <c r="C2" s="87"/>
      <c r="D2" s="87"/>
      <c r="E2" s="87"/>
      <c r="F2" s="87"/>
      <c r="G2" s="87"/>
    </row>
    <row r="3" spans="1:6" ht="14.25" customHeight="1">
      <c r="A3" s="86"/>
      <c r="B3" s="86"/>
      <c r="C3" s="86"/>
      <c r="D3" s="86"/>
      <c r="E3" s="86"/>
      <c r="F3" s="86"/>
    </row>
    <row r="4" spans="1:7" ht="15">
      <c r="A4" s="88" t="s">
        <v>189</v>
      </c>
      <c r="B4" s="88"/>
      <c r="C4" s="88"/>
      <c r="D4" s="88"/>
      <c r="E4" s="88"/>
      <c r="F4" s="88"/>
      <c r="G4" s="88"/>
    </row>
    <row r="5" spans="1:7" ht="14.25">
      <c r="A5" s="89" t="s">
        <v>38</v>
      </c>
      <c r="B5" s="89"/>
      <c r="C5" s="89"/>
      <c r="D5" s="89"/>
      <c r="E5" s="89"/>
      <c r="F5" s="89"/>
      <c r="G5" s="89"/>
    </row>
    <row r="6" spans="1:7" ht="14.25" customHeight="1">
      <c r="A6" s="90" t="s">
        <v>3</v>
      </c>
      <c r="B6" s="91" t="s">
        <v>190</v>
      </c>
      <c r="C6" s="91" t="s">
        <v>39</v>
      </c>
      <c r="D6" s="91" t="s">
        <v>6</v>
      </c>
      <c r="E6" s="91" t="s">
        <v>7</v>
      </c>
      <c r="F6" s="91" t="s">
        <v>8</v>
      </c>
      <c r="G6" s="91" t="s">
        <v>87</v>
      </c>
    </row>
    <row r="7" spans="1:7" ht="75.75" customHeight="1">
      <c r="A7" s="90"/>
      <c r="B7" s="92" t="s">
        <v>88</v>
      </c>
      <c r="C7" s="93" t="s">
        <v>191</v>
      </c>
      <c r="D7" s="94" t="s">
        <v>11</v>
      </c>
      <c r="E7" s="94" t="s">
        <v>12</v>
      </c>
      <c r="F7" s="94" t="s">
        <v>13</v>
      </c>
      <c r="G7" s="95" t="s">
        <v>14</v>
      </c>
    </row>
    <row r="8" spans="1:7" ht="15.75" customHeight="1">
      <c r="A8" s="96">
        <v>1</v>
      </c>
      <c r="B8" s="97" t="s">
        <v>192</v>
      </c>
      <c r="C8" s="98" t="s">
        <v>193</v>
      </c>
      <c r="D8" s="99">
        <v>0</v>
      </c>
      <c r="E8" s="99">
        <v>0</v>
      </c>
      <c r="F8" s="99">
        <v>0</v>
      </c>
      <c r="G8" s="100">
        <f>SUM(F8-E8)</f>
        <v>0</v>
      </c>
    </row>
    <row r="9" spans="1:7" ht="28.5">
      <c r="A9" s="96">
        <v>2</v>
      </c>
      <c r="B9" s="101" t="s">
        <v>194</v>
      </c>
      <c r="C9" s="98" t="s">
        <v>195</v>
      </c>
      <c r="D9" s="99">
        <v>0</v>
      </c>
      <c r="E9" s="99">
        <v>0</v>
      </c>
      <c r="F9" s="99">
        <v>0</v>
      </c>
      <c r="G9" s="100">
        <f aca="true" t="shared" si="0" ref="G9:G32">SUM(F9-E9)</f>
        <v>0</v>
      </c>
    </row>
    <row r="10" spans="1:7" ht="24" customHeight="1">
      <c r="A10" s="96">
        <v>3</v>
      </c>
      <c r="B10" s="97" t="s">
        <v>196</v>
      </c>
      <c r="C10" s="98" t="s">
        <v>197</v>
      </c>
      <c r="D10" s="99">
        <v>0</v>
      </c>
      <c r="E10" s="99">
        <v>0</v>
      </c>
      <c r="F10" s="99">
        <v>7990</v>
      </c>
      <c r="G10" s="100">
        <f t="shared" si="0"/>
        <v>7990</v>
      </c>
    </row>
    <row r="11" spans="1:7" ht="24" customHeight="1">
      <c r="A11" s="96">
        <v>4</v>
      </c>
      <c r="B11" s="102" t="s">
        <v>198</v>
      </c>
      <c r="C11" s="103" t="s">
        <v>199</v>
      </c>
      <c r="D11" s="104">
        <f>SUM(D8:D10)</f>
        <v>0</v>
      </c>
      <c r="E11" s="104">
        <f>SUM(E8:E10)</f>
        <v>0</v>
      </c>
      <c r="F11" s="104">
        <f>SUM(F8:F10)</f>
        <v>7990</v>
      </c>
      <c r="G11" s="100">
        <f t="shared" si="0"/>
        <v>7990</v>
      </c>
    </row>
    <row r="12" spans="1:7" ht="28.5">
      <c r="A12" s="96">
        <v>5</v>
      </c>
      <c r="B12" s="101" t="s">
        <v>200</v>
      </c>
      <c r="C12" s="98" t="s">
        <v>201</v>
      </c>
      <c r="D12" s="99">
        <v>0</v>
      </c>
      <c r="E12" s="99">
        <v>0</v>
      </c>
      <c r="F12" s="99">
        <v>0</v>
      </c>
      <c r="G12" s="100">
        <f t="shared" si="0"/>
        <v>0</v>
      </c>
    </row>
    <row r="13" spans="1:7" ht="24" customHeight="1">
      <c r="A13" s="96">
        <v>6</v>
      </c>
      <c r="B13" s="97" t="s">
        <v>202</v>
      </c>
      <c r="C13" s="98" t="s">
        <v>203</v>
      </c>
      <c r="D13" s="99">
        <v>0</v>
      </c>
      <c r="E13" s="99">
        <v>0</v>
      </c>
      <c r="F13" s="99">
        <v>0</v>
      </c>
      <c r="G13" s="100">
        <f t="shared" si="0"/>
        <v>0</v>
      </c>
    </row>
    <row r="14" spans="1:7" ht="28.5">
      <c r="A14" s="96">
        <v>7</v>
      </c>
      <c r="B14" s="101" t="s">
        <v>204</v>
      </c>
      <c r="C14" s="98" t="s">
        <v>205</v>
      </c>
      <c r="D14" s="99">
        <v>0</v>
      </c>
      <c r="E14" s="99">
        <v>0</v>
      </c>
      <c r="F14" s="99">
        <v>0</v>
      </c>
      <c r="G14" s="100">
        <f t="shared" si="0"/>
        <v>0</v>
      </c>
    </row>
    <row r="15" spans="1:7" ht="24" customHeight="1">
      <c r="A15" s="96">
        <v>8</v>
      </c>
      <c r="B15" s="97" t="s">
        <v>206</v>
      </c>
      <c r="C15" s="98" t="s">
        <v>207</v>
      </c>
      <c r="D15" s="99">
        <v>0</v>
      </c>
      <c r="E15" s="99">
        <v>0</v>
      </c>
      <c r="F15" s="99">
        <v>0</v>
      </c>
      <c r="G15" s="100">
        <f t="shared" si="0"/>
        <v>0</v>
      </c>
    </row>
    <row r="16" spans="1:7" ht="24" customHeight="1">
      <c r="A16" s="96">
        <v>9</v>
      </c>
      <c r="B16" s="105" t="s">
        <v>208</v>
      </c>
      <c r="C16" s="103" t="s">
        <v>209</v>
      </c>
      <c r="D16" s="104">
        <f>SUM(D12:D15)</f>
        <v>0</v>
      </c>
      <c r="E16" s="104">
        <f>SUM(E12:E15)</f>
        <v>0</v>
      </c>
      <c r="F16" s="104">
        <f>SUM(F12:F15)</f>
        <v>0</v>
      </c>
      <c r="G16" s="100">
        <f t="shared" si="0"/>
        <v>0</v>
      </c>
    </row>
    <row r="17" spans="1:7" ht="24" customHeight="1">
      <c r="A17" s="96">
        <v>10</v>
      </c>
      <c r="B17" s="98" t="s">
        <v>210</v>
      </c>
      <c r="C17" s="98" t="s">
        <v>211</v>
      </c>
      <c r="D17" s="99">
        <v>7292</v>
      </c>
      <c r="E17" s="99">
        <v>7292</v>
      </c>
      <c r="F17" s="99">
        <v>7335</v>
      </c>
      <c r="G17" s="100">
        <f t="shared" si="0"/>
        <v>43</v>
      </c>
    </row>
    <row r="18" spans="1:7" ht="24" customHeight="1">
      <c r="A18" s="96">
        <v>11</v>
      </c>
      <c r="B18" s="98" t="s">
        <v>212</v>
      </c>
      <c r="C18" s="98" t="s">
        <v>213</v>
      </c>
      <c r="D18" s="99">
        <v>0</v>
      </c>
      <c r="E18" s="99">
        <v>0</v>
      </c>
      <c r="F18" s="99">
        <v>0</v>
      </c>
      <c r="G18" s="100">
        <f t="shared" si="0"/>
        <v>0</v>
      </c>
    </row>
    <row r="19" spans="1:7" ht="24" customHeight="1">
      <c r="A19" s="96">
        <v>12</v>
      </c>
      <c r="B19" s="103" t="s">
        <v>214</v>
      </c>
      <c r="C19" s="103" t="s">
        <v>215</v>
      </c>
      <c r="D19" s="104">
        <f>SUM(D17:D18)</f>
        <v>7292</v>
      </c>
      <c r="E19" s="104">
        <f>SUM(E17:E18)</f>
        <v>7292</v>
      </c>
      <c r="F19" s="104">
        <f>SUM(F17:F18)</f>
        <v>7335</v>
      </c>
      <c r="G19" s="100">
        <f t="shared" si="0"/>
        <v>43</v>
      </c>
    </row>
    <row r="20" spans="1:7" ht="24" customHeight="1">
      <c r="A20" s="96">
        <v>13</v>
      </c>
      <c r="B20" s="98" t="s">
        <v>216</v>
      </c>
      <c r="C20" s="98" t="s">
        <v>217</v>
      </c>
      <c r="D20" s="99">
        <v>0</v>
      </c>
      <c r="E20" s="99">
        <v>0</v>
      </c>
      <c r="F20" s="99">
        <v>3988</v>
      </c>
      <c r="G20" s="100">
        <f t="shared" si="0"/>
        <v>3988</v>
      </c>
    </row>
    <row r="21" spans="1:7" ht="24" customHeight="1">
      <c r="A21" s="96">
        <v>14</v>
      </c>
      <c r="B21" s="98" t="s">
        <v>218</v>
      </c>
      <c r="C21" s="98" t="s">
        <v>219</v>
      </c>
      <c r="D21" s="99">
        <v>321</v>
      </c>
      <c r="E21" s="99">
        <v>0</v>
      </c>
      <c r="F21" s="99">
        <v>0</v>
      </c>
      <c r="G21" s="100">
        <f t="shared" si="0"/>
        <v>0</v>
      </c>
    </row>
    <row r="22" spans="1:7" ht="24" customHeight="1">
      <c r="A22" s="96">
        <v>15</v>
      </c>
      <c r="B22" s="97" t="s">
        <v>220</v>
      </c>
      <c r="C22" s="98" t="s">
        <v>221</v>
      </c>
      <c r="D22" s="99">
        <v>0</v>
      </c>
      <c r="E22" s="99">
        <v>0</v>
      </c>
      <c r="F22" s="99">
        <v>0</v>
      </c>
      <c r="G22" s="100">
        <f t="shared" si="0"/>
        <v>0</v>
      </c>
    </row>
    <row r="23" spans="1:7" ht="24" customHeight="1">
      <c r="A23" s="96">
        <v>16</v>
      </c>
      <c r="B23" s="97" t="s">
        <v>222</v>
      </c>
      <c r="C23" s="98" t="s">
        <v>223</v>
      </c>
      <c r="D23" s="99">
        <v>0</v>
      </c>
      <c r="E23" s="99">
        <v>0</v>
      </c>
      <c r="F23" s="99">
        <v>0</v>
      </c>
      <c r="G23" s="100">
        <f t="shared" si="0"/>
        <v>0</v>
      </c>
    </row>
    <row r="24" spans="1:7" ht="24" customHeight="1">
      <c r="A24" s="96">
        <v>17</v>
      </c>
      <c r="B24" s="97" t="s">
        <v>224</v>
      </c>
      <c r="C24" s="98" t="s">
        <v>225</v>
      </c>
      <c r="D24" s="99"/>
      <c r="E24" s="99"/>
      <c r="F24" s="99"/>
      <c r="G24" s="100">
        <f t="shared" si="0"/>
        <v>0</v>
      </c>
    </row>
    <row r="25" spans="1:7" ht="24" customHeight="1">
      <c r="A25" s="96">
        <v>18</v>
      </c>
      <c r="B25" s="102" t="s">
        <v>226</v>
      </c>
      <c r="C25" s="103" t="s">
        <v>227</v>
      </c>
      <c r="D25" s="104">
        <f>SUM(D11,D16,D19,D20,D21,D22,D23,D24)</f>
        <v>7613</v>
      </c>
      <c r="E25" s="104">
        <f>SUM(E11,E16,E19,E20,E21,E22,E23,E24)</f>
        <v>7292</v>
      </c>
      <c r="F25" s="104">
        <f>SUM(F11,F16,F19,F20,F21,F22,F23,F24)</f>
        <v>19313</v>
      </c>
      <c r="G25" s="100">
        <f t="shared" si="0"/>
        <v>12021</v>
      </c>
    </row>
    <row r="26" spans="1:7" ht="24" customHeight="1">
      <c r="A26" s="96">
        <v>19</v>
      </c>
      <c r="B26" s="101" t="s">
        <v>228</v>
      </c>
      <c r="C26" s="98" t="s">
        <v>229</v>
      </c>
      <c r="D26" s="99">
        <v>0</v>
      </c>
      <c r="E26" s="99">
        <v>0</v>
      </c>
      <c r="F26" s="99">
        <v>0</v>
      </c>
      <c r="G26" s="100">
        <f t="shared" si="0"/>
        <v>0</v>
      </c>
    </row>
    <row r="27" spans="1:7" ht="28.5">
      <c r="A27" s="96">
        <v>20</v>
      </c>
      <c r="B27" s="101" t="s">
        <v>230</v>
      </c>
      <c r="C27" s="98" t="s">
        <v>231</v>
      </c>
      <c r="D27" s="99">
        <v>0</v>
      </c>
      <c r="E27" s="99">
        <v>0</v>
      </c>
      <c r="F27" s="99">
        <v>0</v>
      </c>
      <c r="G27" s="100">
        <f t="shared" si="0"/>
        <v>0</v>
      </c>
    </row>
    <row r="28" spans="1:7" ht="24" customHeight="1">
      <c r="A28" s="96">
        <v>21</v>
      </c>
      <c r="B28" s="101" t="s">
        <v>232</v>
      </c>
      <c r="C28" s="98" t="s">
        <v>233</v>
      </c>
      <c r="D28" s="99">
        <v>0</v>
      </c>
      <c r="E28" s="99">
        <v>0</v>
      </c>
      <c r="F28" s="99">
        <v>0</v>
      </c>
      <c r="G28" s="100">
        <f t="shared" si="0"/>
        <v>0</v>
      </c>
    </row>
    <row r="29" spans="1:7" ht="24" customHeight="1">
      <c r="A29" s="96">
        <v>22</v>
      </c>
      <c r="B29" s="101" t="s">
        <v>234</v>
      </c>
      <c r="C29" s="98" t="s">
        <v>235</v>
      </c>
      <c r="D29" s="99">
        <v>0</v>
      </c>
      <c r="E29" s="99">
        <v>0</v>
      </c>
      <c r="F29" s="99">
        <v>0</v>
      </c>
      <c r="G29" s="100">
        <f t="shared" si="0"/>
        <v>0</v>
      </c>
    </row>
    <row r="30" spans="1:7" ht="24" customHeight="1">
      <c r="A30" s="96">
        <v>23</v>
      </c>
      <c r="B30" s="102" t="s">
        <v>236</v>
      </c>
      <c r="C30" s="103" t="s">
        <v>237</v>
      </c>
      <c r="D30" s="104">
        <f>SUM(D26:D29)</f>
        <v>0</v>
      </c>
      <c r="E30" s="104">
        <f>SUM(E26:E29)</f>
        <v>0</v>
      </c>
      <c r="F30" s="104">
        <f>SUM(F26:F29)</f>
        <v>0</v>
      </c>
      <c r="G30" s="100">
        <f t="shared" si="0"/>
        <v>0</v>
      </c>
    </row>
    <row r="31" spans="1:7" ht="30">
      <c r="A31" s="96">
        <v>24</v>
      </c>
      <c r="B31" s="102" t="s">
        <v>238</v>
      </c>
      <c r="C31" s="103" t="s">
        <v>239</v>
      </c>
      <c r="D31" s="104">
        <v>0</v>
      </c>
      <c r="E31" s="104">
        <v>0</v>
      </c>
      <c r="F31" s="104">
        <v>0</v>
      </c>
      <c r="G31" s="100">
        <f t="shared" si="0"/>
        <v>0</v>
      </c>
    </row>
    <row r="32" spans="1:7" ht="24" customHeight="1">
      <c r="A32" s="96">
        <v>25</v>
      </c>
      <c r="B32" s="106" t="s">
        <v>189</v>
      </c>
      <c r="C32" s="107" t="s">
        <v>240</v>
      </c>
      <c r="D32" s="108">
        <f>SUM(D25,D31)</f>
        <v>7613</v>
      </c>
      <c r="E32" s="108">
        <f>SUM(E25,E31)</f>
        <v>7292</v>
      </c>
      <c r="F32" s="108">
        <f>SUM(F25,F31)</f>
        <v>19313</v>
      </c>
      <c r="G32" s="100">
        <f t="shared" si="0"/>
        <v>12021</v>
      </c>
    </row>
  </sheetData>
  <sheetProtection selectLockedCells="1" selectUnlockedCells="1"/>
  <mergeCells count="4">
    <mergeCell ref="A2:G2"/>
    <mergeCell ref="A4:G4"/>
    <mergeCell ref="A5:G5"/>
    <mergeCell ref="A6:A7"/>
  </mergeCells>
  <printOptions/>
  <pageMargins left="0.7875" right="0.7875" top="1.0631944444444446" bottom="1.0631944444444446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88"/>
  <sheetViews>
    <sheetView zoomScaleSheetLayoutView="100" workbookViewId="0" topLeftCell="A1">
      <selection activeCell="A1" sqref="A1"/>
    </sheetView>
  </sheetViews>
  <sheetFormatPr defaultColWidth="9.00390625" defaultRowHeight="12.75" customHeight="1"/>
  <cols>
    <col min="1" max="1" width="7.625" style="109" customWidth="1"/>
    <col min="2" max="2" width="56.00390625" style="110" customWidth="1"/>
    <col min="3" max="3" width="17.375" style="110" customWidth="1"/>
    <col min="4" max="5" width="20.625" style="111" customWidth="1"/>
    <col min="6" max="6" width="12.00390625" style="111" customWidth="1"/>
    <col min="7" max="233" width="9.125" style="109" customWidth="1"/>
    <col min="234" max="16384" width="9.125" style="112" customWidth="1"/>
  </cols>
  <sheetData>
    <row r="1" spans="1:6" ht="12.75" customHeight="1">
      <c r="A1" s="113" t="s">
        <v>241</v>
      </c>
      <c r="B1" s="113"/>
      <c r="C1" s="113"/>
      <c r="D1" s="113"/>
      <c r="E1" s="113"/>
      <c r="F1" s="113"/>
    </row>
    <row r="2" spans="1:6" s="115" customFormat="1" ht="15" customHeight="1">
      <c r="A2" s="114"/>
      <c r="B2" s="114"/>
      <c r="C2" s="114"/>
      <c r="D2" s="114"/>
      <c r="E2" s="114"/>
      <c r="F2" s="114"/>
    </row>
    <row r="3" spans="1:6" s="115" customFormat="1" ht="15" customHeight="1">
      <c r="A3" s="116" t="s">
        <v>242</v>
      </c>
      <c r="B3" s="116"/>
      <c r="C3" s="116"/>
      <c r="D3" s="116"/>
      <c r="E3" s="116"/>
      <c r="F3" s="116"/>
    </row>
    <row r="4" spans="1:6" s="115" customFormat="1" ht="15" customHeight="1">
      <c r="A4" s="116"/>
      <c r="B4" s="116"/>
      <c r="C4" s="116"/>
      <c r="D4" s="116"/>
      <c r="E4" s="116"/>
      <c r="F4" s="117" t="s">
        <v>2</v>
      </c>
    </row>
    <row r="5" spans="1:6" s="115" customFormat="1" ht="15" customHeight="1">
      <c r="A5" s="118" t="s">
        <v>3</v>
      </c>
      <c r="B5" s="119" t="s">
        <v>4</v>
      </c>
      <c r="C5" s="119" t="s">
        <v>39</v>
      </c>
      <c r="D5" s="119" t="s">
        <v>6</v>
      </c>
      <c r="E5" s="119" t="s">
        <v>7</v>
      </c>
      <c r="F5" s="119" t="s">
        <v>8</v>
      </c>
    </row>
    <row r="6" spans="1:6" s="121" customFormat="1" ht="51" customHeight="1">
      <c r="A6" s="118"/>
      <c r="B6" s="120" t="s">
        <v>243</v>
      </c>
      <c r="C6" s="94" t="s">
        <v>11</v>
      </c>
      <c r="D6" s="94" t="s">
        <v>12</v>
      </c>
      <c r="E6" s="94" t="s">
        <v>13</v>
      </c>
      <c r="F6" s="95" t="s">
        <v>14</v>
      </c>
    </row>
    <row r="7" spans="1:6" s="121" customFormat="1" ht="15" customHeight="1">
      <c r="A7" s="122">
        <v>1</v>
      </c>
      <c r="B7" s="123" t="s">
        <v>244</v>
      </c>
      <c r="C7" s="124"/>
      <c r="D7" s="124"/>
      <c r="E7" s="124"/>
      <c r="F7" s="125"/>
    </row>
    <row r="8" spans="1:6" s="121" customFormat="1" ht="17.25" customHeight="1">
      <c r="A8" s="122">
        <v>2</v>
      </c>
      <c r="B8" s="126" t="s">
        <v>26</v>
      </c>
      <c r="C8" s="127">
        <f>SUM(C9,C13)</f>
        <v>5786</v>
      </c>
      <c r="D8" s="127">
        <f>SUM(D9,D13)</f>
        <v>7433</v>
      </c>
      <c r="E8" s="127">
        <f>SUM(E9,E13)</f>
        <v>12900</v>
      </c>
      <c r="F8" s="127">
        <f>SUM(E8-D8)</f>
        <v>5467</v>
      </c>
    </row>
    <row r="9" spans="1:6" s="121" customFormat="1" ht="17.25" customHeight="1">
      <c r="A9" s="122">
        <v>3</v>
      </c>
      <c r="B9" s="128" t="s">
        <v>245</v>
      </c>
      <c r="C9" s="129">
        <f>SUM(C10:C11)</f>
        <v>3246</v>
      </c>
      <c r="D9" s="129">
        <f>SUM(D10:D11)</f>
        <v>6653</v>
      </c>
      <c r="E9" s="129">
        <f>SUM(E10:E12)</f>
        <v>10256</v>
      </c>
      <c r="F9" s="127">
        <f aca="true" t="shared" si="0" ref="F9:F72">SUM(E9-D9)</f>
        <v>3603</v>
      </c>
    </row>
    <row r="10" spans="1:6" s="121" customFormat="1" ht="17.25" customHeight="1">
      <c r="A10" s="122">
        <v>4</v>
      </c>
      <c r="B10" s="130" t="s">
        <v>246</v>
      </c>
      <c r="C10" s="131">
        <v>3050</v>
      </c>
      <c r="D10" s="131">
        <v>6444</v>
      </c>
      <c r="E10" s="131">
        <v>10013</v>
      </c>
      <c r="F10" s="127">
        <f t="shared" si="0"/>
        <v>3569</v>
      </c>
    </row>
    <row r="11" spans="1:6" s="121" customFormat="1" ht="17.25" customHeight="1">
      <c r="A11" s="122">
        <v>5</v>
      </c>
      <c r="B11" s="130" t="s">
        <v>247</v>
      </c>
      <c r="C11" s="129">
        <v>196</v>
      </c>
      <c r="D11" s="129">
        <v>209</v>
      </c>
      <c r="E11" s="129">
        <v>216</v>
      </c>
      <c r="F11" s="127">
        <f t="shared" si="0"/>
        <v>7</v>
      </c>
    </row>
    <row r="12" spans="1:6" s="121" customFormat="1" ht="17.25" customHeight="1">
      <c r="A12" s="122">
        <v>5</v>
      </c>
      <c r="B12" s="132" t="s">
        <v>248</v>
      </c>
      <c r="C12" s="129"/>
      <c r="D12" s="129"/>
      <c r="E12" s="129">
        <v>27</v>
      </c>
      <c r="F12" s="127">
        <f t="shared" si="0"/>
        <v>27</v>
      </c>
    </row>
    <row r="13" spans="1:6" s="121" customFormat="1" ht="17.25" customHeight="1">
      <c r="A13" s="122">
        <v>6</v>
      </c>
      <c r="B13" s="133" t="s">
        <v>249</v>
      </c>
      <c r="C13" s="129">
        <f>SUM(C14:C16)</f>
        <v>2540</v>
      </c>
      <c r="D13" s="129">
        <f>SUM(D14:D16)</f>
        <v>780</v>
      </c>
      <c r="E13" s="129">
        <f>SUM(E14:E16)</f>
        <v>2644</v>
      </c>
      <c r="F13" s="127">
        <f t="shared" si="0"/>
        <v>1864</v>
      </c>
    </row>
    <row r="14" spans="1:6" s="121" customFormat="1" ht="17.25" customHeight="1">
      <c r="A14" s="122">
        <v>7</v>
      </c>
      <c r="B14" s="133" t="s">
        <v>250</v>
      </c>
      <c r="C14" s="129">
        <v>2540</v>
      </c>
      <c r="D14" s="129">
        <v>480</v>
      </c>
      <c r="E14" s="129">
        <v>2644</v>
      </c>
      <c r="F14" s="127">
        <f t="shared" si="0"/>
        <v>2164</v>
      </c>
    </row>
    <row r="15" spans="1:6" s="121" customFormat="1" ht="27.75" customHeight="1">
      <c r="A15" s="122">
        <v>8</v>
      </c>
      <c r="B15" s="133" t="s">
        <v>251</v>
      </c>
      <c r="C15" s="129">
        <v>0</v>
      </c>
      <c r="D15" s="129">
        <v>0</v>
      </c>
      <c r="E15" s="129">
        <v>0</v>
      </c>
      <c r="F15" s="127">
        <f t="shared" si="0"/>
        <v>0</v>
      </c>
    </row>
    <row r="16" spans="1:6" s="121" customFormat="1" ht="17.25" customHeight="1">
      <c r="A16" s="122">
        <v>9</v>
      </c>
      <c r="B16" s="130" t="s">
        <v>252</v>
      </c>
      <c r="C16" s="129">
        <v>0</v>
      </c>
      <c r="D16" s="129">
        <v>300</v>
      </c>
      <c r="E16" s="129"/>
      <c r="F16" s="127">
        <f t="shared" si="0"/>
        <v>-300</v>
      </c>
    </row>
    <row r="17" spans="1:6" s="135" customFormat="1" ht="27.75" customHeight="1">
      <c r="A17" s="122">
        <v>10</v>
      </c>
      <c r="B17" s="134" t="s">
        <v>27</v>
      </c>
      <c r="C17" s="127">
        <f>SUM(C18:C20)</f>
        <v>1305</v>
      </c>
      <c r="D17" s="127">
        <f>SUM(D18:D20)</f>
        <v>2976</v>
      </c>
      <c r="E17" s="127">
        <v>2687</v>
      </c>
      <c r="F17" s="127">
        <f t="shared" si="0"/>
        <v>-289</v>
      </c>
    </row>
    <row r="18" spans="1:6" s="135" customFormat="1" ht="17.25" customHeight="1">
      <c r="A18" s="122">
        <v>11</v>
      </c>
      <c r="B18" s="136" t="s">
        <v>253</v>
      </c>
      <c r="C18" s="137">
        <v>1305</v>
      </c>
      <c r="D18" s="137">
        <v>2976</v>
      </c>
      <c r="E18" s="137">
        <v>2976</v>
      </c>
      <c r="F18" s="127">
        <f t="shared" si="0"/>
        <v>0</v>
      </c>
    </row>
    <row r="19" spans="1:6" s="121" customFormat="1" ht="18" customHeight="1">
      <c r="A19" s="122">
        <v>12</v>
      </c>
      <c r="B19" s="136" t="s">
        <v>254</v>
      </c>
      <c r="C19" s="137">
        <v>0</v>
      </c>
      <c r="D19" s="137">
        <v>0</v>
      </c>
      <c r="E19" s="137">
        <v>0</v>
      </c>
      <c r="F19" s="127">
        <f t="shared" si="0"/>
        <v>0</v>
      </c>
    </row>
    <row r="20" spans="1:6" s="121" customFormat="1" ht="18" customHeight="1">
      <c r="A20" s="122">
        <v>13</v>
      </c>
      <c r="B20" s="136" t="s">
        <v>255</v>
      </c>
      <c r="C20" s="137">
        <v>0</v>
      </c>
      <c r="D20" s="137">
        <v>0</v>
      </c>
      <c r="E20" s="137">
        <v>0</v>
      </c>
      <c r="F20" s="127">
        <f t="shared" si="0"/>
        <v>0</v>
      </c>
    </row>
    <row r="21" spans="1:6" s="121" customFormat="1" ht="17.25" customHeight="1">
      <c r="A21" s="122">
        <v>14</v>
      </c>
      <c r="B21" s="138" t="s">
        <v>28</v>
      </c>
      <c r="C21" s="139">
        <f>SUM(C22,C26,C29,C37,C40)</f>
        <v>3813</v>
      </c>
      <c r="D21" s="139">
        <f>SUM(D22,D26,D29,D37,D40)</f>
        <v>2149</v>
      </c>
      <c r="E21" s="139">
        <f>SUM(E22,E26,E29,E37,E40)</f>
        <v>5500</v>
      </c>
      <c r="F21" s="127">
        <f t="shared" si="0"/>
        <v>3351</v>
      </c>
    </row>
    <row r="22" spans="1:6" s="121" customFormat="1" ht="17.25" customHeight="1">
      <c r="A22" s="122">
        <v>15</v>
      </c>
      <c r="B22" s="133" t="s">
        <v>256</v>
      </c>
      <c r="C22" s="140">
        <f>SUM(C23:C25)</f>
        <v>1350</v>
      </c>
      <c r="D22" s="140">
        <f>SUM(D23:D25)</f>
        <v>870</v>
      </c>
      <c r="E22" s="140">
        <f>SUM(E23:E25)</f>
        <v>1874</v>
      </c>
      <c r="F22" s="127">
        <f t="shared" si="0"/>
        <v>1004</v>
      </c>
    </row>
    <row r="23" spans="1:6" s="121" customFormat="1" ht="17.25" customHeight="1">
      <c r="A23" s="122">
        <v>16</v>
      </c>
      <c r="B23" s="133" t="s">
        <v>257</v>
      </c>
      <c r="C23" s="140">
        <v>70</v>
      </c>
      <c r="D23" s="140">
        <v>20</v>
      </c>
      <c r="E23" s="140">
        <v>20</v>
      </c>
      <c r="F23" s="127">
        <f t="shared" si="0"/>
        <v>0</v>
      </c>
    </row>
    <row r="24" spans="1:6" s="121" customFormat="1" ht="17.25" customHeight="1">
      <c r="A24" s="122">
        <v>17</v>
      </c>
      <c r="B24" s="133" t="s">
        <v>258</v>
      </c>
      <c r="C24" s="140">
        <v>850</v>
      </c>
      <c r="D24" s="140">
        <v>850</v>
      </c>
      <c r="E24" s="140">
        <v>1854</v>
      </c>
      <c r="F24" s="127">
        <f t="shared" si="0"/>
        <v>1004</v>
      </c>
    </row>
    <row r="25" spans="1:6" s="121" customFormat="1" ht="17.25" customHeight="1">
      <c r="A25" s="122">
        <v>18</v>
      </c>
      <c r="B25" s="133" t="s">
        <v>259</v>
      </c>
      <c r="C25" s="140">
        <v>430</v>
      </c>
      <c r="D25" s="140">
        <v>0</v>
      </c>
      <c r="E25" s="140">
        <v>0</v>
      </c>
      <c r="F25" s="127">
        <f t="shared" si="0"/>
        <v>0</v>
      </c>
    </row>
    <row r="26" spans="1:6" s="121" customFormat="1" ht="17.25" customHeight="1">
      <c r="A26" s="122">
        <v>19</v>
      </c>
      <c r="B26" s="133" t="s">
        <v>260</v>
      </c>
      <c r="C26" s="140">
        <f>SUM(C27:C28)</f>
        <v>116</v>
      </c>
      <c r="D26" s="140">
        <f>SUM(D27:D28)</f>
        <v>73</v>
      </c>
      <c r="E26" s="140">
        <f>SUM(E27:E28)</f>
        <v>195</v>
      </c>
      <c r="F26" s="127">
        <f t="shared" si="0"/>
        <v>122</v>
      </c>
    </row>
    <row r="27" spans="1:6" s="121" customFormat="1" ht="17.25" customHeight="1">
      <c r="A27" s="122">
        <v>20</v>
      </c>
      <c r="B27" s="133" t="s">
        <v>261</v>
      </c>
      <c r="C27" s="140">
        <v>10</v>
      </c>
      <c r="D27" s="140">
        <v>0</v>
      </c>
      <c r="E27" s="140">
        <v>119</v>
      </c>
      <c r="F27" s="127">
        <f t="shared" si="0"/>
        <v>119</v>
      </c>
    </row>
    <row r="28" spans="1:6" s="121" customFormat="1" ht="17.25" customHeight="1">
      <c r="A28" s="122">
        <v>21</v>
      </c>
      <c r="B28" s="133" t="s">
        <v>262</v>
      </c>
      <c r="C28" s="140">
        <v>106</v>
      </c>
      <c r="D28" s="140">
        <v>73</v>
      </c>
      <c r="E28" s="140">
        <v>76</v>
      </c>
      <c r="F28" s="127">
        <f t="shared" si="0"/>
        <v>3</v>
      </c>
    </row>
    <row r="29" spans="1:6" s="121" customFormat="1" ht="17.25" customHeight="1">
      <c r="A29" s="122">
        <v>22</v>
      </c>
      <c r="B29" s="133" t="s">
        <v>263</v>
      </c>
      <c r="C29" s="140">
        <f>SUM(C30:C36)</f>
        <v>1048</v>
      </c>
      <c r="D29" s="140">
        <f>SUM(D30:D36)</f>
        <v>1019</v>
      </c>
      <c r="E29" s="140">
        <f>SUM(E30:E36)</f>
        <v>2368</v>
      </c>
      <c r="F29" s="127">
        <f t="shared" si="0"/>
        <v>1349</v>
      </c>
    </row>
    <row r="30" spans="1:6" s="121" customFormat="1" ht="17.25" customHeight="1">
      <c r="A30" s="122">
        <v>23</v>
      </c>
      <c r="B30" s="133" t="s">
        <v>264</v>
      </c>
      <c r="C30" s="140">
        <v>498</v>
      </c>
      <c r="D30" s="140">
        <v>479</v>
      </c>
      <c r="E30" s="140">
        <v>661</v>
      </c>
      <c r="F30" s="127">
        <f t="shared" si="0"/>
        <v>182</v>
      </c>
    </row>
    <row r="31" spans="1:6" s="121" customFormat="1" ht="17.25" customHeight="1">
      <c r="A31" s="122">
        <v>24</v>
      </c>
      <c r="B31" s="133" t="s">
        <v>265</v>
      </c>
      <c r="C31" s="140">
        <v>0</v>
      </c>
      <c r="D31" s="140">
        <v>0</v>
      </c>
      <c r="E31" s="140">
        <v>73</v>
      </c>
      <c r="F31" s="127">
        <f t="shared" si="0"/>
        <v>73</v>
      </c>
    </row>
    <row r="32" spans="1:6" s="121" customFormat="1" ht="17.25" customHeight="1">
      <c r="A32" s="122">
        <v>25</v>
      </c>
      <c r="B32" s="133" t="s">
        <v>266</v>
      </c>
      <c r="C32" s="140">
        <v>0</v>
      </c>
      <c r="D32" s="140">
        <v>0</v>
      </c>
      <c r="E32" s="140">
        <v>0</v>
      </c>
      <c r="F32" s="127">
        <f t="shared" si="0"/>
        <v>0</v>
      </c>
    </row>
    <row r="33" spans="1:6" s="121" customFormat="1" ht="17.25" customHeight="1">
      <c r="A33" s="122">
        <v>26</v>
      </c>
      <c r="B33" s="133" t="s">
        <v>267</v>
      </c>
      <c r="C33" s="129">
        <v>100</v>
      </c>
      <c r="D33" s="129">
        <v>0</v>
      </c>
      <c r="E33" s="129">
        <v>45</v>
      </c>
      <c r="F33" s="127">
        <f t="shared" si="0"/>
        <v>45</v>
      </c>
    </row>
    <row r="34" spans="1:6" s="121" customFormat="1" ht="19.5" customHeight="1">
      <c r="A34" s="122">
        <v>27</v>
      </c>
      <c r="B34" s="133" t="s">
        <v>268</v>
      </c>
      <c r="C34" s="140">
        <v>150</v>
      </c>
      <c r="D34" s="140">
        <v>0</v>
      </c>
      <c r="E34" s="140">
        <v>0</v>
      </c>
      <c r="F34" s="127">
        <f t="shared" si="0"/>
        <v>0</v>
      </c>
    </row>
    <row r="35" spans="1:6" s="121" customFormat="1" ht="17.25" customHeight="1">
      <c r="A35" s="122">
        <v>28</v>
      </c>
      <c r="B35" s="133" t="s">
        <v>269</v>
      </c>
      <c r="C35" s="140">
        <v>0</v>
      </c>
      <c r="D35" s="140">
        <v>0</v>
      </c>
      <c r="E35" s="140">
        <v>0</v>
      </c>
      <c r="F35" s="127">
        <f t="shared" si="0"/>
        <v>0</v>
      </c>
    </row>
    <row r="36" spans="1:6" s="121" customFormat="1" ht="17.25" customHeight="1">
      <c r="A36" s="122">
        <v>29</v>
      </c>
      <c r="B36" s="133" t="s">
        <v>270</v>
      </c>
      <c r="C36" s="140">
        <v>300</v>
      </c>
      <c r="D36" s="140">
        <v>540</v>
      </c>
      <c r="E36" s="140">
        <v>1589</v>
      </c>
      <c r="F36" s="127">
        <f t="shared" si="0"/>
        <v>1049</v>
      </c>
    </row>
    <row r="37" spans="1:6" s="121" customFormat="1" ht="17.25" customHeight="1">
      <c r="A37" s="122">
        <v>30</v>
      </c>
      <c r="B37" s="133" t="s">
        <v>271</v>
      </c>
      <c r="C37" s="140">
        <f>SUM(C38:C39)</f>
        <v>310</v>
      </c>
      <c r="D37" s="140">
        <f>SUM(D38:D39)</f>
        <v>0</v>
      </c>
      <c r="E37" s="140">
        <f>SUM(E38:E39)</f>
        <v>0</v>
      </c>
      <c r="F37" s="127">
        <f t="shared" si="0"/>
        <v>0</v>
      </c>
    </row>
    <row r="38" spans="1:6" s="121" customFormat="1" ht="17.25" customHeight="1">
      <c r="A38" s="122">
        <v>31</v>
      </c>
      <c r="B38" s="133" t="s">
        <v>272</v>
      </c>
      <c r="C38" s="140">
        <v>310</v>
      </c>
      <c r="D38" s="140">
        <v>0</v>
      </c>
      <c r="E38" s="140">
        <v>0</v>
      </c>
      <c r="F38" s="127">
        <f t="shared" si="0"/>
        <v>0</v>
      </c>
    </row>
    <row r="39" spans="1:6" s="121" customFormat="1" ht="17.25" customHeight="1">
      <c r="A39" s="122">
        <v>32</v>
      </c>
      <c r="B39" s="133" t="s">
        <v>273</v>
      </c>
      <c r="C39" s="140">
        <v>0</v>
      </c>
      <c r="D39" s="140">
        <v>0</v>
      </c>
      <c r="E39" s="140">
        <v>0</v>
      </c>
      <c r="F39" s="127">
        <f t="shared" si="0"/>
        <v>0</v>
      </c>
    </row>
    <row r="40" spans="1:6" s="121" customFormat="1" ht="17.25" customHeight="1">
      <c r="A40" s="122">
        <v>33</v>
      </c>
      <c r="B40" s="133" t="s">
        <v>274</v>
      </c>
      <c r="C40" s="140">
        <f>SUM(C41:C45)</f>
        <v>989</v>
      </c>
      <c r="D40" s="140">
        <f>SUM(D41:D45)</f>
        <v>187</v>
      </c>
      <c r="E40" s="140">
        <f>SUM(E41:E45)</f>
        <v>1063</v>
      </c>
      <c r="F40" s="127">
        <f t="shared" si="0"/>
        <v>876</v>
      </c>
    </row>
    <row r="41" spans="1:6" s="121" customFormat="1" ht="28.5" customHeight="1">
      <c r="A41" s="122">
        <v>34</v>
      </c>
      <c r="B41" s="133" t="s">
        <v>275</v>
      </c>
      <c r="C41" s="140">
        <v>752</v>
      </c>
      <c r="D41" s="140">
        <v>77</v>
      </c>
      <c r="E41" s="140">
        <v>921</v>
      </c>
      <c r="F41" s="127">
        <f t="shared" si="0"/>
        <v>844</v>
      </c>
    </row>
    <row r="42" spans="1:6" s="121" customFormat="1" ht="17.25" customHeight="1">
      <c r="A42" s="122">
        <v>35</v>
      </c>
      <c r="B42" s="133" t="s">
        <v>276</v>
      </c>
      <c r="C42" s="140">
        <v>0</v>
      </c>
      <c r="D42" s="140">
        <v>0</v>
      </c>
      <c r="E42" s="140">
        <v>0</v>
      </c>
      <c r="F42" s="127">
        <f t="shared" si="0"/>
        <v>0</v>
      </c>
    </row>
    <row r="43" spans="1:6" s="121" customFormat="1" ht="17.25" customHeight="1">
      <c r="A43" s="122">
        <v>36</v>
      </c>
      <c r="B43" s="133" t="s">
        <v>277</v>
      </c>
      <c r="C43" s="140">
        <v>0</v>
      </c>
      <c r="D43" s="140">
        <v>0</v>
      </c>
      <c r="E43" s="140">
        <v>0</v>
      </c>
      <c r="F43" s="127">
        <f t="shared" si="0"/>
        <v>0</v>
      </c>
    </row>
    <row r="44" spans="1:6" s="121" customFormat="1" ht="17.25" customHeight="1">
      <c r="A44" s="122">
        <v>37</v>
      </c>
      <c r="B44" s="133" t="s">
        <v>278</v>
      </c>
      <c r="C44" s="140">
        <v>0</v>
      </c>
      <c r="D44" s="140">
        <v>0</v>
      </c>
      <c r="E44" s="140">
        <v>0</v>
      </c>
      <c r="F44" s="127">
        <f t="shared" si="0"/>
        <v>0</v>
      </c>
    </row>
    <row r="45" spans="1:233" s="112" customFormat="1" ht="17.25" customHeight="1">
      <c r="A45" s="13">
        <v>38</v>
      </c>
      <c r="B45" s="19" t="s">
        <v>279</v>
      </c>
      <c r="C45" s="141">
        <v>237</v>
      </c>
      <c r="D45" s="141">
        <v>110</v>
      </c>
      <c r="E45" s="141">
        <v>142</v>
      </c>
      <c r="F45" s="127">
        <f t="shared" si="0"/>
        <v>32</v>
      </c>
      <c r="HY45" s="109"/>
    </row>
    <row r="46" spans="1:6" s="121" customFormat="1" ht="17.25" customHeight="1">
      <c r="A46" s="122">
        <v>39</v>
      </c>
      <c r="B46" s="142" t="s">
        <v>29</v>
      </c>
      <c r="C46" s="139">
        <f>SUM(C47:C54)</f>
        <v>0</v>
      </c>
      <c r="D46" s="139">
        <f>SUM(D47:D54)</f>
        <v>1539</v>
      </c>
      <c r="E46" s="139">
        <f>SUM(E47:E54)</f>
        <v>2645</v>
      </c>
      <c r="F46" s="127">
        <f t="shared" si="0"/>
        <v>1106</v>
      </c>
    </row>
    <row r="47" spans="1:6" s="121" customFormat="1" ht="17.25" customHeight="1">
      <c r="A47" s="122">
        <v>40</v>
      </c>
      <c r="B47" s="133" t="s">
        <v>280</v>
      </c>
      <c r="C47" s="140">
        <v>0</v>
      </c>
      <c r="D47" s="140">
        <v>0</v>
      </c>
      <c r="E47" s="140">
        <v>0</v>
      </c>
      <c r="F47" s="127">
        <f t="shared" si="0"/>
        <v>0</v>
      </c>
    </row>
    <row r="48" spans="1:6" s="121" customFormat="1" ht="17.25" customHeight="1">
      <c r="A48" s="122">
        <v>41</v>
      </c>
      <c r="B48" s="133" t="s">
        <v>281</v>
      </c>
      <c r="C48" s="140">
        <v>0</v>
      </c>
      <c r="D48" s="140">
        <v>0</v>
      </c>
      <c r="E48" s="140">
        <v>55</v>
      </c>
      <c r="F48" s="127">
        <f t="shared" si="0"/>
        <v>55</v>
      </c>
    </row>
    <row r="49" spans="1:6" s="121" customFormat="1" ht="17.25" customHeight="1">
      <c r="A49" s="122">
        <v>42</v>
      </c>
      <c r="B49" s="133" t="s">
        <v>282</v>
      </c>
      <c r="C49" s="140">
        <v>0</v>
      </c>
      <c r="D49" s="140">
        <v>0</v>
      </c>
      <c r="E49" s="140">
        <v>0</v>
      </c>
      <c r="F49" s="127">
        <f t="shared" si="0"/>
        <v>0</v>
      </c>
    </row>
    <row r="50" spans="1:6" s="121" customFormat="1" ht="28.5" customHeight="1">
      <c r="A50" s="122">
        <v>43</v>
      </c>
      <c r="B50" s="133" t="s">
        <v>283</v>
      </c>
      <c r="C50" s="140">
        <v>0</v>
      </c>
      <c r="D50" s="140">
        <v>0</v>
      </c>
      <c r="E50" s="140">
        <v>0</v>
      </c>
      <c r="F50" s="127">
        <f t="shared" si="0"/>
        <v>0</v>
      </c>
    </row>
    <row r="51" spans="1:6" s="121" customFormat="1" ht="17.25" customHeight="1">
      <c r="A51" s="122">
        <v>44</v>
      </c>
      <c r="B51" s="19" t="s">
        <v>284</v>
      </c>
      <c r="C51" s="140">
        <v>0</v>
      </c>
      <c r="D51" s="140">
        <v>474</v>
      </c>
      <c r="E51" s="140">
        <v>474</v>
      </c>
      <c r="F51" s="127">
        <f t="shared" si="0"/>
        <v>0</v>
      </c>
    </row>
    <row r="52" spans="1:6" s="121" customFormat="1" ht="17.25" customHeight="1">
      <c r="A52" s="122">
        <v>45</v>
      </c>
      <c r="B52" s="133" t="s">
        <v>285</v>
      </c>
      <c r="C52" s="140">
        <v>0</v>
      </c>
      <c r="D52" s="140">
        <v>350</v>
      </c>
      <c r="E52" s="140">
        <v>487</v>
      </c>
      <c r="F52" s="127">
        <f t="shared" si="0"/>
        <v>137</v>
      </c>
    </row>
    <row r="53" spans="1:6" s="121" customFormat="1" ht="17.25" customHeight="1">
      <c r="A53" s="122">
        <v>46</v>
      </c>
      <c r="B53" s="133" t="s">
        <v>286</v>
      </c>
      <c r="C53" s="140">
        <v>0</v>
      </c>
      <c r="D53" s="140">
        <v>0</v>
      </c>
      <c r="E53" s="140">
        <v>0</v>
      </c>
      <c r="F53" s="127">
        <f t="shared" si="0"/>
        <v>0</v>
      </c>
    </row>
    <row r="54" spans="1:6" s="121" customFormat="1" ht="17.25" customHeight="1">
      <c r="A54" s="122">
        <v>47</v>
      </c>
      <c r="B54" s="133" t="s">
        <v>287</v>
      </c>
      <c r="C54" s="140">
        <v>0</v>
      </c>
      <c r="D54" s="140">
        <v>715</v>
      </c>
      <c r="E54" s="140">
        <v>1629</v>
      </c>
      <c r="F54" s="127">
        <f t="shared" si="0"/>
        <v>914</v>
      </c>
    </row>
    <row r="55" spans="1:6" s="121" customFormat="1" ht="17.25" customHeight="1">
      <c r="A55" s="122">
        <v>48</v>
      </c>
      <c r="B55" s="142" t="s">
        <v>30</v>
      </c>
      <c r="C55" s="139">
        <f>SUM(C56:C67)</f>
        <v>8427</v>
      </c>
      <c r="D55" s="139">
        <f>SUM(D56:D67)</f>
        <v>15670</v>
      </c>
      <c r="E55" s="139">
        <f>SUM(E56:E67)</f>
        <v>13261</v>
      </c>
      <c r="F55" s="127">
        <f t="shared" si="0"/>
        <v>-2409</v>
      </c>
    </row>
    <row r="56" spans="1:6" s="121" customFormat="1" ht="19.5" customHeight="1">
      <c r="A56" s="122">
        <v>49</v>
      </c>
      <c r="B56" s="133" t="s">
        <v>288</v>
      </c>
      <c r="C56" s="140">
        <v>0</v>
      </c>
      <c r="D56" s="140">
        <v>0</v>
      </c>
      <c r="E56" s="140">
        <v>0</v>
      </c>
      <c r="F56" s="127">
        <f t="shared" si="0"/>
        <v>0</v>
      </c>
    </row>
    <row r="57" spans="1:6" s="121" customFormat="1" ht="18.75" customHeight="1">
      <c r="A57" s="122">
        <v>50</v>
      </c>
      <c r="B57" s="133" t="s">
        <v>289</v>
      </c>
      <c r="C57" s="140">
        <v>0</v>
      </c>
      <c r="D57" s="140">
        <v>9443</v>
      </c>
      <c r="E57" s="140">
        <v>9443</v>
      </c>
      <c r="F57" s="127">
        <f t="shared" si="0"/>
        <v>0</v>
      </c>
    </row>
    <row r="58" spans="1:6" s="121" customFormat="1" ht="30" customHeight="1">
      <c r="A58" s="122">
        <v>51</v>
      </c>
      <c r="B58" s="133" t="s">
        <v>290</v>
      </c>
      <c r="C58" s="140">
        <v>0</v>
      </c>
      <c r="D58" s="140">
        <v>0</v>
      </c>
      <c r="E58" s="140">
        <v>0</v>
      </c>
      <c r="F58" s="127">
        <f t="shared" si="0"/>
        <v>0</v>
      </c>
    </row>
    <row r="59" spans="1:6" s="121" customFormat="1" ht="27.75" customHeight="1">
      <c r="A59" s="122">
        <v>52</v>
      </c>
      <c r="B59" s="133" t="s">
        <v>291</v>
      </c>
      <c r="C59" s="140">
        <v>0</v>
      </c>
      <c r="D59" s="140">
        <v>0</v>
      </c>
      <c r="E59" s="140">
        <v>0</v>
      </c>
      <c r="F59" s="127">
        <f t="shared" si="0"/>
        <v>0</v>
      </c>
    </row>
    <row r="60" spans="1:6" s="121" customFormat="1" ht="30" customHeight="1">
      <c r="A60" s="122">
        <v>53</v>
      </c>
      <c r="B60" s="143" t="s">
        <v>292</v>
      </c>
      <c r="C60" s="140">
        <v>0</v>
      </c>
      <c r="D60" s="140">
        <v>0</v>
      </c>
      <c r="E60" s="140">
        <v>0</v>
      </c>
      <c r="F60" s="127">
        <f t="shared" si="0"/>
        <v>0</v>
      </c>
    </row>
    <row r="61" spans="1:6" s="121" customFormat="1" ht="32.25" customHeight="1">
      <c r="A61" s="122">
        <v>54</v>
      </c>
      <c r="B61" s="143" t="s">
        <v>293</v>
      </c>
      <c r="C61" s="140">
        <v>213</v>
      </c>
      <c r="D61" s="140">
        <v>844</v>
      </c>
      <c r="E61" s="140">
        <v>990</v>
      </c>
      <c r="F61" s="127">
        <f t="shared" si="0"/>
        <v>146</v>
      </c>
    </row>
    <row r="62" spans="1:6" s="121" customFormat="1" ht="26.25" customHeight="1">
      <c r="A62" s="122">
        <v>55</v>
      </c>
      <c r="B62" s="143" t="s">
        <v>294</v>
      </c>
      <c r="C62" s="140">
        <v>0</v>
      </c>
      <c r="D62" s="140">
        <v>0</v>
      </c>
      <c r="E62" s="140">
        <v>0</v>
      </c>
      <c r="F62" s="127">
        <f t="shared" si="0"/>
        <v>0</v>
      </c>
    </row>
    <row r="63" spans="1:6" s="121" customFormat="1" ht="30" customHeight="1">
      <c r="A63" s="122">
        <v>56</v>
      </c>
      <c r="B63" s="143" t="s">
        <v>295</v>
      </c>
      <c r="C63" s="140">
        <v>0</v>
      </c>
      <c r="D63" s="140">
        <v>0</v>
      </c>
      <c r="E63" s="140">
        <v>0</v>
      </c>
      <c r="F63" s="127">
        <f t="shared" si="0"/>
        <v>0</v>
      </c>
    </row>
    <row r="64" spans="1:6" s="121" customFormat="1" ht="21" customHeight="1">
      <c r="A64" s="122">
        <v>57</v>
      </c>
      <c r="B64" s="143" t="s">
        <v>296</v>
      </c>
      <c r="C64" s="140">
        <v>0</v>
      </c>
      <c r="D64" s="140">
        <v>0</v>
      </c>
      <c r="E64" s="140">
        <v>0</v>
      </c>
      <c r="F64" s="127">
        <f t="shared" si="0"/>
        <v>0</v>
      </c>
    </row>
    <row r="65" spans="1:6" s="121" customFormat="1" ht="18" customHeight="1">
      <c r="A65" s="122">
        <v>58</v>
      </c>
      <c r="B65" s="143" t="s">
        <v>297</v>
      </c>
      <c r="C65" s="140">
        <v>0</v>
      </c>
      <c r="D65" s="140">
        <v>0</v>
      </c>
      <c r="E65" s="140">
        <v>0</v>
      </c>
      <c r="F65" s="127">
        <f t="shared" si="0"/>
        <v>0</v>
      </c>
    </row>
    <row r="66" spans="1:6" s="121" customFormat="1" ht="24" customHeight="1">
      <c r="A66" s="122">
        <v>59</v>
      </c>
      <c r="B66" s="143" t="s">
        <v>298</v>
      </c>
      <c r="C66" s="140">
        <v>2851</v>
      </c>
      <c r="D66" s="140">
        <v>20</v>
      </c>
      <c r="E66" s="140">
        <v>16</v>
      </c>
      <c r="F66" s="127">
        <f t="shared" si="0"/>
        <v>-4</v>
      </c>
    </row>
    <row r="67" spans="1:6" s="121" customFormat="1" ht="17.25" customHeight="1">
      <c r="A67" s="122">
        <v>60</v>
      </c>
      <c r="B67" s="133" t="s">
        <v>299</v>
      </c>
      <c r="C67" s="140">
        <v>5363</v>
      </c>
      <c r="D67" s="140">
        <v>5363</v>
      </c>
      <c r="E67" s="140">
        <v>2812</v>
      </c>
      <c r="F67" s="127">
        <f t="shared" si="0"/>
        <v>-2551</v>
      </c>
    </row>
    <row r="68" spans="1:6" s="121" customFormat="1" ht="15.75" customHeight="1">
      <c r="A68" s="122">
        <v>61</v>
      </c>
      <c r="B68" s="144" t="s">
        <v>300</v>
      </c>
      <c r="C68" s="145">
        <f>SUM(C8,C17,C21,C46,C55)</f>
        <v>19331</v>
      </c>
      <c r="D68" s="145">
        <f>SUM(D8,D17,D21,D46,D55)</f>
        <v>29767</v>
      </c>
      <c r="E68" s="145">
        <f>SUM(E8,E17,E21,E46,E55)</f>
        <v>36993</v>
      </c>
      <c r="F68" s="127">
        <f t="shared" si="0"/>
        <v>7226</v>
      </c>
    </row>
    <row r="69" spans="1:6" s="121" customFormat="1" ht="15.75" customHeight="1">
      <c r="A69" s="122">
        <v>62</v>
      </c>
      <c r="B69" s="142" t="s">
        <v>31</v>
      </c>
      <c r="C69" s="139">
        <v>2950</v>
      </c>
      <c r="D69" s="139">
        <v>3738</v>
      </c>
      <c r="E69" s="139">
        <v>11341</v>
      </c>
      <c r="F69" s="127">
        <f t="shared" si="0"/>
        <v>7603</v>
      </c>
    </row>
    <row r="70" spans="1:6" s="121" customFormat="1" ht="18.75" customHeight="1">
      <c r="A70" s="122">
        <v>63</v>
      </c>
      <c r="B70" s="142" t="s">
        <v>32</v>
      </c>
      <c r="C70" s="139">
        <v>0</v>
      </c>
      <c r="D70" s="139">
        <v>0</v>
      </c>
      <c r="E70" s="139">
        <v>2971</v>
      </c>
      <c r="F70" s="127">
        <f t="shared" si="0"/>
        <v>2971</v>
      </c>
    </row>
    <row r="71" spans="1:6" s="121" customFormat="1" ht="18" customHeight="1">
      <c r="A71" s="122">
        <v>64</v>
      </c>
      <c r="B71" s="142" t="s">
        <v>33</v>
      </c>
      <c r="C71" s="145">
        <v>0</v>
      </c>
      <c r="D71" s="145">
        <v>0</v>
      </c>
      <c r="E71" s="145">
        <v>0</v>
      </c>
      <c r="F71" s="127">
        <f t="shared" si="0"/>
        <v>0</v>
      </c>
    </row>
    <row r="72" spans="1:6" s="121" customFormat="1" ht="15.75" customHeight="1">
      <c r="A72" s="122">
        <v>65</v>
      </c>
      <c r="B72" s="144" t="s">
        <v>301</v>
      </c>
      <c r="C72" s="145">
        <f>C69+C70+C71</f>
        <v>2950</v>
      </c>
      <c r="D72" s="145">
        <f>D69+D70+D71</f>
        <v>3738</v>
      </c>
      <c r="E72" s="145">
        <f>E69+E70+E71</f>
        <v>14312</v>
      </c>
      <c r="F72" s="127">
        <f t="shared" si="0"/>
        <v>10574</v>
      </c>
    </row>
    <row r="73" spans="1:6" s="121" customFormat="1" ht="15.75" customHeight="1">
      <c r="A73" s="122">
        <v>66</v>
      </c>
      <c r="B73" s="146" t="s">
        <v>302</v>
      </c>
      <c r="C73" s="145"/>
      <c r="D73" s="145"/>
      <c r="E73" s="145"/>
      <c r="F73" s="127">
        <f aca="true" t="shared" si="1" ref="F73:F88">SUM(E73-D73)</f>
        <v>0</v>
      </c>
    </row>
    <row r="74" spans="1:6" s="121" customFormat="1" ht="15.75" customHeight="1">
      <c r="A74" s="122">
        <v>67</v>
      </c>
      <c r="B74" s="142" t="s">
        <v>34</v>
      </c>
      <c r="C74" s="145">
        <f>SUM(C75,C79,C84)</f>
        <v>0</v>
      </c>
      <c r="D74" s="145">
        <f>SUM(D75,D79,D84)</f>
        <v>321</v>
      </c>
      <c r="E74" s="145">
        <f>SUM(E75,E79,E84)</f>
        <v>11838</v>
      </c>
      <c r="F74" s="127">
        <f t="shared" si="1"/>
        <v>11517</v>
      </c>
    </row>
    <row r="75" spans="1:6" s="121" customFormat="1" ht="15.75" customHeight="1">
      <c r="A75" s="122">
        <v>68</v>
      </c>
      <c r="B75" s="133" t="s">
        <v>303</v>
      </c>
      <c r="C75" s="140">
        <v>0</v>
      </c>
      <c r="D75" s="140">
        <f>SUM(D76:D86)</f>
        <v>321</v>
      </c>
      <c r="E75" s="140">
        <f>SUM(E76:E86)</f>
        <v>11838</v>
      </c>
      <c r="F75" s="127">
        <f t="shared" si="1"/>
        <v>11517</v>
      </c>
    </row>
    <row r="76" spans="1:6" s="121" customFormat="1" ht="15.75" customHeight="1">
      <c r="A76" s="122">
        <v>69</v>
      </c>
      <c r="B76" s="133" t="s">
        <v>304</v>
      </c>
      <c r="C76" s="140">
        <v>0</v>
      </c>
      <c r="D76" s="140">
        <v>0</v>
      </c>
      <c r="E76" s="140">
        <v>7990</v>
      </c>
      <c r="F76" s="127">
        <f t="shared" si="1"/>
        <v>7990</v>
      </c>
    </row>
    <row r="77" spans="1:6" s="121" customFormat="1" ht="15.75" customHeight="1" hidden="1">
      <c r="A77" s="122">
        <v>58</v>
      </c>
      <c r="B77" s="133" t="s">
        <v>305</v>
      </c>
      <c r="C77" s="140">
        <v>0</v>
      </c>
      <c r="D77" s="140">
        <v>0</v>
      </c>
      <c r="E77" s="140">
        <v>0</v>
      </c>
      <c r="F77" s="127">
        <f t="shared" si="1"/>
        <v>0</v>
      </c>
    </row>
    <row r="78" spans="1:6" s="121" customFormat="1" ht="15.75" customHeight="1" hidden="1">
      <c r="A78" s="122">
        <v>59</v>
      </c>
      <c r="B78" s="133" t="s">
        <v>306</v>
      </c>
      <c r="C78" s="140">
        <v>0</v>
      </c>
      <c r="D78" s="140">
        <v>0</v>
      </c>
      <c r="E78" s="140">
        <v>0</v>
      </c>
      <c r="F78" s="127">
        <f t="shared" si="1"/>
        <v>0</v>
      </c>
    </row>
    <row r="79" spans="1:6" s="121" customFormat="1" ht="15.75" customHeight="1" hidden="1">
      <c r="A79" s="122">
        <v>60</v>
      </c>
      <c r="B79" s="133" t="s">
        <v>307</v>
      </c>
      <c r="C79" s="140">
        <v>0</v>
      </c>
      <c r="D79" s="140">
        <v>0</v>
      </c>
      <c r="E79" s="140">
        <v>0</v>
      </c>
      <c r="F79" s="127">
        <f t="shared" si="1"/>
        <v>0</v>
      </c>
    </row>
    <row r="80" spans="1:6" s="121" customFormat="1" ht="15.75" customHeight="1" hidden="1">
      <c r="A80" s="122">
        <v>61</v>
      </c>
      <c r="B80" s="133" t="s">
        <v>308</v>
      </c>
      <c r="C80" s="140">
        <v>0</v>
      </c>
      <c r="D80" s="140">
        <v>0</v>
      </c>
      <c r="E80" s="140">
        <v>0</v>
      </c>
      <c r="F80" s="127">
        <f t="shared" si="1"/>
        <v>0</v>
      </c>
    </row>
    <row r="81" spans="1:6" s="121" customFormat="1" ht="15.75" customHeight="1" hidden="1">
      <c r="A81" s="122">
        <v>62</v>
      </c>
      <c r="B81" s="133" t="s">
        <v>309</v>
      </c>
      <c r="C81" s="140">
        <v>0</v>
      </c>
      <c r="D81" s="140">
        <v>0</v>
      </c>
      <c r="E81" s="140">
        <v>0</v>
      </c>
      <c r="F81" s="127">
        <f t="shared" si="1"/>
        <v>0</v>
      </c>
    </row>
    <row r="82" spans="1:6" s="121" customFormat="1" ht="15.75" customHeight="1" hidden="1">
      <c r="A82" s="122">
        <v>63</v>
      </c>
      <c r="B82" s="133" t="s">
        <v>310</v>
      </c>
      <c r="C82" s="140">
        <v>0</v>
      </c>
      <c r="D82" s="140">
        <v>0</v>
      </c>
      <c r="E82" s="140">
        <v>0</v>
      </c>
      <c r="F82" s="127">
        <f t="shared" si="1"/>
        <v>0</v>
      </c>
    </row>
    <row r="83" spans="1:6" s="121" customFormat="1" ht="15.75" customHeight="1" hidden="1">
      <c r="A83" s="122">
        <v>64</v>
      </c>
      <c r="B83" s="133" t="s">
        <v>311</v>
      </c>
      <c r="C83" s="140">
        <v>0</v>
      </c>
      <c r="D83" s="140">
        <v>0</v>
      </c>
      <c r="E83" s="140">
        <v>0</v>
      </c>
      <c r="F83" s="127">
        <f t="shared" si="1"/>
        <v>0</v>
      </c>
    </row>
    <row r="84" spans="1:6" s="121" customFormat="1" ht="15.75" customHeight="1" hidden="1">
      <c r="A84" s="122">
        <v>65</v>
      </c>
      <c r="B84" s="133" t="s">
        <v>312</v>
      </c>
      <c r="C84" s="140">
        <v>0</v>
      </c>
      <c r="D84" s="140">
        <v>0</v>
      </c>
      <c r="E84" s="140">
        <v>0</v>
      </c>
      <c r="F84" s="127">
        <f t="shared" si="1"/>
        <v>0</v>
      </c>
    </row>
    <row r="85" spans="1:6" s="121" customFormat="1" ht="15.75" customHeight="1" hidden="1">
      <c r="A85" s="122">
        <v>66</v>
      </c>
      <c r="B85" s="133" t="s">
        <v>313</v>
      </c>
      <c r="C85" s="140">
        <v>0</v>
      </c>
      <c r="D85" s="140">
        <v>0</v>
      </c>
      <c r="E85" s="140">
        <v>0</v>
      </c>
      <c r="F85" s="127">
        <f t="shared" si="1"/>
        <v>0</v>
      </c>
    </row>
    <row r="86" spans="1:6" s="121" customFormat="1" ht="15.75" customHeight="1">
      <c r="A86" s="122">
        <v>70</v>
      </c>
      <c r="B86" s="133" t="s">
        <v>314</v>
      </c>
      <c r="C86" s="140">
        <v>0</v>
      </c>
      <c r="D86" s="140">
        <v>321</v>
      </c>
      <c r="E86" s="140">
        <v>3848</v>
      </c>
      <c r="F86" s="127">
        <f t="shared" si="1"/>
        <v>3527</v>
      </c>
    </row>
    <row r="87" spans="1:6" s="121" customFormat="1" ht="15.75" customHeight="1">
      <c r="A87" s="122">
        <v>71</v>
      </c>
      <c r="B87" s="147" t="s">
        <v>315</v>
      </c>
      <c r="C87" s="145">
        <f>SUM(C74)</f>
        <v>0</v>
      </c>
      <c r="D87" s="145">
        <f>SUM(D74)</f>
        <v>321</v>
      </c>
      <c r="E87" s="145">
        <f>SUM(E74)</f>
        <v>11838</v>
      </c>
      <c r="F87" s="127">
        <f t="shared" si="1"/>
        <v>11517</v>
      </c>
    </row>
    <row r="88" spans="1:6" s="121" customFormat="1" ht="17.25" customHeight="1">
      <c r="A88" s="13">
        <v>72</v>
      </c>
      <c r="B88" s="144" t="s">
        <v>316</v>
      </c>
      <c r="C88" s="145">
        <f>SUM(C68,C72,C87)</f>
        <v>22281</v>
      </c>
      <c r="D88" s="145">
        <f>SUM(D68,D72,D87)</f>
        <v>33826</v>
      </c>
      <c r="E88" s="145">
        <f>SUM(E68,E72,E87)</f>
        <v>63143</v>
      </c>
      <c r="F88" s="127">
        <f t="shared" si="1"/>
        <v>29317</v>
      </c>
    </row>
  </sheetData>
  <sheetProtection selectLockedCells="1" selectUnlockedCells="1"/>
  <mergeCells count="4">
    <mergeCell ref="A1:F1"/>
    <mergeCell ref="A2:F2"/>
    <mergeCell ref="A3:F3"/>
    <mergeCell ref="A5:A6"/>
  </mergeCells>
  <printOptions/>
  <pageMargins left="0.7875" right="0.7875" top="0.39375" bottom="0.511805555555555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73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7.625" style="109" customWidth="1"/>
    <col min="2" max="2" width="56.00390625" style="110" customWidth="1"/>
    <col min="3" max="3" width="17.375" style="110" customWidth="1"/>
    <col min="4" max="5" width="20.625" style="111" customWidth="1"/>
    <col min="6" max="6" width="12.00390625" style="111" customWidth="1"/>
    <col min="7" max="233" width="9.125" style="109" customWidth="1"/>
    <col min="234" max="16384" width="9.125" style="112" customWidth="1"/>
  </cols>
  <sheetData>
    <row r="1" spans="1:6" ht="12.75" customHeight="1">
      <c r="A1" s="113" t="s">
        <v>317</v>
      </c>
      <c r="B1" s="113"/>
      <c r="C1" s="113"/>
      <c r="D1" s="113"/>
      <c r="E1" s="113"/>
      <c r="F1" s="113"/>
    </row>
    <row r="2" spans="1:6" s="115" customFormat="1" ht="15" customHeight="1">
      <c r="A2" s="114"/>
      <c r="B2" s="114"/>
      <c r="C2" s="114"/>
      <c r="D2" s="114"/>
      <c r="E2" s="114"/>
      <c r="F2" s="114"/>
    </row>
    <row r="3" spans="1:6" s="115" customFormat="1" ht="15" customHeight="1">
      <c r="A3" s="116" t="s">
        <v>318</v>
      </c>
      <c r="B3" s="116"/>
      <c r="C3" s="116"/>
      <c r="D3" s="116"/>
      <c r="E3" s="116"/>
      <c r="F3" s="116"/>
    </row>
    <row r="4" spans="1:6" s="115" customFormat="1" ht="15" customHeight="1">
      <c r="A4" s="116"/>
      <c r="B4" s="116"/>
      <c r="C4" s="116"/>
      <c r="D4" s="116"/>
      <c r="E4" s="116"/>
      <c r="F4" s="117" t="s">
        <v>2</v>
      </c>
    </row>
    <row r="5" spans="1:6" s="115" customFormat="1" ht="15" customHeight="1">
      <c r="A5" s="118" t="s">
        <v>3</v>
      </c>
      <c r="B5" s="119" t="s">
        <v>4</v>
      </c>
      <c r="C5" s="119" t="s">
        <v>39</v>
      </c>
      <c r="D5" s="119" t="s">
        <v>6</v>
      </c>
      <c r="E5" s="119" t="s">
        <v>7</v>
      </c>
      <c r="F5" s="119" t="s">
        <v>8</v>
      </c>
    </row>
    <row r="6" spans="1:6" s="121" customFormat="1" ht="52.5" customHeight="1">
      <c r="A6" s="118"/>
      <c r="B6" s="120" t="s">
        <v>243</v>
      </c>
      <c r="C6" s="94" t="s">
        <v>11</v>
      </c>
      <c r="D6" s="94" t="s">
        <v>12</v>
      </c>
      <c r="E6" s="94" t="s">
        <v>13</v>
      </c>
      <c r="F6" s="95" t="s">
        <v>14</v>
      </c>
    </row>
    <row r="7" spans="1:6" s="121" customFormat="1" ht="15" customHeight="1">
      <c r="A7" s="122">
        <v>1</v>
      </c>
      <c r="B7" s="123" t="s">
        <v>244</v>
      </c>
      <c r="C7" s="124"/>
      <c r="D7" s="124"/>
      <c r="E7" s="124"/>
      <c r="F7" s="125"/>
    </row>
    <row r="8" spans="1:6" s="121" customFormat="1" ht="17.25" customHeight="1">
      <c r="A8" s="122">
        <v>2</v>
      </c>
      <c r="B8" s="126" t="s">
        <v>26</v>
      </c>
      <c r="C8" s="127">
        <f>SUM(C9,C13)</f>
        <v>5786</v>
      </c>
      <c r="D8" s="127">
        <f>SUM(D9,D13)</f>
        <v>7433</v>
      </c>
      <c r="E8" s="127">
        <f>SUM(E9,E13)</f>
        <v>12900</v>
      </c>
      <c r="F8" s="127">
        <f>SUM(E8-D8)</f>
        <v>5467</v>
      </c>
    </row>
    <row r="9" spans="1:6" s="121" customFormat="1" ht="17.25" customHeight="1">
      <c r="A9" s="122">
        <v>3</v>
      </c>
      <c r="B9" s="128" t="s">
        <v>245</v>
      </c>
      <c r="C9" s="129">
        <f>SUM(C10:C11)</f>
        <v>3246</v>
      </c>
      <c r="D9" s="129">
        <f>SUM(D10:D11)</f>
        <v>6653</v>
      </c>
      <c r="E9" s="129">
        <f>SUM(E10:E12)</f>
        <v>10256</v>
      </c>
      <c r="F9" s="127">
        <f aca="true" t="shared" si="0" ref="F9:F72">SUM(E9-D9)</f>
        <v>3603</v>
      </c>
    </row>
    <row r="10" spans="1:6" s="121" customFormat="1" ht="17.25" customHeight="1">
      <c r="A10" s="122">
        <v>4</v>
      </c>
      <c r="B10" s="130" t="s">
        <v>246</v>
      </c>
      <c r="C10" s="131">
        <v>3050</v>
      </c>
      <c r="D10" s="131">
        <v>6444</v>
      </c>
      <c r="E10" s="131">
        <v>10013</v>
      </c>
      <c r="F10" s="127">
        <f t="shared" si="0"/>
        <v>3569</v>
      </c>
    </row>
    <row r="11" spans="1:6" s="121" customFormat="1" ht="17.25" customHeight="1">
      <c r="A11" s="122">
        <v>5</v>
      </c>
      <c r="B11" s="130" t="s">
        <v>247</v>
      </c>
      <c r="C11" s="129">
        <v>196</v>
      </c>
      <c r="D11" s="129">
        <v>209</v>
      </c>
      <c r="E11" s="129">
        <v>216</v>
      </c>
      <c r="F11" s="127">
        <f t="shared" si="0"/>
        <v>7</v>
      </c>
    </row>
    <row r="12" spans="1:6" s="121" customFormat="1" ht="17.25" customHeight="1">
      <c r="A12" s="122">
        <v>5</v>
      </c>
      <c r="B12" s="132" t="s">
        <v>248</v>
      </c>
      <c r="C12" s="129"/>
      <c r="D12" s="129"/>
      <c r="E12" s="129">
        <v>27</v>
      </c>
      <c r="F12" s="127">
        <f t="shared" si="0"/>
        <v>27</v>
      </c>
    </row>
    <row r="13" spans="1:6" s="121" customFormat="1" ht="17.25" customHeight="1">
      <c r="A13" s="122">
        <v>6</v>
      </c>
      <c r="B13" s="133" t="s">
        <v>249</v>
      </c>
      <c r="C13" s="129">
        <f>SUM(C14:C16)</f>
        <v>2540</v>
      </c>
      <c r="D13" s="129">
        <f>SUM(D14:D16)</f>
        <v>780</v>
      </c>
      <c r="E13" s="129">
        <f>SUM(E14:E16)</f>
        <v>2644</v>
      </c>
      <c r="F13" s="127">
        <f t="shared" si="0"/>
        <v>1864</v>
      </c>
    </row>
    <row r="14" spans="1:6" s="121" customFormat="1" ht="17.25" customHeight="1">
      <c r="A14" s="122">
        <v>7</v>
      </c>
      <c r="B14" s="133" t="s">
        <v>250</v>
      </c>
      <c r="C14" s="129">
        <v>2540</v>
      </c>
      <c r="D14" s="129">
        <v>480</v>
      </c>
      <c r="E14" s="129">
        <v>2644</v>
      </c>
      <c r="F14" s="127">
        <f t="shared" si="0"/>
        <v>2164</v>
      </c>
    </row>
    <row r="15" spans="1:6" s="121" customFormat="1" ht="27.75" customHeight="1">
      <c r="A15" s="122">
        <v>8</v>
      </c>
      <c r="B15" s="133" t="s">
        <v>251</v>
      </c>
      <c r="C15" s="129">
        <v>0</v>
      </c>
      <c r="D15" s="129">
        <v>0</v>
      </c>
      <c r="E15" s="129">
        <v>0</v>
      </c>
      <c r="F15" s="127">
        <f t="shared" si="0"/>
        <v>0</v>
      </c>
    </row>
    <row r="16" spans="1:6" s="121" customFormat="1" ht="17.25" customHeight="1">
      <c r="A16" s="122">
        <v>9</v>
      </c>
      <c r="B16" s="130" t="s">
        <v>252</v>
      </c>
      <c r="C16" s="129">
        <v>0</v>
      </c>
      <c r="D16" s="129">
        <v>300</v>
      </c>
      <c r="E16" s="129"/>
      <c r="F16" s="127">
        <f t="shared" si="0"/>
        <v>-300</v>
      </c>
    </row>
    <row r="17" spans="1:6" s="135" customFormat="1" ht="27.75" customHeight="1">
      <c r="A17" s="122">
        <v>10</v>
      </c>
      <c r="B17" s="134" t="s">
        <v>27</v>
      </c>
      <c r="C17" s="127">
        <f>SUM(C18:C20)</f>
        <v>1305</v>
      </c>
      <c r="D17" s="127">
        <f>SUM(D18:D20)</f>
        <v>2976</v>
      </c>
      <c r="E17" s="127">
        <v>2687</v>
      </c>
      <c r="F17" s="127">
        <f t="shared" si="0"/>
        <v>-289</v>
      </c>
    </row>
    <row r="18" spans="1:6" s="135" customFormat="1" ht="17.25" customHeight="1">
      <c r="A18" s="122">
        <v>11</v>
      </c>
      <c r="B18" s="136" t="s">
        <v>253</v>
      </c>
      <c r="C18" s="137">
        <v>1305</v>
      </c>
      <c r="D18" s="137">
        <v>2976</v>
      </c>
      <c r="E18" s="137">
        <v>2976</v>
      </c>
      <c r="F18" s="127">
        <f t="shared" si="0"/>
        <v>0</v>
      </c>
    </row>
    <row r="19" spans="1:6" s="121" customFormat="1" ht="18" customHeight="1">
      <c r="A19" s="122">
        <v>12</v>
      </c>
      <c r="B19" s="136" t="s">
        <v>254</v>
      </c>
      <c r="C19" s="137">
        <v>0</v>
      </c>
      <c r="D19" s="137">
        <v>0</v>
      </c>
      <c r="E19" s="137">
        <v>0</v>
      </c>
      <c r="F19" s="127">
        <f t="shared" si="0"/>
        <v>0</v>
      </c>
    </row>
    <row r="20" spans="1:6" s="121" customFormat="1" ht="18" customHeight="1">
      <c r="A20" s="122">
        <v>13</v>
      </c>
      <c r="B20" s="136" t="s">
        <v>255</v>
      </c>
      <c r="C20" s="137">
        <v>0</v>
      </c>
      <c r="D20" s="137">
        <v>0</v>
      </c>
      <c r="E20" s="137">
        <v>0</v>
      </c>
      <c r="F20" s="127">
        <f t="shared" si="0"/>
        <v>0</v>
      </c>
    </row>
    <row r="21" spans="1:6" s="121" customFormat="1" ht="17.25" customHeight="1">
      <c r="A21" s="122">
        <v>14</v>
      </c>
      <c r="B21" s="138" t="s">
        <v>28</v>
      </c>
      <c r="C21" s="139">
        <f>SUM(C22,C26,C29,C37,C40)</f>
        <v>3813</v>
      </c>
      <c r="D21" s="139">
        <f>SUM(D22,D26,D29,D37,D40)</f>
        <v>2149</v>
      </c>
      <c r="E21" s="139">
        <f>SUM(E22,E26,E29,E37,E40)</f>
        <v>5500</v>
      </c>
      <c r="F21" s="127">
        <f t="shared" si="0"/>
        <v>3351</v>
      </c>
    </row>
    <row r="22" spans="1:6" s="121" customFormat="1" ht="17.25" customHeight="1">
      <c r="A22" s="122">
        <v>15</v>
      </c>
      <c r="B22" s="133" t="s">
        <v>256</v>
      </c>
      <c r="C22" s="140">
        <f>SUM(C23:C25)</f>
        <v>1350</v>
      </c>
      <c r="D22" s="140">
        <f>SUM(D23:D25)</f>
        <v>870</v>
      </c>
      <c r="E22" s="140">
        <f>SUM(E23:E25)</f>
        <v>1874</v>
      </c>
      <c r="F22" s="127">
        <f t="shared" si="0"/>
        <v>1004</v>
      </c>
    </row>
    <row r="23" spans="1:6" s="121" customFormat="1" ht="17.25" customHeight="1">
      <c r="A23" s="122">
        <v>16</v>
      </c>
      <c r="B23" s="133" t="s">
        <v>257</v>
      </c>
      <c r="C23" s="140">
        <v>70</v>
      </c>
      <c r="D23" s="140">
        <v>20</v>
      </c>
      <c r="E23" s="140">
        <v>20</v>
      </c>
      <c r="F23" s="127">
        <f t="shared" si="0"/>
        <v>0</v>
      </c>
    </row>
    <row r="24" spans="1:6" s="121" customFormat="1" ht="17.25" customHeight="1">
      <c r="A24" s="122">
        <v>17</v>
      </c>
      <c r="B24" s="133" t="s">
        <v>258</v>
      </c>
      <c r="C24" s="140">
        <v>850</v>
      </c>
      <c r="D24" s="140">
        <v>850</v>
      </c>
      <c r="E24" s="140">
        <v>1854</v>
      </c>
      <c r="F24" s="127">
        <f t="shared" si="0"/>
        <v>1004</v>
      </c>
    </row>
    <row r="25" spans="1:6" s="121" customFormat="1" ht="17.25" customHeight="1">
      <c r="A25" s="122">
        <v>18</v>
      </c>
      <c r="B25" s="133" t="s">
        <v>259</v>
      </c>
      <c r="C25" s="140">
        <v>430</v>
      </c>
      <c r="D25" s="140">
        <v>0</v>
      </c>
      <c r="E25" s="140">
        <v>0</v>
      </c>
      <c r="F25" s="127">
        <f t="shared" si="0"/>
        <v>0</v>
      </c>
    </row>
    <row r="26" spans="1:6" s="121" customFormat="1" ht="17.25" customHeight="1">
      <c r="A26" s="122">
        <v>19</v>
      </c>
      <c r="B26" s="133" t="s">
        <v>260</v>
      </c>
      <c r="C26" s="140">
        <f>SUM(C27:C28)</f>
        <v>116</v>
      </c>
      <c r="D26" s="140">
        <f>SUM(D27:D28)</f>
        <v>73</v>
      </c>
      <c r="E26" s="140">
        <f>SUM(E27:E28)</f>
        <v>195</v>
      </c>
      <c r="F26" s="127">
        <f t="shared" si="0"/>
        <v>122</v>
      </c>
    </row>
    <row r="27" spans="1:6" s="121" customFormat="1" ht="17.25" customHeight="1">
      <c r="A27" s="122">
        <v>20</v>
      </c>
      <c r="B27" s="133" t="s">
        <v>261</v>
      </c>
      <c r="C27" s="140">
        <v>10</v>
      </c>
      <c r="D27" s="140">
        <v>0</v>
      </c>
      <c r="E27" s="140">
        <v>119</v>
      </c>
      <c r="F27" s="127">
        <f t="shared" si="0"/>
        <v>119</v>
      </c>
    </row>
    <row r="28" spans="1:6" s="121" customFormat="1" ht="17.25" customHeight="1">
      <c r="A28" s="122">
        <v>21</v>
      </c>
      <c r="B28" s="133" t="s">
        <v>262</v>
      </c>
      <c r="C28" s="140">
        <v>106</v>
      </c>
      <c r="D28" s="140">
        <v>73</v>
      </c>
      <c r="E28" s="140">
        <v>76</v>
      </c>
      <c r="F28" s="127">
        <f t="shared" si="0"/>
        <v>3</v>
      </c>
    </row>
    <row r="29" spans="1:6" s="121" customFormat="1" ht="17.25" customHeight="1">
      <c r="A29" s="122">
        <v>22</v>
      </c>
      <c r="B29" s="133" t="s">
        <v>263</v>
      </c>
      <c r="C29" s="140">
        <f>SUM(C30:C36)</f>
        <v>1048</v>
      </c>
      <c r="D29" s="140">
        <f>SUM(D30:D36)</f>
        <v>1019</v>
      </c>
      <c r="E29" s="140">
        <f>SUM(E30:E36)</f>
        <v>2368</v>
      </c>
      <c r="F29" s="127">
        <f t="shared" si="0"/>
        <v>1349</v>
      </c>
    </row>
    <row r="30" spans="1:6" s="121" customFormat="1" ht="17.25" customHeight="1">
      <c r="A30" s="122">
        <v>23</v>
      </c>
      <c r="B30" s="133" t="s">
        <v>264</v>
      </c>
      <c r="C30" s="140">
        <v>498</v>
      </c>
      <c r="D30" s="140">
        <v>479</v>
      </c>
      <c r="E30" s="140">
        <v>661</v>
      </c>
      <c r="F30" s="127">
        <f t="shared" si="0"/>
        <v>182</v>
      </c>
    </row>
    <row r="31" spans="1:6" s="121" customFormat="1" ht="17.25" customHeight="1">
      <c r="A31" s="122">
        <v>24</v>
      </c>
      <c r="B31" s="133" t="s">
        <v>265</v>
      </c>
      <c r="C31" s="140">
        <v>0</v>
      </c>
      <c r="D31" s="140">
        <v>0</v>
      </c>
      <c r="E31" s="140">
        <v>73</v>
      </c>
      <c r="F31" s="127">
        <f t="shared" si="0"/>
        <v>73</v>
      </c>
    </row>
    <row r="32" spans="1:6" s="121" customFormat="1" ht="17.25" customHeight="1">
      <c r="A32" s="122">
        <v>25</v>
      </c>
      <c r="B32" s="133" t="s">
        <v>266</v>
      </c>
      <c r="C32" s="140">
        <v>0</v>
      </c>
      <c r="D32" s="140">
        <v>0</v>
      </c>
      <c r="E32" s="140">
        <v>0</v>
      </c>
      <c r="F32" s="127">
        <f t="shared" si="0"/>
        <v>0</v>
      </c>
    </row>
    <row r="33" spans="1:6" s="121" customFormat="1" ht="17.25" customHeight="1">
      <c r="A33" s="122">
        <v>26</v>
      </c>
      <c r="B33" s="133" t="s">
        <v>267</v>
      </c>
      <c r="C33" s="129">
        <v>100</v>
      </c>
      <c r="D33" s="129">
        <v>0</v>
      </c>
      <c r="E33" s="129">
        <v>45</v>
      </c>
      <c r="F33" s="127">
        <f t="shared" si="0"/>
        <v>45</v>
      </c>
    </row>
    <row r="34" spans="1:6" s="121" customFormat="1" ht="19.5" customHeight="1">
      <c r="A34" s="122">
        <v>27</v>
      </c>
      <c r="B34" s="133" t="s">
        <v>268</v>
      </c>
      <c r="C34" s="140">
        <v>150</v>
      </c>
      <c r="D34" s="140">
        <v>0</v>
      </c>
      <c r="E34" s="140">
        <v>0</v>
      </c>
      <c r="F34" s="127">
        <f t="shared" si="0"/>
        <v>0</v>
      </c>
    </row>
    <row r="35" spans="1:6" s="121" customFormat="1" ht="17.25" customHeight="1">
      <c r="A35" s="122">
        <v>28</v>
      </c>
      <c r="B35" s="133" t="s">
        <v>269</v>
      </c>
      <c r="C35" s="140">
        <v>0</v>
      </c>
      <c r="D35" s="140">
        <v>0</v>
      </c>
      <c r="E35" s="140">
        <v>0</v>
      </c>
      <c r="F35" s="127">
        <f t="shared" si="0"/>
        <v>0</v>
      </c>
    </row>
    <row r="36" spans="1:6" s="121" customFormat="1" ht="17.25" customHeight="1">
      <c r="A36" s="122">
        <v>29</v>
      </c>
      <c r="B36" s="133" t="s">
        <v>270</v>
      </c>
      <c r="C36" s="140">
        <v>300</v>
      </c>
      <c r="D36" s="140">
        <v>540</v>
      </c>
      <c r="E36" s="140">
        <v>1589</v>
      </c>
      <c r="F36" s="127">
        <f t="shared" si="0"/>
        <v>1049</v>
      </c>
    </row>
    <row r="37" spans="1:6" s="121" customFormat="1" ht="17.25" customHeight="1">
      <c r="A37" s="122">
        <v>30</v>
      </c>
      <c r="B37" s="133" t="s">
        <v>271</v>
      </c>
      <c r="C37" s="140">
        <f>SUM(C38:C39)</f>
        <v>310</v>
      </c>
      <c r="D37" s="140">
        <f>SUM(D38:D39)</f>
        <v>0</v>
      </c>
      <c r="E37" s="140">
        <f>SUM(E38:E39)</f>
        <v>0</v>
      </c>
      <c r="F37" s="127">
        <f t="shared" si="0"/>
        <v>0</v>
      </c>
    </row>
    <row r="38" spans="1:6" s="121" customFormat="1" ht="17.25" customHeight="1">
      <c r="A38" s="122">
        <v>31</v>
      </c>
      <c r="B38" s="133" t="s">
        <v>272</v>
      </c>
      <c r="C38" s="140">
        <v>310</v>
      </c>
      <c r="D38" s="140">
        <v>0</v>
      </c>
      <c r="E38" s="140">
        <v>0</v>
      </c>
      <c r="F38" s="127">
        <f t="shared" si="0"/>
        <v>0</v>
      </c>
    </row>
    <row r="39" spans="1:6" s="121" customFormat="1" ht="17.25" customHeight="1">
      <c r="A39" s="122">
        <v>32</v>
      </c>
      <c r="B39" s="133" t="s">
        <v>273</v>
      </c>
      <c r="C39" s="140">
        <v>0</v>
      </c>
      <c r="D39" s="140">
        <v>0</v>
      </c>
      <c r="E39" s="140">
        <v>0</v>
      </c>
      <c r="F39" s="127">
        <f t="shared" si="0"/>
        <v>0</v>
      </c>
    </row>
    <row r="40" spans="1:6" s="121" customFormat="1" ht="17.25" customHeight="1">
      <c r="A40" s="122">
        <v>33</v>
      </c>
      <c r="B40" s="133" t="s">
        <v>274</v>
      </c>
      <c r="C40" s="140">
        <f>SUM(C41:C45)</f>
        <v>989</v>
      </c>
      <c r="D40" s="140">
        <f>SUM(D41:D45)</f>
        <v>187</v>
      </c>
      <c r="E40" s="140">
        <f>SUM(E41:E45)</f>
        <v>1063</v>
      </c>
      <c r="F40" s="127">
        <f t="shared" si="0"/>
        <v>876</v>
      </c>
    </row>
    <row r="41" spans="1:6" s="121" customFormat="1" ht="28.5" customHeight="1">
      <c r="A41" s="122">
        <v>34</v>
      </c>
      <c r="B41" s="133" t="s">
        <v>275</v>
      </c>
      <c r="C41" s="140">
        <v>752</v>
      </c>
      <c r="D41" s="140">
        <v>77</v>
      </c>
      <c r="E41" s="140">
        <v>921</v>
      </c>
      <c r="F41" s="127">
        <f t="shared" si="0"/>
        <v>844</v>
      </c>
    </row>
    <row r="42" spans="1:6" s="121" customFormat="1" ht="17.25" customHeight="1">
      <c r="A42" s="122">
        <v>35</v>
      </c>
      <c r="B42" s="133" t="s">
        <v>276</v>
      </c>
      <c r="C42" s="140">
        <v>0</v>
      </c>
      <c r="D42" s="140">
        <v>0</v>
      </c>
      <c r="E42" s="140">
        <v>0</v>
      </c>
      <c r="F42" s="127">
        <f t="shared" si="0"/>
        <v>0</v>
      </c>
    </row>
    <row r="43" spans="1:6" s="121" customFormat="1" ht="17.25" customHeight="1">
      <c r="A43" s="122">
        <v>36</v>
      </c>
      <c r="B43" s="133" t="s">
        <v>277</v>
      </c>
      <c r="C43" s="140">
        <v>0</v>
      </c>
      <c r="D43" s="140">
        <v>0</v>
      </c>
      <c r="E43" s="140">
        <v>0</v>
      </c>
      <c r="F43" s="127">
        <f t="shared" si="0"/>
        <v>0</v>
      </c>
    </row>
    <row r="44" spans="1:6" s="121" customFormat="1" ht="17.25" customHeight="1">
      <c r="A44" s="122">
        <v>37</v>
      </c>
      <c r="B44" s="133" t="s">
        <v>278</v>
      </c>
      <c r="C44" s="140">
        <v>0</v>
      </c>
      <c r="D44" s="140">
        <v>0</v>
      </c>
      <c r="E44" s="140">
        <v>0</v>
      </c>
      <c r="F44" s="127">
        <f t="shared" si="0"/>
        <v>0</v>
      </c>
    </row>
    <row r="45" spans="1:233" s="112" customFormat="1" ht="17.25" customHeight="1">
      <c r="A45" s="13">
        <v>38</v>
      </c>
      <c r="B45" s="19" t="s">
        <v>279</v>
      </c>
      <c r="C45" s="141">
        <v>237</v>
      </c>
      <c r="D45" s="141">
        <v>110</v>
      </c>
      <c r="E45" s="141">
        <v>142</v>
      </c>
      <c r="F45" s="127">
        <f t="shared" si="0"/>
        <v>32</v>
      </c>
      <c r="HY45" s="109"/>
    </row>
    <row r="46" spans="1:6" s="121" customFormat="1" ht="17.25" customHeight="1">
      <c r="A46" s="122">
        <v>39</v>
      </c>
      <c r="B46" s="142" t="s">
        <v>29</v>
      </c>
      <c r="C46" s="139">
        <f>SUM(C47:C54)</f>
        <v>0</v>
      </c>
      <c r="D46" s="139">
        <f>SUM(D47:D54)</f>
        <v>1539</v>
      </c>
      <c r="E46" s="139">
        <f>SUM(E47:E54)</f>
        <v>2645</v>
      </c>
      <c r="F46" s="127">
        <f t="shared" si="0"/>
        <v>1106</v>
      </c>
    </row>
    <row r="47" spans="1:6" s="121" customFormat="1" ht="17.25" customHeight="1">
      <c r="A47" s="122">
        <v>40</v>
      </c>
      <c r="B47" s="133" t="s">
        <v>280</v>
      </c>
      <c r="C47" s="140">
        <v>0</v>
      </c>
      <c r="D47" s="140">
        <v>0</v>
      </c>
      <c r="E47" s="140">
        <v>0</v>
      </c>
      <c r="F47" s="127">
        <f t="shared" si="0"/>
        <v>0</v>
      </c>
    </row>
    <row r="48" spans="1:6" s="121" customFormat="1" ht="17.25" customHeight="1">
      <c r="A48" s="122">
        <v>41</v>
      </c>
      <c r="B48" s="133" t="s">
        <v>281</v>
      </c>
      <c r="C48" s="140">
        <v>0</v>
      </c>
      <c r="D48" s="140">
        <v>0</v>
      </c>
      <c r="E48" s="140">
        <v>55</v>
      </c>
      <c r="F48" s="127">
        <f t="shared" si="0"/>
        <v>55</v>
      </c>
    </row>
    <row r="49" spans="1:6" s="121" customFormat="1" ht="17.25" customHeight="1">
      <c r="A49" s="122">
        <v>42</v>
      </c>
      <c r="B49" s="133" t="s">
        <v>282</v>
      </c>
      <c r="C49" s="140">
        <v>0</v>
      </c>
      <c r="D49" s="140">
        <v>0</v>
      </c>
      <c r="E49" s="140">
        <v>0</v>
      </c>
      <c r="F49" s="127">
        <f t="shared" si="0"/>
        <v>0</v>
      </c>
    </row>
    <row r="50" spans="1:6" s="121" customFormat="1" ht="28.5" customHeight="1">
      <c r="A50" s="122">
        <v>43</v>
      </c>
      <c r="B50" s="133" t="s">
        <v>283</v>
      </c>
      <c r="C50" s="140">
        <v>0</v>
      </c>
      <c r="D50" s="140">
        <v>0</v>
      </c>
      <c r="E50" s="140">
        <v>0</v>
      </c>
      <c r="F50" s="127">
        <f t="shared" si="0"/>
        <v>0</v>
      </c>
    </row>
    <row r="51" spans="1:6" s="121" customFormat="1" ht="17.25" customHeight="1">
      <c r="A51" s="122">
        <v>44</v>
      </c>
      <c r="B51" s="19" t="s">
        <v>284</v>
      </c>
      <c r="C51" s="140">
        <v>0</v>
      </c>
      <c r="D51" s="140">
        <v>474</v>
      </c>
      <c r="E51" s="140">
        <v>474</v>
      </c>
      <c r="F51" s="127">
        <f t="shared" si="0"/>
        <v>0</v>
      </c>
    </row>
    <row r="52" spans="1:6" s="121" customFormat="1" ht="17.25" customHeight="1">
      <c r="A52" s="122">
        <v>45</v>
      </c>
      <c r="B52" s="133" t="s">
        <v>285</v>
      </c>
      <c r="C52" s="140">
        <v>0</v>
      </c>
      <c r="D52" s="140">
        <v>350</v>
      </c>
      <c r="E52" s="140">
        <v>487</v>
      </c>
      <c r="F52" s="127">
        <f t="shared" si="0"/>
        <v>137</v>
      </c>
    </row>
    <row r="53" spans="1:6" s="121" customFormat="1" ht="17.25" customHeight="1">
      <c r="A53" s="122">
        <v>46</v>
      </c>
      <c r="B53" s="133" t="s">
        <v>286</v>
      </c>
      <c r="C53" s="140">
        <v>0</v>
      </c>
      <c r="D53" s="140">
        <v>0</v>
      </c>
      <c r="E53" s="140">
        <v>0</v>
      </c>
      <c r="F53" s="127">
        <f t="shared" si="0"/>
        <v>0</v>
      </c>
    </row>
    <row r="54" spans="1:6" s="121" customFormat="1" ht="17.25" customHeight="1">
      <c r="A54" s="122">
        <v>47</v>
      </c>
      <c r="B54" s="133" t="s">
        <v>287</v>
      </c>
      <c r="C54" s="140">
        <v>0</v>
      </c>
      <c r="D54" s="140">
        <v>715</v>
      </c>
      <c r="E54" s="140">
        <v>1629</v>
      </c>
      <c r="F54" s="127">
        <f t="shared" si="0"/>
        <v>914</v>
      </c>
    </row>
    <row r="55" spans="1:6" s="121" customFormat="1" ht="17.25" customHeight="1">
      <c r="A55" s="122">
        <v>48</v>
      </c>
      <c r="B55" s="142" t="s">
        <v>30</v>
      </c>
      <c r="C55" s="139">
        <f>SUM(C56:C67)</f>
        <v>8427</v>
      </c>
      <c r="D55" s="139">
        <f>SUM(D56:D67)</f>
        <v>15670</v>
      </c>
      <c r="E55" s="139">
        <f>SUM(E56:E67)</f>
        <v>13261</v>
      </c>
      <c r="F55" s="127">
        <f t="shared" si="0"/>
        <v>-2409</v>
      </c>
    </row>
    <row r="56" spans="1:6" s="121" customFormat="1" ht="19.5" customHeight="1">
      <c r="A56" s="122">
        <v>49</v>
      </c>
      <c r="B56" s="133" t="s">
        <v>288</v>
      </c>
      <c r="C56" s="140">
        <v>0</v>
      </c>
      <c r="D56" s="140">
        <v>0</v>
      </c>
      <c r="E56" s="140">
        <v>0</v>
      </c>
      <c r="F56" s="127">
        <f t="shared" si="0"/>
        <v>0</v>
      </c>
    </row>
    <row r="57" spans="1:6" s="121" customFormat="1" ht="18.75" customHeight="1">
      <c r="A57" s="122">
        <v>50</v>
      </c>
      <c r="B57" s="133" t="s">
        <v>289</v>
      </c>
      <c r="C57" s="140">
        <v>0</v>
      </c>
      <c r="D57" s="140">
        <v>9443</v>
      </c>
      <c r="E57" s="140">
        <v>9443</v>
      </c>
      <c r="F57" s="127">
        <f t="shared" si="0"/>
        <v>0</v>
      </c>
    </row>
    <row r="58" spans="1:6" s="121" customFormat="1" ht="30" customHeight="1">
      <c r="A58" s="122">
        <v>51</v>
      </c>
      <c r="B58" s="133" t="s">
        <v>290</v>
      </c>
      <c r="C58" s="140">
        <v>0</v>
      </c>
      <c r="D58" s="140">
        <v>0</v>
      </c>
      <c r="E58" s="140">
        <v>0</v>
      </c>
      <c r="F58" s="127">
        <f t="shared" si="0"/>
        <v>0</v>
      </c>
    </row>
    <row r="59" spans="1:6" s="121" customFormat="1" ht="27.75" customHeight="1">
      <c r="A59" s="122">
        <v>52</v>
      </c>
      <c r="B59" s="133" t="s">
        <v>291</v>
      </c>
      <c r="C59" s="140">
        <v>0</v>
      </c>
      <c r="D59" s="140">
        <v>0</v>
      </c>
      <c r="E59" s="140">
        <v>0</v>
      </c>
      <c r="F59" s="127">
        <f t="shared" si="0"/>
        <v>0</v>
      </c>
    </row>
    <row r="60" spans="1:6" s="121" customFormat="1" ht="30" customHeight="1">
      <c r="A60" s="122">
        <v>53</v>
      </c>
      <c r="B60" s="143" t="s">
        <v>292</v>
      </c>
      <c r="C60" s="140">
        <v>0</v>
      </c>
      <c r="D60" s="140">
        <v>0</v>
      </c>
      <c r="E60" s="140">
        <v>0</v>
      </c>
      <c r="F60" s="127">
        <f t="shared" si="0"/>
        <v>0</v>
      </c>
    </row>
    <row r="61" spans="1:6" s="121" customFormat="1" ht="32.25" customHeight="1">
      <c r="A61" s="122">
        <v>54</v>
      </c>
      <c r="B61" s="143" t="s">
        <v>293</v>
      </c>
      <c r="C61" s="140">
        <v>213</v>
      </c>
      <c r="D61" s="140">
        <v>844</v>
      </c>
      <c r="E61" s="140">
        <v>990</v>
      </c>
      <c r="F61" s="127">
        <f t="shared" si="0"/>
        <v>146</v>
      </c>
    </row>
    <row r="62" spans="1:6" s="121" customFormat="1" ht="26.25" customHeight="1">
      <c r="A62" s="122">
        <v>55</v>
      </c>
      <c r="B62" s="143" t="s">
        <v>294</v>
      </c>
      <c r="C62" s="140">
        <v>0</v>
      </c>
      <c r="D62" s="140">
        <v>0</v>
      </c>
      <c r="E62" s="140">
        <v>0</v>
      </c>
      <c r="F62" s="127">
        <f t="shared" si="0"/>
        <v>0</v>
      </c>
    </row>
    <row r="63" spans="1:6" s="121" customFormat="1" ht="30" customHeight="1">
      <c r="A63" s="122">
        <v>56</v>
      </c>
      <c r="B63" s="143" t="s">
        <v>295</v>
      </c>
      <c r="C63" s="140">
        <v>0</v>
      </c>
      <c r="D63" s="140">
        <v>0</v>
      </c>
      <c r="E63" s="140">
        <v>0</v>
      </c>
      <c r="F63" s="127">
        <f t="shared" si="0"/>
        <v>0</v>
      </c>
    </row>
    <row r="64" spans="1:6" s="121" customFormat="1" ht="21" customHeight="1">
      <c r="A64" s="122">
        <v>57</v>
      </c>
      <c r="B64" s="143" t="s">
        <v>296</v>
      </c>
      <c r="C64" s="140">
        <v>0</v>
      </c>
      <c r="D64" s="140">
        <v>0</v>
      </c>
      <c r="E64" s="140">
        <v>0</v>
      </c>
      <c r="F64" s="127">
        <f t="shared" si="0"/>
        <v>0</v>
      </c>
    </row>
    <row r="65" spans="1:6" s="121" customFormat="1" ht="18" customHeight="1">
      <c r="A65" s="122">
        <v>58</v>
      </c>
      <c r="B65" s="143" t="s">
        <v>297</v>
      </c>
      <c r="C65" s="140">
        <v>0</v>
      </c>
      <c r="D65" s="140">
        <v>0</v>
      </c>
      <c r="E65" s="140">
        <v>0</v>
      </c>
      <c r="F65" s="127">
        <f t="shared" si="0"/>
        <v>0</v>
      </c>
    </row>
    <row r="66" spans="1:6" s="121" customFormat="1" ht="24" customHeight="1">
      <c r="A66" s="122">
        <v>59</v>
      </c>
      <c r="B66" s="143" t="s">
        <v>298</v>
      </c>
      <c r="C66" s="140">
        <v>2851</v>
      </c>
      <c r="D66" s="140">
        <v>20</v>
      </c>
      <c r="E66" s="140">
        <v>16</v>
      </c>
      <c r="F66" s="127">
        <f t="shared" si="0"/>
        <v>-4</v>
      </c>
    </row>
    <row r="67" spans="1:6" s="121" customFormat="1" ht="17.25" customHeight="1">
      <c r="A67" s="122">
        <v>60</v>
      </c>
      <c r="B67" s="133" t="s">
        <v>299</v>
      </c>
      <c r="C67" s="140">
        <v>5363</v>
      </c>
      <c r="D67" s="140">
        <v>5363</v>
      </c>
      <c r="E67" s="140">
        <v>2812</v>
      </c>
      <c r="F67" s="127">
        <f t="shared" si="0"/>
        <v>-2551</v>
      </c>
    </row>
    <row r="68" spans="1:6" s="121" customFormat="1" ht="15.75" customHeight="1">
      <c r="A68" s="122">
        <v>61</v>
      </c>
      <c r="B68" s="144" t="s">
        <v>300</v>
      </c>
      <c r="C68" s="145">
        <f>SUM(C8,C17,C21,C46,C55)</f>
        <v>19331</v>
      </c>
      <c r="D68" s="145">
        <f>SUM(D8,D17,D21,D46,D55)</f>
        <v>29767</v>
      </c>
      <c r="E68" s="145">
        <f>SUM(E8,E17,E21,E46,E55)</f>
        <v>36993</v>
      </c>
      <c r="F68" s="127">
        <f t="shared" si="0"/>
        <v>7226</v>
      </c>
    </row>
    <row r="69" spans="1:6" s="121" customFormat="1" ht="15.75" customHeight="1">
      <c r="A69" s="122">
        <v>62</v>
      </c>
      <c r="B69" s="142" t="s">
        <v>31</v>
      </c>
      <c r="C69" s="139">
        <v>2950</v>
      </c>
      <c r="D69" s="139">
        <v>3738</v>
      </c>
      <c r="E69" s="139">
        <v>11341</v>
      </c>
      <c r="F69" s="127">
        <f t="shared" si="0"/>
        <v>7603</v>
      </c>
    </row>
    <row r="70" spans="1:6" s="121" customFormat="1" ht="18.75" customHeight="1">
      <c r="A70" s="122">
        <v>63</v>
      </c>
      <c r="B70" s="142" t="s">
        <v>32</v>
      </c>
      <c r="C70" s="139">
        <v>0</v>
      </c>
      <c r="D70" s="139">
        <v>0</v>
      </c>
      <c r="E70" s="139">
        <v>2971</v>
      </c>
      <c r="F70" s="127">
        <f t="shared" si="0"/>
        <v>2971</v>
      </c>
    </row>
    <row r="71" spans="1:6" s="121" customFormat="1" ht="18" customHeight="1">
      <c r="A71" s="122">
        <v>64</v>
      </c>
      <c r="B71" s="142" t="s">
        <v>33</v>
      </c>
      <c r="C71" s="145">
        <v>0</v>
      </c>
      <c r="D71" s="145">
        <v>0</v>
      </c>
      <c r="E71" s="145">
        <v>0</v>
      </c>
      <c r="F71" s="127">
        <f t="shared" si="0"/>
        <v>0</v>
      </c>
    </row>
    <row r="72" spans="1:6" s="121" customFormat="1" ht="15.75" customHeight="1">
      <c r="A72" s="122">
        <v>65</v>
      </c>
      <c r="B72" s="144" t="s">
        <v>301</v>
      </c>
      <c r="C72" s="145">
        <f>C69+C70+C71</f>
        <v>2950</v>
      </c>
      <c r="D72" s="145">
        <f>D69+D70+D71</f>
        <v>3738</v>
      </c>
      <c r="E72" s="145">
        <f>E69+E70+E71</f>
        <v>14312</v>
      </c>
      <c r="F72" s="127">
        <f t="shared" si="0"/>
        <v>10574</v>
      </c>
    </row>
    <row r="73" spans="1:6" s="121" customFormat="1" ht="17.25" customHeight="1">
      <c r="A73" s="13">
        <v>72</v>
      </c>
      <c r="B73" s="144" t="s">
        <v>319</v>
      </c>
      <c r="C73" s="145">
        <f>SUM(C68,C72)</f>
        <v>22281</v>
      </c>
      <c r="D73" s="145">
        <f>SUM(D68,D72)</f>
        <v>33505</v>
      </c>
      <c r="E73" s="145">
        <f>SUM(E68,E72)</f>
        <v>51305</v>
      </c>
      <c r="F73" s="145">
        <f>SUM(F68,F72)</f>
        <v>17800</v>
      </c>
    </row>
  </sheetData>
  <sheetProtection selectLockedCells="1" selectUnlockedCells="1"/>
  <mergeCells count="4">
    <mergeCell ref="A1:F1"/>
    <mergeCell ref="A2:F2"/>
    <mergeCell ref="A3:F3"/>
    <mergeCell ref="A5:A6"/>
  </mergeCells>
  <printOptions/>
  <pageMargins left="0.7875" right="0.7875" top="1.0631944444444446" bottom="1.0631944444444446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SheetLayoutView="100" workbookViewId="0" topLeftCell="A1">
      <selection activeCell="A1" sqref="A1"/>
    </sheetView>
  </sheetViews>
  <sheetFormatPr defaultColWidth="12.00390625" defaultRowHeight="12.75"/>
  <cols>
    <col min="1" max="1" width="11.625" style="84" customWidth="1"/>
    <col min="2" max="2" width="2.125" style="84" customWidth="1"/>
    <col min="3" max="6" width="11.625" style="84" customWidth="1"/>
    <col min="7" max="7" width="7.375" style="84" customWidth="1"/>
    <col min="8" max="8" width="16.75390625" style="84" customWidth="1"/>
    <col min="9" max="10" width="19.625" style="84" customWidth="1"/>
    <col min="11" max="11" width="9.375" style="148" customWidth="1"/>
    <col min="12" max="16384" width="11.625" style="84" customWidth="1"/>
  </cols>
  <sheetData>
    <row r="1" spans="1:11" ht="15">
      <c r="A1" s="149" t="s">
        <v>320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4.25">
      <c r="A2" s="150"/>
      <c r="B2" s="150"/>
      <c r="C2" s="150"/>
      <c r="D2" s="150"/>
      <c r="E2" s="4"/>
      <c r="F2" s="150"/>
      <c r="G2" s="150"/>
      <c r="H2" s="150"/>
      <c r="I2" s="150"/>
      <c r="J2" s="150"/>
      <c r="K2" s="151"/>
    </row>
    <row r="3" spans="1:11" ht="27.75" customHeight="1">
      <c r="A3" s="87" t="s">
        <v>321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4.25">
      <c r="A4" s="152" t="s">
        <v>38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s="154" customFormat="1" ht="15" customHeight="1">
      <c r="A5" s="90" t="s">
        <v>3</v>
      </c>
      <c r="B5" s="90"/>
      <c r="C5" s="153" t="s">
        <v>190</v>
      </c>
      <c r="D5" s="153"/>
      <c r="E5" s="153"/>
      <c r="F5" s="153"/>
      <c r="G5" s="153" t="s">
        <v>39</v>
      </c>
      <c r="H5" s="153" t="s">
        <v>6</v>
      </c>
      <c r="I5" s="153" t="s">
        <v>7</v>
      </c>
      <c r="J5" s="153" t="s">
        <v>8</v>
      </c>
      <c r="K5" s="153" t="s">
        <v>87</v>
      </c>
    </row>
    <row r="6" spans="1:11" s="155" customFormat="1" ht="54" customHeight="1">
      <c r="A6" s="90"/>
      <c r="B6" s="90"/>
      <c r="C6" s="92" t="s">
        <v>88</v>
      </c>
      <c r="D6" s="92"/>
      <c r="E6" s="92"/>
      <c r="F6" s="92"/>
      <c r="G6" s="93" t="s">
        <v>191</v>
      </c>
      <c r="H6" s="94" t="s">
        <v>11</v>
      </c>
      <c r="I6" s="94" t="s">
        <v>12</v>
      </c>
      <c r="J6" s="94" t="s">
        <v>13</v>
      </c>
      <c r="K6" s="95" t="s">
        <v>14</v>
      </c>
    </row>
    <row r="7" spans="1:11" ht="15.75" customHeight="1">
      <c r="A7" s="96">
        <v>1</v>
      </c>
      <c r="B7" s="96"/>
      <c r="C7" s="156" t="s">
        <v>322</v>
      </c>
      <c r="D7" s="156"/>
      <c r="E7" s="156"/>
      <c r="F7" s="156"/>
      <c r="G7" s="98" t="s">
        <v>323</v>
      </c>
      <c r="H7" s="157">
        <v>0</v>
      </c>
      <c r="I7" s="157">
        <v>0</v>
      </c>
      <c r="J7" s="157">
        <v>0</v>
      </c>
      <c r="K7" s="100">
        <v>0</v>
      </c>
    </row>
    <row r="8" spans="1:11" ht="15.75" customHeight="1">
      <c r="A8" s="96">
        <v>2</v>
      </c>
      <c r="B8" s="96"/>
      <c r="C8" s="156" t="s">
        <v>324</v>
      </c>
      <c r="D8" s="156"/>
      <c r="E8" s="156"/>
      <c r="F8" s="156"/>
      <c r="G8" s="98"/>
      <c r="H8" s="157">
        <v>0</v>
      </c>
      <c r="I8" s="157">
        <v>0</v>
      </c>
      <c r="J8" s="157">
        <v>0</v>
      </c>
      <c r="K8" s="100">
        <v>0</v>
      </c>
    </row>
    <row r="9" spans="1:11" ht="15.75" customHeight="1">
      <c r="A9" s="96" t="s">
        <v>325</v>
      </c>
      <c r="B9" s="96"/>
      <c r="C9" s="156" t="s">
        <v>326</v>
      </c>
      <c r="D9" s="156"/>
      <c r="E9" s="156"/>
      <c r="F9" s="156"/>
      <c r="G9" s="98"/>
      <c r="H9" s="157"/>
      <c r="I9" s="157"/>
      <c r="J9" s="157"/>
      <c r="K9" s="100">
        <v>0</v>
      </c>
    </row>
    <row r="10" spans="1:11" ht="27.75" customHeight="1">
      <c r="A10" s="158" t="s">
        <v>327</v>
      </c>
      <c r="B10" s="158"/>
      <c r="C10" s="156" t="s">
        <v>328</v>
      </c>
      <c r="D10" s="156"/>
      <c r="E10" s="156"/>
      <c r="F10" s="156"/>
      <c r="G10" s="98" t="s">
        <v>329</v>
      </c>
      <c r="H10" s="157">
        <v>0</v>
      </c>
      <c r="I10" s="157">
        <v>0</v>
      </c>
      <c r="J10" s="157">
        <v>0</v>
      </c>
      <c r="K10" s="100">
        <v>0</v>
      </c>
    </row>
    <row r="11" spans="1:11" ht="15.75" customHeight="1">
      <c r="A11" s="96" t="s">
        <v>330</v>
      </c>
      <c r="B11" s="96"/>
      <c r="C11" s="156" t="s">
        <v>331</v>
      </c>
      <c r="D11" s="156"/>
      <c r="E11" s="156"/>
      <c r="F11" s="156"/>
      <c r="G11" s="98" t="s">
        <v>332</v>
      </c>
      <c r="H11" s="157">
        <v>0</v>
      </c>
      <c r="I11" s="157">
        <v>0</v>
      </c>
      <c r="J11" s="157">
        <v>7990</v>
      </c>
      <c r="K11" s="100">
        <f>SUM(J11-I11)</f>
        <v>7990</v>
      </c>
    </row>
    <row r="12" spans="1:11" ht="15.75" customHeight="1">
      <c r="A12" s="92" t="s">
        <v>333</v>
      </c>
      <c r="B12" s="92"/>
      <c r="C12" s="159" t="s">
        <v>334</v>
      </c>
      <c r="D12" s="159"/>
      <c r="E12" s="159"/>
      <c r="F12" s="159"/>
      <c r="G12" s="103" t="s">
        <v>335</v>
      </c>
      <c r="H12" s="160">
        <f>SUM(H7,H10,H11)</f>
        <v>0</v>
      </c>
      <c r="I12" s="160">
        <f>SUM(I7,I10,I11)</f>
        <v>0</v>
      </c>
      <c r="J12" s="160">
        <f>SUM(J7,J10,J11)</f>
        <v>7990</v>
      </c>
      <c r="K12" s="100">
        <f aca="true" t="shared" si="0" ref="K12:K31">SUM(J12-I12)</f>
        <v>7990</v>
      </c>
    </row>
    <row r="13" spans="1:11" ht="15.75" customHeight="1">
      <c r="A13" s="158" t="s">
        <v>336</v>
      </c>
      <c r="B13" s="158"/>
      <c r="C13" s="156" t="s">
        <v>337</v>
      </c>
      <c r="D13" s="156"/>
      <c r="E13" s="156"/>
      <c r="F13" s="156"/>
      <c r="G13" s="98" t="s">
        <v>338</v>
      </c>
      <c r="H13" s="157">
        <v>0</v>
      </c>
      <c r="I13" s="157">
        <v>0</v>
      </c>
      <c r="J13" s="157">
        <v>0</v>
      </c>
      <c r="K13" s="100">
        <f t="shared" si="0"/>
        <v>0</v>
      </c>
    </row>
    <row r="14" spans="1:11" ht="15.75" customHeight="1">
      <c r="A14" s="158" t="s">
        <v>339</v>
      </c>
      <c r="B14" s="158"/>
      <c r="C14" s="156" t="s">
        <v>340</v>
      </c>
      <c r="D14" s="156"/>
      <c r="E14" s="156"/>
      <c r="F14" s="156"/>
      <c r="G14" s="98" t="s">
        <v>341</v>
      </c>
      <c r="H14" s="157">
        <v>0</v>
      </c>
      <c r="I14" s="157">
        <v>0</v>
      </c>
      <c r="J14" s="157">
        <v>0</v>
      </c>
      <c r="K14" s="100">
        <f t="shared" si="0"/>
        <v>0</v>
      </c>
    </row>
    <row r="15" spans="1:11" ht="15.75" customHeight="1">
      <c r="A15" s="158" t="s">
        <v>342</v>
      </c>
      <c r="B15" s="158"/>
      <c r="C15" s="156" t="s">
        <v>343</v>
      </c>
      <c r="D15" s="156"/>
      <c r="E15" s="156"/>
      <c r="F15" s="156"/>
      <c r="G15" s="98" t="s">
        <v>344</v>
      </c>
      <c r="H15" s="157">
        <v>0</v>
      </c>
      <c r="I15" s="157">
        <v>0</v>
      </c>
      <c r="J15" s="157">
        <v>0</v>
      </c>
      <c r="K15" s="100">
        <f t="shared" si="0"/>
        <v>0</v>
      </c>
    </row>
    <row r="16" spans="1:11" ht="15.75" customHeight="1">
      <c r="A16" s="158" t="s">
        <v>345</v>
      </c>
      <c r="B16" s="158"/>
      <c r="C16" s="156" t="s">
        <v>346</v>
      </c>
      <c r="D16" s="156"/>
      <c r="E16" s="156"/>
      <c r="F16" s="156"/>
      <c r="G16" s="98" t="s">
        <v>347</v>
      </c>
      <c r="H16" s="157">
        <v>0</v>
      </c>
      <c r="I16" s="157">
        <v>0</v>
      </c>
      <c r="J16" s="157">
        <v>0</v>
      </c>
      <c r="K16" s="100">
        <f t="shared" si="0"/>
        <v>0</v>
      </c>
    </row>
    <row r="17" spans="1:11" ht="15.75" customHeight="1">
      <c r="A17" s="161" t="s">
        <v>348</v>
      </c>
      <c r="B17" s="161"/>
      <c r="C17" s="159" t="s">
        <v>349</v>
      </c>
      <c r="D17" s="159"/>
      <c r="E17" s="159"/>
      <c r="F17" s="159"/>
      <c r="G17" s="103" t="s">
        <v>350</v>
      </c>
      <c r="H17" s="160">
        <f>SUM(H13:H16)</f>
        <v>0</v>
      </c>
      <c r="I17" s="160">
        <f>SUM(I13:I16)</f>
        <v>0</v>
      </c>
      <c r="J17" s="160">
        <f>SUM(J13:J16)</f>
        <v>0</v>
      </c>
      <c r="K17" s="100">
        <f t="shared" si="0"/>
        <v>0</v>
      </c>
    </row>
    <row r="18" spans="1:11" ht="15.75" customHeight="1">
      <c r="A18" s="158" t="s">
        <v>351</v>
      </c>
      <c r="B18" s="158"/>
      <c r="C18" s="156" t="s">
        <v>352</v>
      </c>
      <c r="D18" s="156"/>
      <c r="E18" s="156"/>
      <c r="F18" s="156"/>
      <c r="G18" s="98" t="s">
        <v>353</v>
      </c>
      <c r="H18" s="157">
        <v>0</v>
      </c>
      <c r="I18" s="157">
        <v>0</v>
      </c>
      <c r="J18" s="157">
        <v>0</v>
      </c>
      <c r="K18" s="100">
        <f t="shared" si="0"/>
        <v>0</v>
      </c>
    </row>
    <row r="19" spans="1:11" ht="26.25" customHeight="1">
      <c r="A19" s="158" t="s">
        <v>354</v>
      </c>
      <c r="B19" s="158"/>
      <c r="C19" s="156" t="s">
        <v>355</v>
      </c>
      <c r="D19" s="156"/>
      <c r="E19" s="156"/>
      <c r="F19" s="156"/>
      <c r="G19" s="98" t="s">
        <v>356</v>
      </c>
      <c r="H19" s="157">
        <v>0</v>
      </c>
      <c r="I19" s="157">
        <v>321</v>
      </c>
      <c r="J19" s="157">
        <v>3848</v>
      </c>
      <c r="K19" s="100">
        <f t="shared" si="0"/>
        <v>3527</v>
      </c>
    </row>
    <row r="20" spans="1:11" ht="15.75" customHeight="1">
      <c r="A20" s="96" t="s">
        <v>357</v>
      </c>
      <c r="B20" s="96"/>
      <c r="C20" s="162" t="s">
        <v>358</v>
      </c>
      <c r="D20" s="162"/>
      <c r="E20" s="162"/>
      <c r="F20" s="162"/>
      <c r="G20" s="98" t="s">
        <v>359</v>
      </c>
      <c r="H20" s="157">
        <v>0</v>
      </c>
      <c r="I20" s="157">
        <v>0</v>
      </c>
      <c r="J20" s="157">
        <v>0</v>
      </c>
      <c r="K20" s="100">
        <f t="shared" si="0"/>
        <v>0</v>
      </c>
    </row>
    <row r="21" spans="1:11" ht="15.75" customHeight="1">
      <c r="A21" s="96" t="s">
        <v>360</v>
      </c>
      <c r="B21" s="96"/>
      <c r="C21" s="162" t="s">
        <v>361</v>
      </c>
      <c r="D21" s="162"/>
      <c r="E21" s="162"/>
      <c r="F21" s="162"/>
      <c r="G21" s="98" t="s">
        <v>362</v>
      </c>
      <c r="H21" s="157">
        <v>0</v>
      </c>
      <c r="I21" s="157">
        <v>0</v>
      </c>
      <c r="J21" s="157">
        <v>0</v>
      </c>
      <c r="K21" s="100">
        <f t="shared" si="0"/>
        <v>0</v>
      </c>
    </row>
    <row r="22" spans="1:11" ht="15.75" customHeight="1">
      <c r="A22" s="96" t="s">
        <v>363</v>
      </c>
      <c r="B22" s="96"/>
      <c r="C22" s="162" t="s">
        <v>364</v>
      </c>
      <c r="D22" s="162"/>
      <c r="E22" s="162"/>
      <c r="F22" s="162"/>
      <c r="G22" s="98" t="s">
        <v>365</v>
      </c>
      <c r="H22" s="157">
        <v>0</v>
      </c>
      <c r="I22" s="157">
        <v>0</v>
      </c>
      <c r="J22" s="157">
        <v>0</v>
      </c>
      <c r="K22" s="100">
        <f t="shared" si="0"/>
        <v>0</v>
      </c>
    </row>
    <row r="23" spans="1:11" ht="15.75" customHeight="1">
      <c r="A23" s="96" t="s">
        <v>366</v>
      </c>
      <c r="B23" s="96"/>
      <c r="C23" s="162" t="s">
        <v>367</v>
      </c>
      <c r="D23" s="162"/>
      <c r="E23" s="162"/>
      <c r="F23" s="162"/>
      <c r="G23" s="98" t="s">
        <v>368</v>
      </c>
      <c r="H23" s="157">
        <v>0</v>
      </c>
      <c r="I23" s="157">
        <v>0</v>
      </c>
      <c r="J23" s="157">
        <v>0</v>
      </c>
      <c r="K23" s="100">
        <f t="shared" si="0"/>
        <v>0</v>
      </c>
    </row>
    <row r="24" spans="1:11" ht="15.75" customHeight="1">
      <c r="A24" s="92" t="s">
        <v>369</v>
      </c>
      <c r="B24" s="92"/>
      <c r="C24" s="163" t="s">
        <v>370</v>
      </c>
      <c r="D24" s="163"/>
      <c r="E24" s="163"/>
      <c r="F24" s="163"/>
      <c r="G24" s="103" t="s">
        <v>371</v>
      </c>
      <c r="H24" s="160">
        <f>SUM(H12,H17,H18,H19,H20,H21,H22,H23)</f>
        <v>0</v>
      </c>
      <c r="I24" s="160">
        <f>SUM(I12,I17,I18,I19,I20,I21,I22,I23)</f>
        <v>321</v>
      </c>
      <c r="J24" s="160">
        <f>SUM(J12,J17,J18,J19,J20,J21,J22,J23)</f>
        <v>11838</v>
      </c>
      <c r="K24" s="100">
        <f t="shared" si="0"/>
        <v>11517</v>
      </c>
    </row>
    <row r="25" spans="1:11" ht="15.75" customHeight="1">
      <c r="A25" s="96" t="s">
        <v>372</v>
      </c>
      <c r="B25" s="96"/>
      <c r="C25" s="162" t="s">
        <v>373</v>
      </c>
      <c r="D25" s="162"/>
      <c r="E25" s="162"/>
      <c r="F25" s="162"/>
      <c r="G25" s="98" t="s">
        <v>374</v>
      </c>
      <c r="H25" s="157">
        <v>0</v>
      </c>
      <c r="I25" s="157">
        <v>0</v>
      </c>
      <c r="J25" s="157">
        <v>0</v>
      </c>
      <c r="K25" s="100">
        <f t="shared" si="0"/>
        <v>0</v>
      </c>
    </row>
    <row r="26" spans="1:11" ht="15.75" customHeight="1">
      <c r="A26" s="96" t="s">
        <v>375</v>
      </c>
      <c r="B26" s="96"/>
      <c r="C26" s="162" t="s">
        <v>376</v>
      </c>
      <c r="D26" s="162"/>
      <c r="E26" s="162"/>
      <c r="F26" s="162"/>
      <c r="G26" s="98" t="s">
        <v>377</v>
      </c>
      <c r="H26" s="157">
        <v>0</v>
      </c>
      <c r="I26" s="157">
        <v>0</v>
      </c>
      <c r="J26" s="157">
        <v>0</v>
      </c>
      <c r="K26" s="100">
        <f t="shared" si="0"/>
        <v>0</v>
      </c>
    </row>
    <row r="27" spans="1:11" ht="15.75" customHeight="1">
      <c r="A27" s="96" t="s">
        <v>378</v>
      </c>
      <c r="B27" s="96"/>
      <c r="C27" s="162" t="s">
        <v>379</v>
      </c>
      <c r="D27" s="162"/>
      <c r="E27" s="162"/>
      <c r="F27" s="162"/>
      <c r="G27" s="98" t="s">
        <v>380</v>
      </c>
      <c r="H27" s="157">
        <v>0</v>
      </c>
      <c r="I27" s="157">
        <v>0</v>
      </c>
      <c r="J27" s="157">
        <v>0</v>
      </c>
      <c r="K27" s="100">
        <f t="shared" si="0"/>
        <v>0</v>
      </c>
    </row>
    <row r="28" spans="1:11" ht="15.75" customHeight="1">
      <c r="A28" s="96" t="s">
        <v>381</v>
      </c>
      <c r="B28" s="96"/>
      <c r="C28" s="162" t="s">
        <v>382</v>
      </c>
      <c r="D28" s="162"/>
      <c r="E28" s="162"/>
      <c r="F28" s="162"/>
      <c r="G28" s="98" t="s">
        <v>383</v>
      </c>
      <c r="H28" s="157">
        <v>0</v>
      </c>
      <c r="I28" s="157">
        <v>0</v>
      </c>
      <c r="J28" s="157">
        <v>0</v>
      </c>
      <c r="K28" s="100">
        <f t="shared" si="0"/>
        <v>0</v>
      </c>
    </row>
    <row r="29" spans="1:11" ht="15.75" customHeight="1">
      <c r="A29" s="92" t="s">
        <v>384</v>
      </c>
      <c r="B29" s="92"/>
      <c r="C29" s="163" t="s">
        <v>385</v>
      </c>
      <c r="D29" s="163"/>
      <c r="E29" s="163"/>
      <c r="F29" s="163"/>
      <c r="G29" s="103" t="s">
        <v>386</v>
      </c>
      <c r="H29" s="160">
        <f>SUM(H25:H28)</f>
        <v>0</v>
      </c>
      <c r="I29" s="160">
        <f>SUM(I25:I28)</f>
        <v>0</v>
      </c>
      <c r="J29" s="160">
        <f>SUM(J25:J28)</f>
        <v>0</v>
      </c>
      <c r="K29" s="100">
        <f t="shared" si="0"/>
        <v>0</v>
      </c>
    </row>
    <row r="30" spans="1:11" ht="29.25" customHeight="1">
      <c r="A30" s="92" t="s">
        <v>387</v>
      </c>
      <c r="B30" s="92"/>
      <c r="C30" s="159" t="s">
        <v>388</v>
      </c>
      <c r="D30" s="159"/>
      <c r="E30" s="159"/>
      <c r="F30" s="159"/>
      <c r="G30" s="103" t="s">
        <v>389</v>
      </c>
      <c r="H30" s="160">
        <v>0</v>
      </c>
      <c r="I30" s="160">
        <v>0</v>
      </c>
      <c r="J30" s="160">
        <v>0</v>
      </c>
      <c r="K30" s="100">
        <f t="shared" si="0"/>
        <v>0</v>
      </c>
    </row>
    <row r="31" spans="1:11" ht="15.75" customHeight="1">
      <c r="A31" s="164" t="s">
        <v>390</v>
      </c>
      <c r="B31" s="164"/>
      <c r="C31" s="165" t="s">
        <v>391</v>
      </c>
      <c r="D31" s="165"/>
      <c r="E31" s="165"/>
      <c r="F31" s="165"/>
      <c r="G31" s="107" t="s">
        <v>392</v>
      </c>
      <c r="H31" s="166">
        <f>SUM(H24,H29,H30)</f>
        <v>0</v>
      </c>
      <c r="I31" s="166">
        <f>SUM(I24,I29,I30)</f>
        <v>321</v>
      </c>
      <c r="J31" s="166">
        <f>SUM(J24,J29,J30)</f>
        <v>11838</v>
      </c>
      <c r="K31" s="100">
        <f t="shared" si="0"/>
        <v>11517</v>
      </c>
    </row>
  </sheetData>
  <sheetProtection selectLockedCells="1" selectUnlockedCells="1"/>
  <mergeCells count="56">
    <mergeCell ref="A1:K1"/>
    <mergeCell ref="A3:K3"/>
    <mergeCell ref="A4:K4"/>
    <mergeCell ref="A5:B6"/>
    <mergeCell ref="C5:F5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</mergeCells>
  <printOptions/>
  <pageMargins left="0.7875" right="0.7875" top="1.0631944444444446" bottom="1.0631944444444446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1">
      <selection activeCell="C1" sqref="C1"/>
    </sheetView>
  </sheetViews>
  <sheetFormatPr defaultColWidth="12.00390625" defaultRowHeight="12.75"/>
  <cols>
    <col min="1" max="1" width="5.625" style="167" customWidth="1"/>
    <col min="2" max="2" width="14.375" style="168" customWidth="1"/>
    <col min="3" max="3" width="49.25390625" style="169" customWidth="1"/>
    <col min="4" max="4" width="15.125" style="112" customWidth="1"/>
    <col min="5" max="5" width="17.25390625" style="112" customWidth="1"/>
    <col min="6" max="6" width="11.625" style="112" customWidth="1"/>
    <col min="7" max="7" width="13.00390625" style="112" customWidth="1"/>
    <col min="8" max="8" width="13.375" style="112" customWidth="1"/>
    <col min="9" max="9" width="13.125" style="112" customWidth="1"/>
    <col min="10" max="10" width="11.625" style="112" customWidth="1"/>
    <col min="11" max="11" width="13.125" style="112" customWidth="1"/>
    <col min="12" max="16384" width="11.625" style="112" customWidth="1"/>
  </cols>
  <sheetData>
    <row r="1" spans="3:13" ht="13.5" customHeight="1">
      <c r="C1" s="170" t="s">
        <v>393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3:13" ht="14.25"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s="172" customFormat="1" ht="15.75" customHeight="1">
      <c r="A3" s="173" t="s">
        <v>394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2.75">
      <c r="A4" s="174" t="s">
        <v>38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3" s="177" customFormat="1" ht="12.75" customHeight="1">
      <c r="A5" s="175" t="s">
        <v>3</v>
      </c>
      <c r="B5" s="176" t="s">
        <v>4</v>
      </c>
      <c r="C5" s="176" t="s">
        <v>39</v>
      </c>
      <c r="D5" s="176" t="s">
        <v>6</v>
      </c>
      <c r="E5" s="176" t="s">
        <v>7</v>
      </c>
      <c r="F5" s="176" t="s">
        <v>8</v>
      </c>
      <c r="G5" s="176" t="s">
        <v>87</v>
      </c>
      <c r="H5" s="176" t="s">
        <v>395</v>
      </c>
      <c r="I5" s="176" t="s">
        <v>396</v>
      </c>
      <c r="J5" s="176" t="s">
        <v>397</v>
      </c>
      <c r="K5" s="176" t="s">
        <v>398</v>
      </c>
      <c r="L5" s="176" t="s">
        <v>399</v>
      </c>
      <c r="M5" s="176" t="s">
        <v>400</v>
      </c>
    </row>
    <row r="6" spans="1:13" s="181" customFormat="1" ht="60.75" customHeight="1">
      <c r="A6" s="175"/>
      <c r="B6" s="178" t="s">
        <v>401</v>
      </c>
      <c r="C6" s="179" t="s">
        <v>402</v>
      </c>
      <c r="D6" s="180" t="s">
        <v>403</v>
      </c>
      <c r="E6" s="180" t="s">
        <v>404</v>
      </c>
      <c r="F6" s="180" t="s">
        <v>405</v>
      </c>
      <c r="G6" s="180" t="s">
        <v>406</v>
      </c>
      <c r="H6" s="180" t="s">
        <v>407</v>
      </c>
      <c r="I6" s="180" t="s">
        <v>408</v>
      </c>
      <c r="J6" s="180" t="s">
        <v>409</v>
      </c>
      <c r="K6" s="180" t="s">
        <v>410</v>
      </c>
      <c r="L6" s="180" t="s">
        <v>321</v>
      </c>
      <c r="M6" s="180" t="s">
        <v>411</v>
      </c>
    </row>
    <row r="7" spans="1:13" s="181" customFormat="1" ht="27.75" customHeight="1">
      <c r="A7" s="182">
        <v>1</v>
      </c>
      <c r="B7" s="183" t="s">
        <v>412</v>
      </c>
      <c r="C7" s="184" t="s">
        <v>413</v>
      </c>
      <c r="D7" s="185">
        <v>2644</v>
      </c>
      <c r="E7" s="185">
        <v>1036</v>
      </c>
      <c r="F7" s="185">
        <v>659</v>
      </c>
      <c r="G7" s="186"/>
      <c r="H7" s="186"/>
      <c r="I7" s="186"/>
      <c r="J7" s="186"/>
      <c r="K7" s="186"/>
      <c r="L7" s="186"/>
      <c r="M7" s="187">
        <f aca="true" t="shared" si="0" ref="M7:M24">SUM(D7:L7)</f>
        <v>4339</v>
      </c>
    </row>
    <row r="8" spans="1:13" s="181" customFormat="1" ht="27.75" customHeight="1">
      <c r="A8" s="182">
        <v>2</v>
      </c>
      <c r="B8" s="183" t="s">
        <v>414</v>
      </c>
      <c r="C8" s="184" t="s">
        <v>415</v>
      </c>
      <c r="D8" s="185"/>
      <c r="E8" s="185"/>
      <c r="F8" s="185">
        <v>8</v>
      </c>
      <c r="G8" s="186"/>
      <c r="H8" s="186"/>
      <c r="I8" s="186"/>
      <c r="J8" s="186"/>
      <c r="K8" s="186"/>
      <c r="L8" s="186"/>
      <c r="M8" s="187">
        <f t="shared" si="0"/>
        <v>8</v>
      </c>
    </row>
    <row r="9" spans="1:13" s="181" customFormat="1" ht="27.75" customHeight="1">
      <c r="A9" s="182">
        <v>3</v>
      </c>
      <c r="B9" s="183" t="s">
        <v>416</v>
      </c>
      <c r="C9" s="184" t="s">
        <v>417</v>
      </c>
      <c r="D9" s="185"/>
      <c r="E9" s="185"/>
      <c r="F9" s="185"/>
      <c r="G9" s="186"/>
      <c r="H9" s="186"/>
      <c r="I9" s="186"/>
      <c r="J9" s="186">
        <v>2971</v>
      </c>
      <c r="K9" s="186"/>
      <c r="L9" s="186"/>
      <c r="M9" s="187">
        <f t="shared" si="0"/>
        <v>2971</v>
      </c>
    </row>
    <row r="10" spans="1:13" s="181" customFormat="1" ht="27.75" customHeight="1">
      <c r="A10" s="182"/>
      <c r="B10" s="183" t="s">
        <v>418</v>
      </c>
      <c r="C10" s="184" t="s">
        <v>419</v>
      </c>
      <c r="D10" s="185"/>
      <c r="E10" s="185"/>
      <c r="F10" s="185"/>
      <c r="G10" s="186"/>
      <c r="H10" s="186">
        <v>9443</v>
      </c>
      <c r="I10" s="186"/>
      <c r="J10" s="186"/>
      <c r="K10" s="186"/>
      <c r="L10" s="186">
        <v>3848</v>
      </c>
      <c r="M10" s="187">
        <f t="shared" si="0"/>
        <v>13291</v>
      </c>
    </row>
    <row r="11" spans="1:13" s="181" customFormat="1" ht="27.75" customHeight="1">
      <c r="A11" s="182"/>
      <c r="B11" s="183" t="s">
        <v>420</v>
      </c>
      <c r="C11" s="184" t="s">
        <v>421</v>
      </c>
      <c r="D11" s="185"/>
      <c r="E11" s="186"/>
      <c r="F11" s="186"/>
      <c r="G11" s="186"/>
      <c r="H11" s="186">
        <v>990</v>
      </c>
      <c r="I11" s="186"/>
      <c r="J11" s="186"/>
      <c r="K11" s="186"/>
      <c r="L11" s="186"/>
      <c r="M11" s="187">
        <f t="shared" si="0"/>
        <v>990</v>
      </c>
    </row>
    <row r="12" spans="1:13" s="181" customFormat="1" ht="27.75" customHeight="1">
      <c r="A12" s="182"/>
      <c r="B12" s="183" t="s">
        <v>422</v>
      </c>
      <c r="C12" s="184" t="s">
        <v>423</v>
      </c>
      <c r="D12" s="185">
        <v>8296</v>
      </c>
      <c r="E12" s="186">
        <v>1165</v>
      </c>
      <c r="F12" s="186">
        <v>1149</v>
      </c>
      <c r="G12" s="186"/>
      <c r="H12" s="186"/>
      <c r="I12" s="186">
        <v>876</v>
      </c>
      <c r="J12" s="186"/>
      <c r="K12" s="186"/>
      <c r="L12" s="186"/>
      <c r="M12" s="187">
        <f t="shared" si="0"/>
        <v>11486</v>
      </c>
    </row>
    <row r="13" spans="1:13" s="181" customFormat="1" ht="27.75" customHeight="1">
      <c r="A13" s="182">
        <v>5</v>
      </c>
      <c r="B13" s="183" t="s">
        <v>424</v>
      </c>
      <c r="C13" s="184" t="s">
        <v>425</v>
      </c>
      <c r="D13" s="185">
        <v>388</v>
      </c>
      <c r="E13" s="186">
        <v>52</v>
      </c>
      <c r="F13" s="186">
        <v>223</v>
      </c>
      <c r="G13" s="186"/>
      <c r="H13" s="186"/>
      <c r="I13" s="186"/>
      <c r="J13" s="186"/>
      <c r="K13" s="186"/>
      <c r="L13" s="186"/>
      <c r="M13" s="187">
        <f t="shared" si="0"/>
        <v>663</v>
      </c>
    </row>
    <row r="14" spans="1:13" ht="27.75" customHeight="1">
      <c r="A14" s="182">
        <v>6</v>
      </c>
      <c r="B14" s="183" t="s">
        <v>426</v>
      </c>
      <c r="C14" s="184" t="s">
        <v>427</v>
      </c>
      <c r="D14" s="185"/>
      <c r="E14" s="185"/>
      <c r="F14" s="185">
        <v>435</v>
      </c>
      <c r="G14" s="185"/>
      <c r="H14" s="185"/>
      <c r="I14" s="185"/>
      <c r="J14" s="185"/>
      <c r="K14" s="185"/>
      <c r="L14" s="185"/>
      <c r="M14" s="187">
        <f t="shared" si="0"/>
        <v>435</v>
      </c>
    </row>
    <row r="15" spans="1:13" ht="27.75" customHeight="1">
      <c r="A15" s="182">
        <v>7</v>
      </c>
      <c r="B15" s="183" t="s">
        <v>428</v>
      </c>
      <c r="C15" s="184" t="s">
        <v>429</v>
      </c>
      <c r="D15" s="185"/>
      <c r="E15" s="185"/>
      <c r="F15" s="185">
        <v>2142</v>
      </c>
      <c r="G15" s="185"/>
      <c r="H15" s="185"/>
      <c r="I15" s="185">
        <v>10112</v>
      </c>
      <c r="J15" s="185"/>
      <c r="K15" s="185"/>
      <c r="L15" s="185"/>
      <c r="M15" s="187">
        <f t="shared" si="0"/>
        <v>12254</v>
      </c>
    </row>
    <row r="16" spans="1:13" ht="27.75" customHeight="1">
      <c r="A16" s="182">
        <v>8</v>
      </c>
      <c r="B16" s="183" t="s">
        <v>430</v>
      </c>
      <c r="C16" s="184" t="s">
        <v>431</v>
      </c>
      <c r="D16" s="185">
        <v>1572</v>
      </c>
      <c r="E16" s="185">
        <v>434</v>
      </c>
      <c r="F16" s="185">
        <v>200</v>
      </c>
      <c r="G16" s="185"/>
      <c r="H16" s="185"/>
      <c r="I16" s="185">
        <v>155</v>
      </c>
      <c r="J16" s="185"/>
      <c r="K16" s="185"/>
      <c r="L16" s="185"/>
      <c r="M16" s="187">
        <f t="shared" si="0"/>
        <v>2361</v>
      </c>
    </row>
    <row r="17" spans="1:13" ht="27.75" customHeight="1">
      <c r="A17" s="182">
        <v>9</v>
      </c>
      <c r="B17" s="183" t="s">
        <v>432</v>
      </c>
      <c r="C17" s="184" t="s">
        <v>433</v>
      </c>
      <c r="D17" s="185"/>
      <c r="E17" s="185"/>
      <c r="F17" s="185">
        <v>510</v>
      </c>
      <c r="G17" s="185"/>
      <c r="H17" s="185"/>
      <c r="I17" s="185">
        <v>198</v>
      </c>
      <c r="J17" s="185"/>
      <c r="K17" s="185"/>
      <c r="L17" s="185"/>
      <c r="M17" s="187">
        <f t="shared" si="0"/>
        <v>708</v>
      </c>
    </row>
    <row r="18" spans="1:13" ht="27.75" customHeight="1">
      <c r="A18" s="182">
        <v>10</v>
      </c>
      <c r="B18" s="183" t="s">
        <v>434</v>
      </c>
      <c r="C18" s="184" t="s">
        <v>435</v>
      </c>
      <c r="D18" s="185"/>
      <c r="E18" s="185"/>
      <c r="F18" s="185"/>
      <c r="G18" s="185"/>
      <c r="H18" s="185">
        <v>16</v>
      </c>
      <c r="I18" s="185"/>
      <c r="J18" s="185"/>
      <c r="K18" s="185"/>
      <c r="L18" s="185"/>
      <c r="M18" s="187">
        <f t="shared" si="0"/>
        <v>16</v>
      </c>
    </row>
    <row r="19" spans="1:13" ht="27.75" customHeight="1">
      <c r="A19" s="182"/>
      <c r="B19" s="183">
        <v>104051</v>
      </c>
      <c r="C19" s="184" t="s">
        <v>436</v>
      </c>
      <c r="D19" s="185"/>
      <c r="E19" s="185"/>
      <c r="F19" s="185"/>
      <c r="G19" s="185">
        <v>55</v>
      </c>
      <c r="H19" s="185"/>
      <c r="I19" s="185"/>
      <c r="J19" s="185"/>
      <c r="K19" s="185"/>
      <c r="L19" s="185"/>
      <c r="M19" s="187">
        <f t="shared" si="0"/>
        <v>55</v>
      </c>
    </row>
    <row r="20" spans="1:13" ht="27.75" customHeight="1">
      <c r="A20" s="182"/>
      <c r="B20" s="183" t="s">
        <v>437</v>
      </c>
      <c r="C20" s="184" t="s">
        <v>438</v>
      </c>
      <c r="D20" s="185"/>
      <c r="E20" s="185"/>
      <c r="F20" s="185"/>
      <c r="G20" s="185">
        <v>474</v>
      </c>
      <c r="H20" s="185"/>
      <c r="I20" s="185"/>
      <c r="J20" s="185"/>
      <c r="K20" s="185"/>
      <c r="L20" s="185"/>
      <c r="M20" s="187">
        <f t="shared" si="0"/>
        <v>474</v>
      </c>
    </row>
    <row r="21" spans="1:13" ht="27.75" customHeight="1">
      <c r="A21" s="182"/>
      <c r="B21" s="183" t="s">
        <v>439</v>
      </c>
      <c r="C21" s="184" t="s">
        <v>440</v>
      </c>
      <c r="D21" s="185"/>
      <c r="E21" s="185"/>
      <c r="F21" s="185">
        <v>81</v>
      </c>
      <c r="G21" s="185">
        <v>487</v>
      </c>
      <c r="H21" s="185"/>
      <c r="I21" s="185"/>
      <c r="J21" s="185"/>
      <c r="K21" s="185"/>
      <c r="L21" s="185"/>
      <c r="M21" s="187">
        <f t="shared" si="0"/>
        <v>568</v>
      </c>
    </row>
    <row r="22" spans="1:13" ht="27.75" customHeight="1">
      <c r="A22" s="182">
        <v>11</v>
      </c>
      <c r="B22" s="183" t="s">
        <v>441</v>
      </c>
      <c r="C22" s="184" t="s">
        <v>442</v>
      </c>
      <c r="D22" s="185"/>
      <c r="E22" s="185"/>
      <c r="F22" s="185">
        <v>93</v>
      </c>
      <c r="G22" s="185">
        <v>1629</v>
      </c>
      <c r="H22" s="185"/>
      <c r="I22" s="185"/>
      <c r="J22" s="185"/>
      <c r="K22" s="185"/>
      <c r="L22" s="185"/>
      <c r="M22" s="187">
        <f t="shared" si="0"/>
        <v>1722</v>
      </c>
    </row>
    <row r="23" spans="1:13" ht="27.75" customHeight="1">
      <c r="A23" s="182"/>
      <c r="B23" s="183" t="s">
        <v>443</v>
      </c>
      <c r="C23" s="184" t="s">
        <v>444</v>
      </c>
      <c r="D23" s="185"/>
      <c r="E23" s="185"/>
      <c r="F23" s="185"/>
      <c r="G23" s="185"/>
      <c r="H23" s="185"/>
      <c r="I23" s="185"/>
      <c r="J23" s="185"/>
      <c r="K23" s="185"/>
      <c r="L23" s="185">
        <v>7990</v>
      </c>
      <c r="M23" s="187">
        <f t="shared" si="0"/>
        <v>7990</v>
      </c>
    </row>
    <row r="24" spans="1:13" ht="27.75" customHeight="1">
      <c r="A24" s="182">
        <v>12</v>
      </c>
      <c r="B24" s="183" t="s">
        <v>445</v>
      </c>
      <c r="C24" s="101" t="s">
        <v>446</v>
      </c>
      <c r="D24" s="185"/>
      <c r="E24" s="185"/>
      <c r="F24" s="185"/>
      <c r="G24" s="185"/>
      <c r="H24" s="185">
        <v>2812</v>
      </c>
      <c r="I24" s="185"/>
      <c r="J24" s="185"/>
      <c r="K24" s="185"/>
      <c r="L24" s="185"/>
      <c r="M24" s="187">
        <f t="shared" si="0"/>
        <v>2812</v>
      </c>
    </row>
    <row r="25" spans="1:13" ht="27.75" customHeight="1">
      <c r="A25" s="182">
        <v>13</v>
      </c>
      <c r="B25" s="183"/>
      <c r="C25" s="188" t="s">
        <v>411</v>
      </c>
      <c r="D25" s="189">
        <f aca="true" t="shared" si="1" ref="D25:L25">SUM(D7:D24)</f>
        <v>12900</v>
      </c>
      <c r="E25" s="189">
        <f t="shared" si="1"/>
        <v>2687</v>
      </c>
      <c r="F25" s="189">
        <f>SUM(F7:F24)</f>
        <v>5500</v>
      </c>
      <c r="G25" s="189">
        <f t="shared" si="1"/>
        <v>2645</v>
      </c>
      <c r="H25" s="189">
        <f t="shared" si="1"/>
        <v>13261</v>
      </c>
      <c r="I25" s="189">
        <f t="shared" si="1"/>
        <v>11341</v>
      </c>
      <c r="J25" s="189">
        <f t="shared" si="1"/>
        <v>2971</v>
      </c>
      <c r="K25" s="189">
        <f t="shared" si="1"/>
        <v>0</v>
      </c>
      <c r="L25" s="189">
        <f t="shared" si="1"/>
        <v>11838</v>
      </c>
      <c r="M25" s="187">
        <f>SUM(D25:L25)</f>
        <v>63143</v>
      </c>
    </row>
  </sheetData>
  <sheetProtection selectLockedCells="1" selectUnlockedCells="1"/>
  <mergeCells count="4">
    <mergeCell ref="C1:M1"/>
    <mergeCell ref="A3:M3"/>
    <mergeCell ref="A4:M4"/>
    <mergeCell ref="A5:A6"/>
  </mergeCells>
  <printOptions/>
  <pageMargins left="1.3388888888888888" right="0.31527777777777777" top="0.39375" bottom="0.3541666666666667" header="0.5118055555555555" footer="0.5118055555555555"/>
  <pageSetup horizontalDpi="300" verticalDpi="3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SheetLayoutView="100" workbookViewId="0" topLeftCell="A1">
      <selection activeCell="A1" sqref="A1"/>
    </sheetView>
  </sheetViews>
  <sheetFormatPr defaultColWidth="9.00390625" defaultRowHeight="12.75" customHeight="1"/>
  <cols>
    <col min="1" max="1" width="6.125" style="190" customWidth="1"/>
    <col min="2" max="2" width="40.125" style="191" customWidth="1"/>
    <col min="3" max="3" width="13.625" style="191" customWidth="1"/>
    <col min="4" max="4" width="11.125" style="191" customWidth="1"/>
    <col min="5" max="5" width="12.125" style="191" customWidth="1"/>
    <col min="6" max="16384" width="9.125" style="192" customWidth="1"/>
  </cols>
  <sheetData>
    <row r="1" spans="1:5" ht="12.75" customHeight="1">
      <c r="A1" s="193" t="s">
        <v>447</v>
      </c>
      <c r="B1" s="193"/>
      <c r="C1" s="193"/>
      <c r="D1" s="193"/>
      <c r="E1" s="193"/>
    </row>
    <row r="2" spans="1:5" ht="12.75" customHeight="1">
      <c r="A2" s="194"/>
      <c r="B2" s="195"/>
      <c r="C2" s="195"/>
      <c r="D2" s="195"/>
      <c r="E2" s="195"/>
    </row>
    <row r="3" spans="1:5" ht="15.75" customHeight="1">
      <c r="A3" s="193" t="s">
        <v>448</v>
      </c>
      <c r="B3" s="193"/>
      <c r="C3" s="193"/>
      <c r="D3" s="193"/>
      <c r="E3" s="193"/>
    </row>
    <row r="4" spans="1:5" ht="15.75" customHeight="1">
      <c r="A4" s="196" t="s">
        <v>449</v>
      </c>
      <c r="B4" s="196"/>
      <c r="C4" s="196"/>
      <c r="D4" s="196"/>
      <c r="E4" s="196"/>
    </row>
    <row r="5" spans="1:5" ht="15" customHeight="1">
      <c r="A5" s="194"/>
      <c r="B5" s="195"/>
      <c r="C5" s="195"/>
      <c r="D5" s="195"/>
      <c r="E5" s="195"/>
    </row>
    <row r="6" spans="1:5" ht="15" customHeight="1">
      <c r="A6" s="194"/>
      <c r="B6" s="195"/>
      <c r="C6" s="195"/>
      <c r="D6" s="197" t="s">
        <v>2</v>
      </c>
      <c r="E6" s="197"/>
    </row>
    <row r="7" spans="1:5" ht="15" customHeight="1">
      <c r="A7" s="198" t="s">
        <v>3</v>
      </c>
      <c r="B7" s="198" t="s">
        <v>4</v>
      </c>
      <c r="C7" s="198" t="s">
        <v>39</v>
      </c>
      <c r="D7" s="198" t="s">
        <v>6</v>
      </c>
      <c r="E7" s="198" t="s">
        <v>7</v>
      </c>
    </row>
    <row r="8" spans="1:5" ht="47.25" customHeight="1">
      <c r="A8" s="198"/>
      <c r="B8" s="199" t="s">
        <v>450</v>
      </c>
      <c r="C8" s="200" t="s">
        <v>451</v>
      </c>
      <c r="D8" s="200" t="s">
        <v>452</v>
      </c>
      <c r="E8" s="200" t="s">
        <v>453</v>
      </c>
    </row>
    <row r="9" spans="1:5" ht="15.75" customHeight="1">
      <c r="A9" s="201">
        <v>1</v>
      </c>
      <c r="B9" s="202" t="s">
        <v>454</v>
      </c>
      <c r="C9" s="202"/>
      <c r="D9" s="202"/>
      <c r="E9" s="202"/>
    </row>
    <row r="10" spans="1:5" ht="31.5" customHeight="1">
      <c r="A10" s="201">
        <v>2</v>
      </c>
      <c r="B10" s="203" t="s">
        <v>455</v>
      </c>
      <c r="C10" s="204">
        <v>33182</v>
      </c>
      <c r="D10" s="204">
        <v>25600</v>
      </c>
      <c r="E10" s="204">
        <v>25000</v>
      </c>
    </row>
    <row r="11" spans="1:5" ht="15" customHeight="1">
      <c r="A11" s="201">
        <v>3</v>
      </c>
      <c r="B11" s="203" t="s">
        <v>456</v>
      </c>
      <c r="C11" s="204">
        <v>2298</v>
      </c>
      <c r="D11" s="204">
        <v>900</v>
      </c>
      <c r="E11" s="204">
        <v>910</v>
      </c>
    </row>
    <row r="12" spans="1:5" ht="15" customHeight="1">
      <c r="A12" s="201">
        <v>4</v>
      </c>
      <c r="B12" s="203" t="s">
        <v>457</v>
      </c>
      <c r="C12" s="204">
        <v>252</v>
      </c>
      <c r="D12" s="204">
        <v>0</v>
      </c>
      <c r="E12" s="204">
        <v>0</v>
      </c>
    </row>
    <row r="13" spans="1:5" ht="15" customHeight="1">
      <c r="A13" s="201">
        <v>5</v>
      </c>
      <c r="B13" s="203" t="s">
        <v>458</v>
      </c>
      <c r="C13" s="204">
        <v>0</v>
      </c>
      <c r="D13" s="204">
        <v>0</v>
      </c>
      <c r="E13" s="204">
        <v>0</v>
      </c>
    </row>
    <row r="14" spans="1:5" ht="15" customHeight="1">
      <c r="A14" s="201">
        <v>6</v>
      </c>
      <c r="B14" s="203" t="s">
        <v>459</v>
      </c>
      <c r="C14" s="204">
        <v>19313</v>
      </c>
      <c r="D14" s="204"/>
      <c r="E14" s="204"/>
    </row>
    <row r="15" spans="1:5" ht="31.5" customHeight="1">
      <c r="A15" s="201">
        <v>7</v>
      </c>
      <c r="B15" s="205" t="s">
        <v>460</v>
      </c>
      <c r="C15" s="206">
        <f>SUM(C10:C14)</f>
        <v>55045</v>
      </c>
      <c r="D15" s="206">
        <f>SUM(D10:D14)</f>
        <v>26500</v>
      </c>
      <c r="E15" s="206">
        <f>SUM(E10:E14)</f>
        <v>25910</v>
      </c>
    </row>
    <row r="16" spans="1:5" ht="15.75" customHeight="1">
      <c r="A16" s="201">
        <v>8</v>
      </c>
      <c r="B16" s="207" t="s">
        <v>461</v>
      </c>
      <c r="C16" s="208"/>
      <c r="D16" s="208"/>
      <c r="E16" s="208"/>
    </row>
    <row r="17" spans="1:5" ht="17.25" customHeight="1">
      <c r="A17" s="201">
        <v>9</v>
      </c>
      <c r="B17" s="203" t="s">
        <v>462</v>
      </c>
      <c r="C17" s="204">
        <v>12900</v>
      </c>
      <c r="D17" s="204">
        <v>7650</v>
      </c>
      <c r="E17" s="204">
        <v>7870</v>
      </c>
    </row>
    <row r="18" spans="1:5" ht="27.75" customHeight="1">
      <c r="A18" s="201">
        <v>10</v>
      </c>
      <c r="B18" s="203" t="s">
        <v>463</v>
      </c>
      <c r="C18" s="204">
        <v>2687</v>
      </c>
      <c r="D18" s="204">
        <v>3065</v>
      </c>
      <c r="E18" s="204">
        <v>3150</v>
      </c>
    </row>
    <row r="19" spans="1:5" ht="17.25" customHeight="1">
      <c r="A19" s="201">
        <v>11</v>
      </c>
      <c r="B19" s="203" t="s">
        <v>464</v>
      </c>
      <c r="C19" s="204">
        <v>5500</v>
      </c>
      <c r="D19" s="204">
        <v>2213</v>
      </c>
      <c r="E19" s="204">
        <v>2280</v>
      </c>
    </row>
    <row r="20" spans="1:5" ht="17.25" customHeight="1">
      <c r="A20" s="201">
        <v>12</v>
      </c>
      <c r="B20" s="203" t="s">
        <v>465</v>
      </c>
      <c r="C20" s="204">
        <v>2645</v>
      </c>
      <c r="D20" s="204">
        <v>1200</v>
      </c>
      <c r="E20" s="204">
        <v>1200</v>
      </c>
    </row>
    <row r="21" spans="1:5" ht="17.25" customHeight="1">
      <c r="A21" s="201">
        <v>13</v>
      </c>
      <c r="B21" s="203" t="s">
        <v>466</v>
      </c>
      <c r="C21" s="204">
        <v>13261</v>
      </c>
      <c r="D21" s="204"/>
      <c r="E21" s="204"/>
    </row>
    <row r="22" spans="1:5" ht="17.25" customHeight="1">
      <c r="A22" s="201">
        <v>14</v>
      </c>
      <c r="B22" s="203" t="s">
        <v>467</v>
      </c>
      <c r="C22" s="204">
        <v>11838</v>
      </c>
      <c r="D22" s="204">
        <v>0</v>
      </c>
      <c r="E22" s="204">
        <v>0</v>
      </c>
    </row>
    <row r="23" spans="1:5" ht="31.5" customHeight="1">
      <c r="A23" s="201">
        <v>15</v>
      </c>
      <c r="B23" s="205" t="s">
        <v>468</v>
      </c>
      <c r="C23" s="206">
        <f>SUM(C17:C22)</f>
        <v>48831</v>
      </c>
      <c r="D23" s="206">
        <f>SUM(D17:D22)</f>
        <v>14128</v>
      </c>
      <c r="E23" s="206">
        <f>SUM(E17:E22)</f>
        <v>14500</v>
      </c>
    </row>
  </sheetData>
  <sheetProtection selectLockedCells="1" selectUnlockedCells="1"/>
  <mergeCells count="6">
    <mergeCell ref="A1:E1"/>
    <mergeCell ref="A3:E3"/>
    <mergeCell ref="A4:E4"/>
    <mergeCell ref="D6:E6"/>
    <mergeCell ref="A7:A8"/>
    <mergeCell ref="B9:E9"/>
  </mergeCells>
  <printOptions/>
  <pageMargins left="0.7875" right="0.7875" top="1.0631944444444446" bottom="1.0631944444444446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tkatonaandrea</dc:creator>
  <cp:keywords/>
  <dc:description/>
  <cp:lastModifiedBy/>
  <cp:lastPrinted>2016-05-09T09:37:25Z</cp:lastPrinted>
  <dcterms:created xsi:type="dcterms:W3CDTF">2016-05-04T08:48:29Z</dcterms:created>
  <dcterms:modified xsi:type="dcterms:W3CDTF">2016-05-09T10:10:51Z</dcterms:modified>
  <cp:category/>
  <cp:version/>
  <cp:contentType/>
  <cp:contentStatus/>
  <cp:revision>20</cp:revision>
</cp:coreProperties>
</file>