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5.sz.mell  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<sst xmlns="http://schemas.openxmlformats.org/spreadsheetml/2006/main" count="86" uniqueCount="82">
  <si>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I. Működési célú bevételek és kiadások mérlege
(Önkormányzati szinten)</t>
  </si>
  <si>
    <t xml:space="preserve">5. melléklet a 9/2014. (IV.25.) önkormányzati rendelethez </t>
  </si>
  <si>
    <t xml:space="preserve"> Ezer forintban !</t>
  </si>
  <si>
    <t>Sor-
szám</t>
  </si>
  <si>
    <t>Bevételek</t>
  </si>
  <si>
    <t>Kiadások</t>
  </si>
  <si>
    <t>Megnevezés</t>
  </si>
  <si>
    <t>2013. évi eredeti előirányzat</t>
  </si>
  <si>
    <t>2013. évi módosított előirányzat</t>
  </si>
  <si>
    <t>2013. XII. 31. teljesítés</t>
  </si>
  <si>
    <t>1.</t>
  </si>
  <si>
    <t>Közhatalmi bevételek</t>
  </si>
  <si>
    <t>Személyi juttatások</t>
  </si>
  <si>
    <t>2.</t>
  </si>
  <si>
    <t>Intézményi működési bevételek</t>
  </si>
  <si>
    <t>Munkaadókat terhelő járulékok és szociális hozzájárulási adó</t>
  </si>
  <si>
    <t>3.</t>
  </si>
  <si>
    <t>Átengedett központi adók</t>
  </si>
  <si>
    <t xml:space="preserve">Dologi kiadások </t>
  </si>
  <si>
    <t>4.</t>
  </si>
  <si>
    <t>Támogatások, kiegészítések (működési célú)</t>
  </si>
  <si>
    <t>Ellátottak pénzbeli juttatásai</t>
  </si>
  <si>
    <t>5.</t>
  </si>
  <si>
    <t>Átvett pénzeszközök államháztartáson belülről</t>
  </si>
  <si>
    <t>Egyéb működési célú kiadások</t>
  </si>
  <si>
    <t>6.</t>
  </si>
  <si>
    <t xml:space="preserve">    - 5.-ből: EU támogatás</t>
  </si>
  <si>
    <t>Tartalékok</t>
  </si>
  <si>
    <t>7.</t>
  </si>
  <si>
    <t>Átvett pénzeszközök államháztartáson  kívülről</t>
  </si>
  <si>
    <t>Kölcsön nyújtása</t>
  </si>
  <si>
    <t>8.</t>
  </si>
  <si>
    <t>Kölcsön visszatérülés  (működési célú)</t>
  </si>
  <si>
    <t>9.</t>
  </si>
  <si>
    <t>Egyéb bevételek</t>
  </si>
  <si>
    <t>10.</t>
  </si>
  <si>
    <t>11.</t>
  </si>
  <si>
    <t>12.</t>
  </si>
  <si>
    <t>13.</t>
  </si>
  <si>
    <t>Költségvetési bevételek összesen (1+...+12)</t>
  </si>
  <si>
    <t>Költségvetési kiadások összesen (1+...+12)</t>
  </si>
  <si>
    <t>14.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</si>
  <si>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</si>
  <si>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</si>
  <si>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</si>
  <si>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</si>
  <si>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</si>
  <si>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</si>
  <si>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</si>
  <si>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</si>
  <si>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</si>
  <si>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</si>
  <si>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</si>
  <si>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</si>
  <si>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</si>
  <si>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</si>
  <si>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</si>
  <si>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</si>
  <si>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</si>
  <si>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</si>
  <si>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</si>
  <si>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</si>
  <si>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</si>
  <si>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 xml:space="preserve">   Egyéb külső finanszírozási bevételek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</si>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</sst>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8"/>
      <color indexed="8"/>
      <name val="Times New Roman CE"/>
      <family val="1"/>
    </font>
    <font>
      <sz val="8"/>
      <color indexed="60"/>
      <name val="Times New Roman CE"/>
      <family val="1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3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right" vertical="center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  <protection/>
    </xf>
    <xf numFmtId="164" fontId="27" fillId="0" borderId="16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7" xfId="0" applyNumberFormat="1" applyFill="1" applyBorder="1" applyAlignment="1" applyProtection="1">
      <alignment horizontal="left" vertical="center" wrapText="1" indent="1"/>
      <protection/>
    </xf>
    <xf numFmtId="164" fontId="2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ill="1" applyBorder="1" applyAlignment="1" applyProtection="1">
      <alignment horizontal="left" vertical="center" wrapText="1" indent="1"/>
      <protection/>
    </xf>
    <xf numFmtId="164" fontId="28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SheetLayoutView="100" workbookViewId="0" topLeftCell="C1">
      <selection activeCell="J1" sqref="J1:J32"/>
    </sheetView>
  </sheetViews>
  <sheetFormatPr defaultColWidth="9.00390625" defaultRowHeight="12.75"/>
  <cols>
    <col min="1" max="1" width="6.875" style="1" customWidth="1"/>
    <col min="2" max="2" width="55.125" style="5" customWidth="1"/>
    <col min="3" max="5" width="16.375" style="1" customWidth="1"/>
    <col min="6" max="6" width="55.125" style="1" customWidth="1"/>
    <col min="7" max="9" width="16.375" style="1" customWidth="1"/>
    <col min="10" max="10" width="4.875" style="1" customWidth="1"/>
    <col min="11" max="16384" width="9.375" style="1" customWidth="1"/>
  </cols>
  <sheetData>
    <row r="1" spans="2:10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7:10" ht="14.25" thickBot="1">
      <c r="G2" s="6"/>
      <c r="H2" s="6"/>
      <c r="I2" s="6" t="s">
        <v>2</v>
      </c>
      <c r="J2" s="4"/>
    </row>
    <row r="3" spans="1:10" ht="18" customHeight="1" thickBot="1">
      <c r="A3" s="7" t="s">
        <v>3</v>
      </c>
      <c r="B3" s="8" t="s">
        <v>4</v>
      </c>
      <c r="C3" s="9"/>
      <c r="D3" s="9"/>
      <c r="E3" s="9"/>
      <c r="F3" s="8" t="s">
        <v>5</v>
      </c>
      <c r="G3" s="10"/>
      <c r="H3" s="10"/>
      <c r="I3" s="10"/>
      <c r="J3" s="4"/>
    </row>
    <row r="4" spans="1:10" s="15" customFormat="1" ht="35.25" customHeight="1" thickBot="1">
      <c r="A4" s="11"/>
      <c r="B4" s="12" t="s">
        <v>6</v>
      </c>
      <c r="C4" s="13" t="s">
        <v>7</v>
      </c>
      <c r="D4" s="14" t="s">
        <v>8</v>
      </c>
      <c r="E4" s="13" t="s">
        <v>9</v>
      </c>
      <c r="F4" s="12" t="s">
        <v>6</v>
      </c>
      <c r="G4" s="13" t="s">
        <v>7</v>
      </c>
      <c r="H4" s="14" t="s">
        <v>8</v>
      </c>
      <c r="I4" s="13" t="s">
        <v>9</v>
      </c>
      <c r="J4" s="4"/>
    </row>
    <row r="5" spans="1:10" s="20" customFormat="1" ht="12" customHeight="1" thickBot="1">
      <c r="A5" s="16">
        <v>1</v>
      </c>
      <c r="B5" s="17">
        <v>2</v>
      </c>
      <c r="C5" s="18">
        <v>3</v>
      </c>
      <c r="D5" s="18">
        <v>4</v>
      </c>
      <c r="E5" s="18">
        <v>5</v>
      </c>
      <c r="F5" s="17">
        <v>6</v>
      </c>
      <c r="G5" s="18">
        <v>7</v>
      </c>
      <c r="H5" s="18">
        <v>8</v>
      </c>
      <c r="I5" s="19">
        <v>9</v>
      </c>
      <c r="J5" s="4"/>
    </row>
    <row r="6" spans="1:10" ht="12.75" customHeight="1">
      <c r="A6" s="21" t="s">
        <v>10</v>
      </c>
      <c r="B6" s="22" t="s">
        <v>11</v>
      </c>
      <c r="C6" s="23">
        <v>168030</v>
      </c>
      <c r="D6" s="23">
        <v>173457</v>
      </c>
      <c r="E6" s="24">
        <v>181254</v>
      </c>
      <c r="F6" s="22" t="s">
        <v>12</v>
      </c>
      <c r="G6" s="23">
        <v>334033</v>
      </c>
      <c r="H6" s="23">
        <v>400503</v>
      </c>
      <c r="I6" s="25">
        <v>390812</v>
      </c>
      <c r="J6" s="4"/>
    </row>
    <row r="7" spans="1:10" ht="12.75" customHeight="1">
      <c r="A7" s="26" t="s">
        <v>13</v>
      </c>
      <c r="B7" s="27" t="s">
        <v>14</v>
      </c>
      <c r="C7" s="28">
        <v>102593</v>
      </c>
      <c r="D7" s="28">
        <v>122477</v>
      </c>
      <c r="E7" s="29">
        <v>129445</v>
      </c>
      <c r="F7" s="27" t="s">
        <v>15</v>
      </c>
      <c r="G7" s="28">
        <v>81990</v>
      </c>
      <c r="H7" s="28">
        <v>90098</v>
      </c>
      <c r="I7" s="30">
        <v>87737</v>
      </c>
      <c r="J7" s="4"/>
    </row>
    <row r="8" spans="1:10" ht="12.75" customHeight="1">
      <c r="A8" s="26" t="s">
        <v>16</v>
      </c>
      <c r="B8" s="27" t="s">
        <v>17</v>
      </c>
      <c r="C8" s="28">
        <v>11000</v>
      </c>
      <c r="D8" s="28">
        <v>11000</v>
      </c>
      <c r="E8" s="29">
        <v>11089</v>
      </c>
      <c r="F8" s="27" t="s">
        <v>18</v>
      </c>
      <c r="G8" s="28">
        <v>223617</v>
      </c>
      <c r="H8" s="28">
        <v>291041</v>
      </c>
      <c r="I8" s="30">
        <v>243445</v>
      </c>
      <c r="J8" s="4"/>
    </row>
    <row r="9" spans="1:10" ht="12.75" customHeight="1">
      <c r="A9" s="26" t="s">
        <v>19</v>
      </c>
      <c r="B9" s="31" t="s">
        <v>20</v>
      </c>
      <c r="C9" s="28">
        <v>460413</v>
      </c>
      <c r="D9" s="28">
        <v>556693</v>
      </c>
      <c r="E9" s="29">
        <v>556693</v>
      </c>
      <c r="F9" s="27" t="s">
        <v>21</v>
      </c>
      <c r="G9" s="28"/>
      <c r="H9" s="28">
        <v>404</v>
      </c>
      <c r="I9" s="30">
        <v>404</v>
      </c>
      <c r="J9" s="4"/>
    </row>
    <row r="10" spans="1:10" ht="12.75" customHeight="1">
      <c r="A10" s="26" t="s">
        <v>22</v>
      </c>
      <c r="B10" s="27" t="s">
        <v>23</v>
      </c>
      <c r="C10" s="28">
        <v>92199</v>
      </c>
      <c r="D10" s="28">
        <v>232299</v>
      </c>
      <c r="E10" s="29">
        <v>234701</v>
      </c>
      <c r="F10" s="27" t="s">
        <v>24</v>
      </c>
      <c r="G10" s="28">
        <v>194618</v>
      </c>
      <c r="H10" s="28">
        <v>260240</v>
      </c>
      <c r="I10" s="30">
        <v>262075</v>
      </c>
      <c r="J10" s="4"/>
    </row>
    <row r="11" spans="1:10" ht="12.75" customHeight="1">
      <c r="A11" s="26" t="s">
        <v>25</v>
      </c>
      <c r="B11" s="27" t="s">
        <v>26</v>
      </c>
      <c r="C11" s="32"/>
      <c r="D11" s="32">
        <v>44128</v>
      </c>
      <c r="E11" s="33"/>
      <c r="F11" s="27" t="s">
        <v>27</v>
      </c>
      <c r="G11" s="28">
        <v>3676</v>
      </c>
      <c r="H11" s="28">
        <v>0</v>
      </c>
      <c r="I11" s="34"/>
      <c r="J11" s="4"/>
    </row>
    <row r="12" spans="1:10" ht="12.75" customHeight="1">
      <c r="A12" s="26" t="s">
        <v>28</v>
      </c>
      <c r="B12" s="27" t="s">
        <v>29</v>
      </c>
      <c r="C12" s="28"/>
      <c r="D12" s="28">
        <v>190</v>
      </c>
      <c r="E12" s="29">
        <v>190</v>
      </c>
      <c r="F12" s="35" t="s">
        <v>30</v>
      </c>
      <c r="G12" s="28"/>
      <c r="H12" s="28"/>
      <c r="I12" s="34"/>
      <c r="J12" s="4"/>
    </row>
    <row r="13" spans="1:10" ht="12.75" customHeight="1">
      <c r="A13" s="26" t="s">
        <v>31</v>
      </c>
      <c r="B13" s="27" t="s">
        <v>32</v>
      </c>
      <c r="C13" s="28"/>
      <c r="D13" s="28"/>
      <c r="E13" s="28"/>
      <c r="F13" s="35"/>
      <c r="G13" s="28"/>
      <c r="H13" s="28"/>
      <c r="I13" s="34"/>
      <c r="J13" s="4"/>
    </row>
    <row r="14" spans="1:10" ht="12.75" customHeight="1">
      <c r="A14" s="26" t="s">
        <v>33</v>
      </c>
      <c r="B14" s="36" t="s">
        <v>34</v>
      </c>
      <c r="C14" s="32"/>
      <c r="D14" s="32"/>
      <c r="E14" s="32"/>
      <c r="F14" s="35"/>
      <c r="G14" s="28"/>
      <c r="H14" s="28"/>
      <c r="I14" s="34"/>
      <c r="J14" s="4"/>
    </row>
    <row r="15" spans="1:10" ht="12.75" customHeight="1">
      <c r="A15" s="26" t="s">
        <v>35</v>
      </c>
      <c r="B15" s="35"/>
      <c r="C15" s="28"/>
      <c r="D15" s="28"/>
      <c r="E15" s="28"/>
      <c r="F15" s="35"/>
      <c r="G15" s="28"/>
      <c r="H15" s="28"/>
      <c r="I15" s="34"/>
      <c r="J15" s="4"/>
    </row>
    <row r="16" spans="1:10" ht="12.75" customHeight="1">
      <c r="A16" s="26" t="s">
        <v>36</v>
      </c>
      <c r="B16" s="35"/>
      <c r="C16" s="28"/>
      <c r="D16" s="28"/>
      <c r="E16" s="28"/>
      <c r="F16" s="35"/>
      <c r="G16" s="28"/>
      <c r="H16" s="28"/>
      <c r="I16" s="34"/>
      <c r="J16" s="4"/>
    </row>
    <row r="17" spans="1:10" ht="12.75" customHeight="1" thickBot="1">
      <c r="A17" s="26" t="s">
        <v>37</v>
      </c>
      <c r="B17" s="37"/>
      <c r="C17" s="38"/>
      <c r="D17" s="38"/>
      <c r="E17" s="38"/>
      <c r="F17" s="35"/>
      <c r="G17" s="38"/>
      <c r="H17" s="38"/>
      <c r="I17" s="39"/>
      <c r="J17" s="4"/>
    </row>
    <row r="18" spans="1:10" ht="15.75" customHeight="1" thickBot="1">
      <c r="A18" s="40" t="s">
        <v>38</v>
      </c>
      <c r="B18" s="41" t="s">
        <v>39</v>
      </c>
      <c r="C18" s="42">
        <f>+C6+C7+C8+C9+C10+C12+C13+C14+C15+C16+C17</f>
        <v>834235</v>
      </c>
      <c r="D18" s="42">
        <f>+D6+D7+D8+D9+D10+D12+D13+D14+D15+D16+D17</f>
        <v>1096116</v>
      </c>
      <c r="E18" s="42">
        <f>+E6+E7+E8+E9+E10+E12+E13+E14+E15+E16+E17</f>
        <v>1113372</v>
      </c>
      <c r="F18" s="41" t="s">
        <v>40</v>
      </c>
      <c r="G18" s="42">
        <f>SUM(G6:G17)</f>
        <v>837934</v>
      </c>
      <c r="H18" s="42">
        <f>SUM(H6:H17)</f>
        <v>1042286</v>
      </c>
      <c r="I18" s="43">
        <f>SUM(I6:I17)</f>
        <v>984473</v>
      </c>
      <c r="J18" s="4"/>
    </row>
    <row r="19" spans="1:10" ht="12.75" customHeight="1">
      <c r="A19" s="44" t="s">
        <v>41</v>
      </c>
      <c r="B19" s="45" t="s">
        <v>42</v>
      </c>
      <c r="C19" s="46">
        <f>+C20+C21+C22+C23</f>
        <v>3349</v>
      </c>
      <c r="D19" s="46">
        <v>0</v>
      </c>
      <c r="E19" s="46">
        <f>+E20+E21+E22+E23</f>
        <v>0</v>
      </c>
      <c r="F19" s="47" t="s">
        <v>43</v>
      </c>
      <c r="G19" s="48"/>
      <c r="H19" s="48"/>
      <c r="I19" s="49"/>
      <c r="J19" s="4"/>
    </row>
    <row r="20" spans="1:10" ht="12.75" customHeight="1">
      <c r="A20" s="50" t="s">
        <v>44</v>
      </c>
      <c r="B20" s="47" t="s">
        <v>45</v>
      </c>
      <c r="C20" s="51">
        <v>3349</v>
      </c>
      <c r="D20" s="51">
        <v>0</v>
      </c>
      <c r="E20" s="51"/>
      <c r="F20" s="47" t="s">
        <v>46</v>
      </c>
      <c r="G20" s="51"/>
      <c r="H20" s="51">
        <v>21393</v>
      </c>
      <c r="I20" s="52">
        <v>21319</v>
      </c>
      <c r="J20" s="4"/>
    </row>
    <row r="21" spans="1:10" ht="12.75" customHeight="1">
      <c r="A21" s="50" t="s">
        <v>47</v>
      </c>
      <c r="B21" s="47" t="s">
        <v>48</v>
      </c>
      <c r="C21" s="51"/>
      <c r="D21" s="51"/>
      <c r="E21" s="51"/>
      <c r="F21" s="47" t="s">
        <v>49</v>
      </c>
      <c r="G21" s="51"/>
      <c r="H21" s="51"/>
      <c r="I21" s="52"/>
      <c r="J21" s="4"/>
    </row>
    <row r="22" spans="1:10" ht="12.75" customHeight="1">
      <c r="A22" s="50" t="s">
        <v>50</v>
      </c>
      <c r="B22" s="47" t="s">
        <v>51</v>
      </c>
      <c r="C22" s="51"/>
      <c r="D22" s="51"/>
      <c r="E22" s="51"/>
      <c r="F22" s="47" t="s">
        <v>52</v>
      </c>
      <c r="G22" s="51"/>
      <c r="H22" s="51"/>
      <c r="I22" s="52"/>
      <c r="J22" s="4"/>
    </row>
    <row r="23" spans="1:10" ht="12.75" customHeight="1">
      <c r="A23" s="50" t="s">
        <v>53</v>
      </c>
      <c r="B23" s="47" t="s">
        <v>54</v>
      </c>
      <c r="C23" s="51"/>
      <c r="D23" s="51">
        <v>0</v>
      </c>
      <c r="E23" s="51"/>
      <c r="F23" s="45" t="s">
        <v>55</v>
      </c>
      <c r="G23" s="51"/>
      <c r="H23" s="51"/>
      <c r="I23" s="52"/>
      <c r="J23" s="4"/>
    </row>
    <row r="24" spans="1:10" ht="12.75" customHeight="1">
      <c r="A24" s="50" t="s">
        <v>56</v>
      </c>
      <c r="B24" s="47" t="s">
        <v>57</v>
      </c>
      <c r="C24" s="53">
        <f>+C25+C26</f>
        <v>0</v>
      </c>
      <c r="D24" s="53"/>
      <c r="E24" s="53">
        <f>+E25+E26</f>
        <v>0</v>
      </c>
      <c r="F24" s="47" t="s">
        <v>58</v>
      </c>
      <c r="G24" s="51"/>
      <c r="H24" s="51"/>
      <c r="I24" s="52"/>
      <c r="J24" s="4"/>
    </row>
    <row r="25" spans="1:10" ht="12.75" customHeight="1">
      <c r="A25" s="44" t="s">
        <v>59</v>
      </c>
      <c r="B25" s="45" t="s">
        <v>60</v>
      </c>
      <c r="C25" s="48"/>
      <c r="D25" s="48"/>
      <c r="E25" s="48"/>
      <c r="F25" s="22" t="s">
        <v>61</v>
      </c>
      <c r="G25" s="48"/>
      <c r="H25" s="48"/>
      <c r="I25" s="49"/>
      <c r="J25" s="4"/>
    </row>
    <row r="26" spans="1:10" ht="12.75" customHeight="1" thickBot="1">
      <c r="A26" s="50" t="s">
        <v>62</v>
      </c>
      <c r="B26" s="47" t="s">
        <v>63</v>
      </c>
      <c r="C26" s="51"/>
      <c r="D26" s="51"/>
      <c r="E26" s="51"/>
      <c r="F26" s="35"/>
      <c r="G26" s="51"/>
      <c r="H26" s="51"/>
      <c r="I26" s="52"/>
      <c r="J26" s="4"/>
    </row>
    <row r="27" spans="1:10" ht="15.75" customHeight="1" thickBot="1">
      <c r="A27" s="40" t="s">
        <v>64</v>
      </c>
      <c r="B27" s="41" t="s">
        <v>65</v>
      </c>
      <c r="C27" s="42">
        <f>+C19+C24</f>
        <v>3349</v>
      </c>
      <c r="D27" s="42">
        <f>+D19+D24</f>
        <v>0</v>
      </c>
      <c r="E27" s="42">
        <f>+E19+E24</f>
        <v>0</v>
      </c>
      <c r="F27" s="41" t="s">
        <v>66</v>
      </c>
      <c r="G27" s="42">
        <f>SUM(G19:G26)</f>
        <v>0</v>
      </c>
      <c r="H27" s="42">
        <f>SUM(H19:H26)</f>
        <v>21393</v>
      </c>
      <c r="I27" s="43">
        <f>SUM(I19:I26)</f>
        <v>21319</v>
      </c>
      <c r="J27" s="4"/>
    </row>
    <row r="28" spans="1:10" ht="18" customHeight="1" thickBot="1">
      <c r="A28" s="40" t="s">
        <v>67</v>
      </c>
      <c r="B28" s="54" t="s">
        <v>68</v>
      </c>
      <c r="C28" s="42">
        <f>+C18+C27</f>
        <v>837584</v>
      </c>
      <c r="D28" s="42">
        <f>+D18+D27</f>
        <v>1096116</v>
      </c>
      <c r="E28" s="42">
        <f>+E18+E27</f>
        <v>1113372</v>
      </c>
      <c r="F28" s="54" t="s">
        <v>69</v>
      </c>
      <c r="G28" s="42">
        <f>+G18+G27</f>
        <v>837934</v>
      </c>
      <c r="H28" s="42">
        <f>+H18+H27</f>
        <v>1063679</v>
      </c>
      <c r="I28" s="43">
        <f>+I18+I27</f>
        <v>1005792</v>
      </c>
      <c r="J28" s="4"/>
    </row>
    <row r="29" spans="1:10" ht="18" customHeight="1" thickBot="1">
      <c r="A29" s="40" t="s">
        <v>70</v>
      </c>
      <c r="B29" s="41" t="s">
        <v>71</v>
      </c>
      <c r="C29" s="55"/>
      <c r="D29" s="55"/>
      <c r="E29" s="55"/>
      <c r="F29" s="41" t="s">
        <v>72</v>
      </c>
      <c r="G29" s="55"/>
      <c r="H29" s="55"/>
      <c r="I29" s="56"/>
      <c r="J29" s="4"/>
    </row>
    <row r="30" spans="1:10" ht="13.5" thickBot="1">
      <c r="A30" s="40" t="s">
        <v>73</v>
      </c>
      <c r="B30" s="57" t="s">
        <v>74</v>
      </c>
      <c r="C30" s="58">
        <f>+C28+C29</f>
        <v>837584</v>
      </c>
      <c r="D30" s="58">
        <f>+D28+D29</f>
        <v>1096116</v>
      </c>
      <c r="E30" s="58">
        <f>+E28+E29</f>
        <v>1113372</v>
      </c>
      <c r="F30" s="57" t="s">
        <v>75</v>
      </c>
      <c r="G30" s="59">
        <f>+G28+G29</f>
        <v>837934</v>
      </c>
      <c r="H30" s="59">
        <f>+H28+H29</f>
        <v>1063679</v>
      </c>
      <c r="I30" s="60">
        <f>+I28+I29</f>
        <v>1005792</v>
      </c>
      <c r="J30" s="4"/>
    </row>
    <row r="31" spans="1:10" ht="13.5" thickBot="1">
      <c r="A31" s="40" t="s">
        <v>76</v>
      </c>
      <c r="B31" s="57" t="s">
        <v>77</v>
      </c>
      <c r="C31" s="58">
        <f>IF(C18-G18&lt;0,G18-C18,"-")</f>
        <v>3699</v>
      </c>
      <c r="D31" s="58" t="str">
        <f>IF(D18-G18&lt;0,G18-D18,"-")</f>
        <v>-</v>
      </c>
      <c r="E31" s="58" t="str">
        <f>IF(E18-J18&lt;0,J18-E18,"-")</f>
        <v>-</v>
      </c>
      <c r="F31" s="57" t="s">
        <v>78</v>
      </c>
      <c r="G31" s="59" t="str">
        <f>IF(C18-G18&gt;0,C18-G18,"-")</f>
        <v>-</v>
      </c>
      <c r="H31" s="59">
        <f>IF(D18-H18&gt;0,D18-H18,"-")</f>
        <v>53830</v>
      </c>
      <c r="I31" s="60"/>
      <c r="J31" s="4"/>
    </row>
    <row r="32" spans="1:10" ht="13.5" thickBot="1">
      <c r="A32" s="40" t="s">
        <v>79</v>
      </c>
      <c r="B32" s="57" t="s">
        <v>80</v>
      </c>
      <c r="C32" s="58">
        <f>IF(C18+C19-G28&lt;0,G28-(C18+C19),"-")</f>
        <v>350</v>
      </c>
      <c r="D32" s="58" t="str">
        <f>IF(D18+D19-G28&lt;0,G28-(D18+D19),"-")</f>
        <v>-</v>
      </c>
      <c r="E32" s="58" t="str">
        <f>IF(E18+E19-J28&lt;0,J28-(E18+E19),"-")</f>
        <v>-</v>
      </c>
      <c r="F32" s="57" t="s">
        <v>81</v>
      </c>
      <c r="G32" s="59" t="str">
        <f>IF(C18+C19-G28&gt;0,C18+C19-G28,"-")</f>
        <v>-</v>
      </c>
      <c r="H32" s="59">
        <f>IF(D18+D19-H28&gt;0,D18+D19-H28,"-")</f>
        <v>32437</v>
      </c>
      <c r="I32" s="60">
        <f>IF(E18+E19-I28&gt;0,E18+E19-I28,"-")</f>
        <v>107580</v>
      </c>
      <c r="J32" s="4"/>
    </row>
  </sheetData>
  <sheetProtection/>
  <mergeCells count="2">
    <mergeCell ref="A3:A4"/>
    <mergeCell ref="J1:J32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2014-04-24T13:06:57Z</dcterms:created>
  <dcterms:modified xsi:type="dcterms:W3CDTF">2014-04-24T13:07:10Z</dcterms:modified>
  <cp:category/>
  <cp:version/>
  <cp:contentType/>
  <cp:contentStatus/>
</cp:coreProperties>
</file>