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4545" activeTab="0"/>
  </bookViews>
  <sheets>
    <sheet name="1.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<sst xmlns="http://schemas.openxmlformats.org/spreadsheetml/2006/main" count="82" uniqueCount="72">
  <si>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</si>
  <si>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</si>
  <si>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</si>
  <si>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</si>
  <si>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</si>
  <si>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</si>
  <si>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</si>
  <si>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</si>
  <si>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</si>
  <si>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</si>
  <si>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</si>
  <si>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</si>
  <si>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</si>
  <si>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</si>
  <si>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</si>
  <si>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</si>
  <si>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</si>
  <si>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</si>
  <si>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</si>
  <si>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</si>
  <si>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</si>
  <si>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</si>
  <si>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</si>
  <si>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</si>
  <si>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11.</t>
  </si>
  <si>
    <t>12.</t>
  </si>
  <si>
    <t>13.</t>
  </si>
  <si>
    <t>14.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</si>
  <si>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</si>
  <si>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</si>
  <si>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</si>
  <si>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</si>
  <si>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</si>
  <si>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</si>
  <si>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</si>
  <si>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</si>
  <si>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</si>
  <si>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</si>
  <si>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</si>
  <si>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</si>
  <si>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</si>
  <si>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</si>
  <si>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</si>
  <si>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</si>
  <si>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 xml:space="preserve">   Értékpapírok bevételei</t>
  </si>
  <si>
    <t>Költségvetési hiány:</t>
  </si>
  <si>
    <t>Költségvetési többlet:</t>
  </si>
  <si>
    <t>Tárgyévi  hiány:</t>
  </si>
  <si>
    <t>Tárgyévi  többlet:</t>
  </si>
  <si>
    <t xml:space="preserve">I. Működési célú bevételek és kiadások mérlege
</t>
  </si>
  <si>
    <t>2017. évi előirányzat</t>
  </si>
  <si>
    <t>Államháztartáson belüli megelőlegezése</t>
  </si>
  <si>
    <t>Módosítás 05.16.</t>
  </si>
  <si>
    <t>Módosított előirányzat</t>
  </si>
  <si>
    <t>Módosítás 09.26.</t>
  </si>
  <si>
    <t>Visszatérítendő támogatás államháztartáson kívülre</t>
  </si>
  <si>
    <t>Pári Község Önkormányzata</t>
  </si>
  <si>
    <t>Módosítás 12.31</t>
  </si>
  <si>
    <t>Államháztartáson belüli megelőlegezések</t>
  </si>
  <si>
    <t>8.</t>
  </si>
  <si>
    <t>9.</t>
  </si>
  <si>
    <t>Költségvetési bevételek összesen (1.+2.+4.+5.+7.)</t>
  </si>
  <si>
    <t>Költségvetési kiadások összesen (1.+...+7.)</t>
  </si>
  <si>
    <t>10.</t>
  </si>
  <si>
    <t>Működési célú finanszírozási bevételek összesen (9.+14.)</t>
  </si>
  <si>
    <t>Működési célú finanszírozási kiadások összesen (9.+...+16.)</t>
  </si>
  <si>
    <t>BEVÉTEL ÖSSZESEN (8.+17.)</t>
  </si>
  <si>
    <t>KIADÁSOK ÖSSZESEN (8.+17.)</t>
  </si>
  <si>
    <t>Hiány belső finanszírozásának bevételei (10.+…+13. )</t>
  </si>
  <si>
    <t xml:space="preserve">Hiány külső finanszírozásának bevételei (15.+16.) </t>
  </si>
  <si>
    <t xml:space="preserve"> Forintban!</t>
  </si>
  <si>
    <t>1. sz. melléklet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</si>
</sst>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6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0"/>
    </font>
    <font>
      <b/>
      <sz val="8"/>
      <name val="Times New Roman CE"/>
      <family val="0"/>
    </font>
    <font>
      <i/>
      <sz val="10"/>
      <name val="Times New Roman CE"/>
      <family val="0"/>
    </font>
    <font>
      <b/>
      <sz val="14"/>
      <color indexed="10"/>
      <name val="Times New Roman CE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64" fontId="0" fillId="0" borderId="0" xfId="0" applyNumberFormat="1" applyFon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ont="1" applyFill="1" applyAlignment="1" applyProtection="1">
      <alignment horizontal="centerContinuous" vertical="center"/>
      <protection/>
    </xf>
    <xf numFmtId="164" fontId="0" fillId="0" borderId="0" xfId="0" applyNumberFormat="1" applyFont="1" applyFill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right" vertical="center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left" vertical="center" wrapText="1"/>
      <protection/>
    </xf>
    <xf numFmtId="164" fontId="0" fillId="0" borderId="11" xfId="0" applyNumberFormat="1" applyFont="1" applyFill="1" applyBorder="1" applyAlignment="1" applyProtection="1">
      <alignment horizontal="center" vertical="center" wrapText="1"/>
      <protection/>
    </xf>
    <xf numFmtId="164" fontId="0" fillId="0" borderId="12" xfId="0" applyNumberFormat="1" applyFont="1" applyFill="1" applyBorder="1" applyAlignment="1" applyProtection="1">
      <alignment horizontal="center" vertical="center" wrapText="1"/>
      <protection/>
    </xf>
    <xf numFmtId="164" fontId="0" fillId="0" borderId="13" xfId="0" applyNumberFormat="1" applyFont="1" applyFill="1" applyBorder="1" applyAlignment="1" applyProtection="1">
      <alignment horizontal="center" vertical="center" wrapText="1"/>
      <protection/>
    </xf>
    <xf numFmtId="164" fontId="0" fillId="0" borderId="14" xfId="0" applyNumberFormat="1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0" fillId="0" borderId="0" xfId="0" applyNumberFormat="1" applyFont="1" applyFill="1" applyBorder="1" applyAlignment="1" applyProtection="1">
      <alignment vertical="center" wrapText="1"/>
      <protection/>
    </xf>
    <xf numFmtId="16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0" fillId="18" borderId="12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0" fillId="18" borderId="11" xfId="0" applyNumberFormat="1" applyFont="1" applyFill="1" applyBorder="1" applyAlignment="1" applyProtection="1">
      <alignment horizontal="right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right" vertical="center" wrapText="1"/>
      <protection/>
    </xf>
    <xf numFmtId="164" fontId="22" fillId="18" borderId="10" xfId="0" applyNumberFormat="1" applyFont="1" applyFill="1" applyBorder="1" applyAlignment="1" applyProtection="1">
      <alignment horizontal="right" vertical="center" wrapText="1"/>
      <protection/>
    </xf>
    <xf numFmtId="164" fontId="0" fillId="0" borderId="12" xfId="0" applyNumberFormat="1" applyFont="1" applyFill="1" applyBorder="1" applyAlignment="1" applyProtection="1">
      <alignment horizontal="right" vertical="center" wrapText="1"/>
      <protection/>
    </xf>
    <xf numFmtId="164" fontId="0" fillId="18" borderId="12" xfId="0" applyNumberFormat="1" applyFont="1" applyFill="1" applyBorder="1" applyAlignment="1" applyProtection="1">
      <alignment horizontal="right" vertical="center" wrapText="1"/>
      <protection/>
    </xf>
    <xf numFmtId="164" fontId="0" fillId="0" borderId="13" xfId="0" applyNumberFormat="1" applyFont="1" applyFill="1" applyBorder="1" applyAlignment="1" applyProtection="1">
      <alignment horizontal="right" vertical="center" wrapText="1"/>
      <protection/>
    </xf>
    <xf numFmtId="164" fontId="0" fillId="18" borderId="13" xfId="0" applyNumberFormat="1" applyFont="1" applyFill="1" applyBorder="1" applyAlignment="1" applyProtection="1">
      <alignment horizontal="right" vertical="center" wrapText="1"/>
      <protection/>
    </xf>
    <xf numFmtId="164" fontId="0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4" xfId="0" applyNumberFormat="1" applyFont="1" applyFill="1" applyBorder="1" applyAlignment="1" applyProtection="1">
      <alignment horizontal="right" vertical="center" wrapText="1"/>
      <protection/>
    </xf>
    <xf numFmtId="164" fontId="0" fillId="18" borderId="14" xfId="0" applyNumberFormat="1" applyFont="1" applyFill="1" applyBorder="1" applyAlignment="1" applyProtection="1">
      <alignment horizontal="right" vertical="center" wrapText="1"/>
      <protection/>
    </xf>
    <xf numFmtId="164" fontId="22" fillId="0" borderId="16" xfId="0" applyNumberFormat="1" applyFont="1" applyFill="1" applyBorder="1" applyAlignment="1" applyProtection="1">
      <alignment horizontal="center" vertical="center" wrapText="1"/>
      <protection/>
    </xf>
    <xf numFmtId="164" fontId="22" fillId="0" borderId="17" xfId="0" applyNumberFormat="1" applyFont="1" applyFill="1" applyBorder="1" applyAlignment="1" applyProtection="1">
      <alignment horizontal="center" vertical="center" wrapText="1"/>
      <protection/>
    </xf>
    <xf numFmtId="164" fontId="25" fillId="0" borderId="18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 wrapText="1"/>
      <protection/>
    </xf>
    <xf numFmtId="164" fontId="0" fillId="0" borderId="12" xfId="0" applyNumberFormat="1" applyFont="1" applyFill="1" applyBorder="1" applyAlignment="1" applyProtection="1">
      <alignment horizontal="left" vertical="center" wrapText="1"/>
      <protection/>
    </xf>
    <xf numFmtId="164" fontId="0" fillId="0" borderId="13" xfId="0" applyNumberFormat="1" applyFont="1" applyFill="1" applyBorder="1" applyAlignment="1" applyProtection="1">
      <alignment horizontal="left" vertical="center" wrapText="1"/>
      <protection/>
    </xf>
    <xf numFmtId="164" fontId="0" fillId="0" borderId="15" xfId="0" applyNumberFormat="1" applyFont="1" applyFill="1" applyBorder="1" applyAlignment="1" applyProtection="1">
      <alignment horizontal="left" vertical="center" wrapText="1"/>
      <protection/>
    </xf>
    <xf numFmtId="164" fontId="22" fillId="0" borderId="10" xfId="0" applyNumberFormat="1" applyFont="1" applyFill="1" applyBorder="1" applyAlignment="1" applyProtection="1">
      <alignment horizontal="left" vertical="center" wrapText="1"/>
      <protection/>
    </xf>
    <xf numFmtId="164" fontId="24" fillId="0" borderId="12" xfId="0" applyNumberFormat="1" applyFont="1" applyFill="1" applyBorder="1" applyAlignment="1" applyProtection="1">
      <alignment horizontal="left" vertical="center" wrapText="1"/>
      <protection/>
    </xf>
    <xf numFmtId="164" fontId="24" fillId="0" borderId="13" xfId="0" applyNumberFormat="1" applyFont="1" applyFill="1" applyBorder="1" applyAlignment="1" applyProtection="1">
      <alignment horizontal="left" vertical="center" wrapText="1"/>
      <protection/>
    </xf>
    <xf numFmtId="164" fontId="0" fillId="0" borderId="14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15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4" xfId="0" applyNumberFormat="1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27"/>
  <sheetViews>
    <sheetView tabSelected="1" view="pageBreakPreview" zoomScaleSheetLayoutView="100" workbookViewId="0" topLeftCell="A1">
      <selection activeCell="J24" sqref="J24"/>
    </sheetView>
  </sheetViews>
  <sheetFormatPr defaultColWidth="9.00390625" defaultRowHeight="12.75"/>
  <cols>
    <col min="1" max="1" width="6.875" style="4" customWidth="1"/>
    <col min="2" max="2" width="44.875" style="4" customWidth="1"/>
    <col min="3" max="3" width="13.875" style="1" bestFit="1" customWidth="1"/>
    <col min="4" max="4" width="13.50390625" style="1" customWidth="1"/>
    <col min="5" max="5" width="13.875" style="1" bestFit="1" customWidth="1"/>
    <col min="6" max="6" width="12.625" style="1" customWidth="1"/>
    <col min="7" max="7" width="13.875" style="1" bestFit="1" customWidth="1"/>
    <col min="8" max="8" width="13.875" style="1" customWidth="1"/>
    <col min="9" max="9" width="14.375" style="1" customWidth="1"/>
    <col min="10" max="10" width="44.875" style="1" customWidth="1"/>
    <col min="11" max="11" width="13.00390625" style="1" bestFit="1" customWidth="1"/>
    <col min="12" max="12" width="12.875" style="1" customWidth="1"/>
    <col min="13" max="13" width="13.00390625" style="1" bestFit="1" customWidth="1"/>
    <col min="14" max="14" width="14.625" style="1" customWidth="1"/>
    <col min="15" max="15" width="13.00390625" style="1" bestFit="1" customWidth="1"/>
    <col min="16" max="16" width="13.875" style="1" customWidth="1"/>
    <col min="17" max="17" width="14.375" style="1" bestFit="1" customWidth="1"/>
    <col min="18" max="16384" width="9.375" style="1" customWidth="1"/>
  </cols>
  <sheetData>
    <row r="1" spans="16:17" ht="15.75">
      <c r="P1" s="34" t="s">
        <v>71</v>
      </c>
      <c r="Q1" s="34"/>
    </row>
    <row r="2" spans="2:17" ht="39.75" customHeight="1">
      <c r="B2" s="2" t="s">
        <v>49</v>
      </c>
      <c r="C2" s="3"/>
      <c r="D2" s="3"/>
      <c r="E2" s="3"/>
      <c r="F2" s="3"/>
      <c r="G2" s="3"/>
      <c r="H2" s="3"/>
      <c r="I2" s="3"/>
      <c r="J2" s="42"/>
      <c r="K2" s="3"/>
      <c r="L2" s="3"/>
      <c r="M2" s="3"/>
      <c r="N2" s="3"/>
      <c r="O2" s="3"/>
      <c r="P2" s="3"/>
      <c r="Q2" s="3"/>
    </row>
    <row r="3" spans="2:17" ht="16.5" thickBot="1">
      <c r="B3" s="9" t="s">
        <v>56</v>
      </c>
      <c r="K3" s="5"/>
      <c r="L3" s="5"/>
      <c r="M3" s="5"/>
      <c r="N3" s="5"/>
      <c r="O3" s="5"/>
      <c r="P3" s="5"/>
      <c r="Q3" s="5" t="s">
        <v>70</v>
      </c>
    </row>
    <row r="4" spans="1:17" ht="13.5" thickBot="1">
      <c r="A4" s="31" t="s">
        <v>0</v>
      </c>
      <c r="B4" s="14" t="s">
        <v>1</v>
      </c>
      <c r="C4" s="14"/>
      <c r="D4" s="14"/>
      <c r="E4" s="14"/>
      <c r="F4" s="14"/>
      <c r="G4" s="14"/>
      <c r="H4" s="14"/>
      <c r="I4" s="14"/>
      <c r="J4" s="14" t="s">
        <v>2</v>
      </c>
      <c r="K4" s="14"/>
      <c r="L4" s="14"/>
      <c r="M4" s="14"/>
      <c r="N4" s="14"/>
      <c r="O4" s="14"/>
      <c r="P4" s="14"/>
      <c r="Q4" s="14"/>
    </row>
    <row r="5" spans="1:17" s="6" customFormat="1" ht="26.25" thickBot="1">
      <c r="A5" s="32"/>
      <c r="B5" s="7" t="s">
        <v>3</v>
      </c>
      <c r="C5" s="7" t="s">
        <v>50</v>
      </c>
      <c r="D5" s="7" t="s">
        <v>52</v>
      </c>
      <c r="E5" s="7" t="s">
        <v>53</v>
      </c>
      <c r="F5" s="7" t="s">
        <v>54</v>
      </c>
      <c r="G5" s="7" t="s">
        <v>53</v>
      </c>
      <c r="H5" s="7" t="s">
        <v>57</v>
      </c>
      <c r="I5" s="7" t="s">
        <v>53</v>
      </c>
      <c r="J5" s="7" t="s">
        <v>3</v>
      </c>
      <c r="K5" s="7" t="s">
        <v>50</v>
      </c>
      <c r="L5" s="7" t="s">
        <v>52</v>
      </c>
      <c r="M5" s="7" t="s">
        <v>53</v>
      </c>
      <c r="N5" s="7" t="s">
        <v>54</v>
      </c>
      <c r="O5" s="7" t="s">
        <v>53</v>
      </c>
      <c r="P5" s="7" t="s">
        <v>57</v>
      </c>
      <c r="Q5" s="7" t="s">
        <v>53</v>
      </c>
    </row>
    <row r="6" spans="1:17" s="8" customFormat="1" ht="13.5" thickBo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</row>
    <row r="7" spans="1:17" ht="12.75">
      <c r="A7" s="11" t="s">
        <v>7</v>
      </c>
      <c r="B7" s="35" t="s">
        <v>8</v>
      </c>
      <c r="C7" s="16">
        <v>21605681</v>
      </c>
      <c r="D7" s="16"/>
      <c r="E7" s="16">
        <f>+C7+D7</f>
        <v>21605681</v>
      </c>
      <c r="F7" s="16">
        <v>616745</v>
      </c>
      <c r="G7" s="16">
        <f>+E7+F7</f>
        <v>22222426</v>
      </c>
      <c r="H7" s="17">
        <v>2854312</v>
      </c>
      <c r="I7" s="17">
        <f>+G7+H7</f>
        <v>25076738</v>
      </c>
      <c r="J7" s="35" t="s">
        <v>9</v>
      </c>
      <c r="K7" s="16">
        <v>32738461</v>
      </c>
      <c r="L7" s="16">
        <v>-240057</v>
      </c>
      <c r="M7" s="16">
        <f>+K7+L7</f>
        <v>32498404</v>
      </c>
      <c r="N7" s="16"/>
      <c r="O7" s="16">
        <f aca="true" t="shared" si="0" ref="O7:O12">+M7+N7</f>
        <v>32498404</v>
      </c>
      <c r="P7" s="16">
        <v>5458214</v>
      </c>
      <c r="Q7" s="16">
        <f aca="true" t="shared" si="1" ref="Q7:Q12">+O7+P7</f>
        <v>37956618</v>
      </c>
    </row>
    <row r="8" spans="1:17" ht="25.5">
      <c r="A8" s="11" t="s">
        <v>10</v>
      </c>
      <c r="B8" s="36" t="s">
        <v>11</v>
      </c>
      <c r="C8" s="18">
        <v>25492730</v>
      </c>
      <c r="D8" s="18">
        <v>-1127852</v>
      </c>
      <c r="E8" s="16">
        <f aca="true" t="shared" si="2" ref="E8:E13">+C8+D8</f>
        <v>24364878</v>
      </c>
      <c r="F8" s="18">
        <v>-979870</v>
      </c>
      <c r="G8" s="16">
        <f aca="true" t="shared" si="3" ref="G8:G13">+E8+F8</f>
        <v>23385008</v>
      </c>
      <c r="H8" s="17">
        <v>7808955</v>
      </c>
      <c r="I8" s="17">
        <f aca="true" t="shared" si="4" ref="I8:I13">+G8+H8</f>
        <v>31193963</v>
      </c>
      <c r="J8" s="36" t="s">
        <v>12</v>
      </c>
      <c r="K8" s="18">
        <v>4485180</v>
      </c>
      <c r="L8" s="18">
        <v>-26424</v>
      </c>
      <c r="M8" s="16">
        <f>+K8+L8</f>
        <v>4458756</v>
      </c>
      <c r="N8" s="16"/>
      <c r="O8" s="16">
        <f t="shared" si="0"/>
        <v>4458756</v>
      </c>
      <c r="P8" s="16">
        <v>-181675</v>
      </c>
      <c r="Q8" s="16">
        <f t="shared" si="1"/>
        <v>4277081</v>
      </c>
    </row>
    <row r="9" spans="1:17" ht="12.75">
      <c r="A9" s="11" t="s">
        <v>4</v>
      </c>
      <c r="B9" s="36" t="s">
        <v>13</v>
      </c>
      <c r="C9" s="18"/>
      <c r="D9" s="18"/>
      <c r="E9" s="16">
        <f t="shared" si="2"/>
        <v>0</v>
      </c>
      <c r="F9" s="18"/>
      <c r="G9" s="16">
        <f t="shared" si="3"/>
        <v>0</v>
      </c>
      <c r="H9" s="17"/>
      <c r="I9" s="17">
        <f t="shared" si="4"/>
        <v>0</v>
      </c>
      <c r="J9" s="36" t="s">
        <v>14</v>
      </c>
      <c r="K9" s="18">
        <v>22956919</v>
      </c>
      <c r="L9" s="18">
        <v>93713</v>
      </c>
      <c r="M9" s="16">
        <f>+K9+L9</f>
        <v>23050632</v>
      </c>
      <c r="N9" s="16">
        <v>140000</v>
      </c>
      <c r="O9" s="16">
        <f t="shared" si="0"/>
        <v>23190632</v>
      </c>
      <c r="P9" s="16">
        <v>9768798</v>
      </c>
      <c r="Q9" s="16">
        <f t="shared" si="1"/>
        <v>32959430</v>
      </c>
    </row>
    <row r="10" spans="1:17" ht="12.75">
      <c r="A10" s="11" t="s">
        <v>5</v>
      </c>
      <c r="B10" s="36" t="s">
        <v>15</v>
      </c>
      <c r="C10" s="18">
        <v>5558000</v>
      </c>
      <c r="D10" s="18"/>
      <c r="E10" s="18">
        <f t="shared" si="2"/>
        <v>5558000</v>
      </c>
      <c r="F10" s="18"/>
      <c r="G10" s="16">
        <f t="shared" si="3"/>
        <v>5558000</v>
      </c>
      <c r="H10" s="17">
        <v>1759450</v>
      </c>
      <c r="I10" s="17">
        <f t="shared" si="4"/>
        <v>7317450</v>
      </c>
      <c r="J10" s="36" t="s">
        <v>16</v>
      </c>
      <c r="K10" s="18">
        <v>4834600</v>
      </c>
      <c r="L10" s="18"/>
      <c r="M10" s="18">
        <v>4834600</v>
      </c>
      <c r="N10" s="18">
        <v>-50000</v>
      </c>
      <c r="O10" s="16">
        <f t="shared" si="0"/>
        <v>4784600</v>
      </c>
      <c r="P10" s="18">
        <v>-2262000</v>
      </c>
      <c r="Q10" s="16">
        <f t="shared" si="1"/>
        <v>2522600</v>
      </c>
    </row>
    <row r="11" spans="1:17" ht="12.75">
      <c r="A11" s="11" t="s">
        <v>6</v>
      </c>
      <c r="B11" s="36" t="s">
        <v>17</v>
      </c>
      <c r="C11" s="18"/>
      <c r="D11" s="18"/>
      <c r="E11" s="18">
        <f t="shared" si="2"/>
        <v>0</v>
      </c>
      <c r="F11" s="18"/>
      <c r="G11" s="16">
        <f t="shared" si="3"/>
        <v>0</v>
      </c>
      <c r="H11" s="17">
        <v>377550</v>
      </c>
      <c r="I11" s="17">
        <f t="shared" si="4"/>
        <v>377550</v>
      </c>
      <c r="J11" s="36" t="s">
        <v>18</v>
      </c>
      <c r="K11" s="18">
        <v>2534767</v>
      </c>
      <c r="L11" s="18"/>
      <c r="M11" s="18">
        <v>2534767</v>
      </c>
      <c r="N11" s="18">
        <v>335710</v>
      </c>
      <c r="O11" s="16">
        <f t="shared" si="0"/>
        <v>2870477</v>
      </c>
      <c r="P11" s="18">
        <v>4375807</v>
      </c>
      <c r="Q11" s="16">
        <f t="shared" si="1"/>
        <v>7246284</v>
      </c>
    </row>
    <row r="12" spans="1:17" ht="12.75">
      <c r="A12" s="11" t="s">
        <v>19</v>
      </c>
      <c r="B12" s="36" t="s">
        <v>20</v>
      </c>
      <c r="C12" s="18"/>
      <c r="D12" s="18"/>
      <c r="E12" s="18">
        <f t="shared" si="2"/>
        <v>0</v>
      </c>
      <c r="F12" s="18"/>
      <c r="G12" s="16">
        <f t="shared" si="3"/>
        <v>0</v>
      </c>
      <c r="H12" s="17"/>
      <c r="I12" s="17">
        <f t="shared" si="4"/>
        <v>0</v>
      </c>
      <c r="J12" s="36" t="s">
        <v>21</v>
      </c>
      <c r="K12" s="18">
        <v>26351694</v>
      </c>
      <c r="L12" s="18">
        <v>-371334</v>
      </c>
      <c r="M12" s="18">
        <f>+K12+L12</f>
        <v>25980360</v>
      </c>
      <c r="N12" s="18">
        <v>-4925391</v>
      </c>
      <c r="O12" s="16">
        <f t="shared" si="0"/>
        <v>21054969</v>
      </c>
      <c r="P12" s="18">
        <v>184050</v>
      </c>
      <c r="Q12" s="16">
        <f t="shared" si="1"/>
        <v>21239019</v>
      </c>
    </row>
    <row r="13" spans="1:17" ht="13.5" thickBot="1">
      <c r="A13" s="10" t="s">
        <v>22</v>
      </c>
      <c r="B13" s="37" t="s">
        <v>23</v>
      </c>
      <c r="C13" s="19">
        <v>4477428</v>
      </c>
      <c r="D13" s="19"/>
      <c r="E13" s="20">
        <f t="shared" si="2"/>
        <v>4477428</v>
      </c>
      <c r="F13" s="19">
        <v>1335000</v>
      </c>
      <c r="G13" s="20">
        <f t="shared" si="3"/>
        <v>5812428</v>
      </c>
      <c r="H13" s="21">
        <v>-1951720</v>
      </c>
      <c r="I13" s="21">
        <f t="shared" si="4"/>
        <v>3860708</v>
      </c>
      <c r="J13" s="43"/>
      <c r="K13" s="19"/>
      <c r="L13" s="19"/>
      <c r="M13" s="19"/>
      <c r="N13" s="19"/>
      <c r="O13" s="19"/>
      <c r="P13" s="19"/>
      <c r="Q13" s="19"/>
    </row>
    <row r="14" spans="1:17" s="15" customFormat="1" ht="26.25" thickBot="1">
      <c r="A14" s="7" t="s">
        <v>59</v>
      </c>
      <c r="B14" s="38" t="s">
        <v>61</v>
      </c>
      <c r="C14" s="22">
        <f>+C7+C8+C9+C10+C11+C12+C13</f>
        <v>57133839</v>
      </c>
      <c r="D14" s="22">
        <f>SUM(D7:D13)</f>
        <v>-1127852</v>
      </c>
      <c r="E14" s="22">
        <f>+C14+D14</f>
        <v>56005987</v>
      </c>
      <c r="F14" s="22">
        <f>SUM(F7:F13)</f>
        <v>971875</v>
      </c>
      <c r="G14" s="22">
        <f>+E14+F14</f>
        <v>56977862</v>
      </c>
      <c r="H14" s="23">
        <f>SUM(H7:H13)</f>
        <v>10848547</v>
      </c>
      <c r="I14" s="23">
        <f>SUM(I7:I13)</f>
        <v>67826409</v>
      </c>
      <c r="J14" s="38" t="s">
        <v>62</v>
      </c>
      <c r="K14" s="22">
        <f>SUM(K7:K13)</f>
        <v>93901621</v>
      </c>
      <c r="L14" s="22">
        <f>SUM(L7:L13)</f>
        <v>-544102</v>
      </c>
      <c r="M14" s="22">
        <f>SUM(M7:M13)</f>
        <v>93357519</v>
      </c>
      <c r="N14" s="22">
        <f>SUM(N7:N13)</f>
        <v>-4499681</v>
      </c>
      <c r="O14" s="22">
        <f>+M14+N14</f>
        <v>88857838</v>
      </c>
      <c r="P14" s="22">
        <f>SUM(P7:P13)</f>
        <v>17343194</v>
      </c>
      <c r="Q14" s="22">
        <f>+O14+P14</f>
        <v>106201032</v>
      </c>
    </row>
    <row r="15" spans="1:17" ht="25.5">
      <c r="A15" s="11" t="s">
        <v>60</v>
      </c>
      <c r="B15" s="39" t="s">
        <v>68</v>
      </c>
      <c r="C15" s="24">
        <v>5345719</v>
      </c>
      <c r="D15" s="24"/>
      <c r="E15" s="24">
        <f>+C15+D15</f>
        <v>5345719</v>
      </c>
      <c r="F15" s="24"/>
      <c r="G15" s="24">
        <f>+E15+F15</f>
        <v>5345719</v>
      </c>
      <c r="H15" s="25">
        <v>6696536</v>
      </c>
      <c r="I15" s="25">
        <f>+G15+H15</f>
        <v>12042255</v>
      </c>
      <c r="J15" s="35" t="s">
        <v>51</v>
      </c>
      <c r="K15" s="16">
        <v>859427</v>
      </c>
      <c r="L15" s="16"/>
      <c r="M15" s="16">
        <v>859427</v>
      </c>
      <c r="N15" s="16"/>
      <c r="O15" s="16">
        <v>859427</v>
      </c>
      <c r="P15" s="16"/>
      <c r="Q15" s="16">
        <v>859427</v>
      </c>
    </row>
    <row r="16" spans="1:17" ht="12.75">
      <c r="A16" s="12" t="s">
        <v>63</v>
      </c>
      <c r="B16" s="36" t="s">
        <v>29</v>
      </c>
      <c r="C16" s="18">
        <v>5345719</v>
      </c>
      <c r="D16" s="18"/>
      <c r="E16" s="26">
        <f aca="true" t="shared" si="5" ref="E16:E22">+C16+D16</f>
        <v>5345719</v>
      </c>
      <c r="F16" s="18"/>
      <c r="G16" s="26">
        <f aca="true" t="shared" si="6" ref="G16:G22">+E16+F16</f>
        <v>5345719</v>
      </c>
      <c r="H16" s="27">
        <v>6696536</v>
      </c>
      <c r="I16" s="27">
        <f aca="true" t="shared" si="7" ref="I16:I23">+G16+H16</f>
        <v>12042255</v>
      </c>
      <c r="J16" s="36" t="s">
        <v>30</v>
      </c>
      <c r="K16" s="18"/>
      <c r="L16" s="18"/>
      <c r="M16" s="18"/>
      <c r="N16" s="18"/>
      <c r="O16" s="18"/>
      <c r="P16" s="18"/>
      <c r="Q16" s="18"/>
    </row>
    <row r="17" spans="1:17" ht="12.75">
      <c r="A17" s="12" t="s">
        <v>24</v>
      </c>
      <c r="B17" s="36" t="s">
        <v>32</v>
      </c>
      <c r="C17" s="18"/>
      <c r="D17" s="18"/>
      <c r="E17" s="26">
        <f t="shared" si="5"/>
        <v>0</v>
      </c>
      <c r="F17" s="18"/>
      <c r="G17" s="26">
        <f t="shared" si="6"/>
        <v>0</v>
      </c>
      <c r="H17" s="27"/>
      <c r="I17" s="27">
        <f t="shared" si="7"/>
        <v>0</v>
      </c>
      <c r="J17" s="36" t="s">
        <v>33</v>
      </c>
      <c r="K17" s="18"/>
      <c r="L17" s="18"/>
      <c r="M17" s="18"/>
      <c r="N17" s="18"/>
      <c r="O17" s="18"/>
      <c r="P17" s="18"/>
      <c r="Q17" s="18"/>
    </row>
    <row r="18" spans="1:17" ht="12.75">
      <c r="A18" s="12" t="s">
        <v>25</v>
      </c>
      <c r="B18" s="36" t="s">
        <v>58</v>
      </c>
      <c r="C18" s="18"/>
      <c r="D18" s="18"/>
      <c r="E18" s="26">
        <f t="shared" si="5"/>
        <v>0</v>
      </c>
      <c r="F18" s="18"/>
      <c r="G18" s="26">
        <f t="shared" si="6"/>
        <v>0</v>
      </c>
      <c r="H18" s="27">
        <v>977052</v>
      </c>
      <c r="I18" s="27">
        <f t="shared" si="7"/>
        <v>977052</v>
      </c>
      <c r="J18" s="36" t="s">
        <v>35</v>
      </c>
      <c r="K18" s="18"/>
      <c r="L18" s="18"/>
      <c r="M18" s="18"/>
      <c r="N18" s="18"/>
      <c r="O18" s="18"/>
      <c r="P18" s="18"/>
      <c r="Q18" s="18"/>
    </row>
    <row r="19" spans="1:17" ht="12.75">
      <c r="A19" s="12" t="s">
        <v>26</v>
      </c>
      <c r="B19" s="36" t="s">
        <v>37</v>
      </c>
      <c r="C19" s="18"/>
      <c r="D19" s="18"/>
      <c r="E19" s="26">
        <f t="shared" si="5"/>
        <v>0</v>
      </c>
      <c r="F19" s="18">
        <v>603600</v>
      </c>
      <c r="G19" s="26">
        <f t="shared" si="6"/>
        <v>603600</v>
      </c>
      <c r="H19" s="27">
        <v>-603600</v>
      </c>
      <c r="I19" s="27">
        <f t="shared" si="7"/>
        <v>0</v>
      </c>
      <c r="J19" s="36" t="s">
        <v>38</v>
      </c>
      <c r="K19" s="18"/>
      <c r="L19" s="18"/>
      <c r="M19" s="18"/>
      <c r="N19" s="18"/>
      <c r="O19" s="18"/>
      <c r="P19" s="18"/>
      <c r="Q19" s="18"/>
    </row>
    <row r="20" spans="1:17" ht="25.5">
      <c r="A20" s="12" t="s">
        <v>27</v>
      </c>
      <c r="B20" s="36" t="s">
        <v>69</v>
      </c>
      <c r="C20" s="26">
        <v>32281490</v>
      </c>
      <c r="D20" s="26"/>
      <c r="E20" s="26">
        <f t="shared" si="5"/>
        <v>32281490</v>
      </c>
      <c r="F20" s="26">
        <v>-3741853</v>
      </c>
      <c r="G20" s="26">
        <f t="shared" si="6"/>
        <v>28539637</v>
      </c>
      <c r="H20" s="27"/>
      <c r="I20" s="27">
        <f t="shared" si="7"/>
        <v>28539637</v>
      </c>
      <c r="J20" s="36" t="s">
        <v>40</v>
      </c>
      <c r="K20" s="18"/>
      <c r="L20" s="18"/>
      <c r="M20" s="18"/>
      <c r="N20" s="18"/>
      <c r="O20" s="18"/>
      <c r="P20" s="18"/>
      <c r="Q20" s="18"/>
    </row>
    <row r="21" spans="1:17" ht="12.75">
      <c r="A21" s="12" t="s">
        <v>28</v>
      </c>
      <c r="B21" s="40" t="s">
        <v>42</v>
      </c>
      <c r="C21" s="18"/>
      <c r="D21" s="18"/>
      <c r="E21" s="26">
        <f t="shared" si="5"/>
        <v>0</v>
      </c>
      <c r="F21" s="18"/>
      <c r="G21" s="26">
        <f t="shared" si="6"/>
        <v>0</v>
      </c>
      <c r="H21" s="27"/>
      <c r="I21" s="27">
        <f t="shared" si="7"/>
        <v>0</v>
      </c>
      <c r="J21" s="36" t="s">
        <v>43</v>
      </c>
      <c r="K21" s="18"/>
      <c r="L21" s="18"/>
      <c r="M21" s="18"/>
      <c r="N21" s="18"/>
      <c r="O21" s="18"/>
      <c r="P21" s="18"/>
      <c r="Q21" s="18"/>
    </row>
    <row r="22" spans="1:17" ht="26.25" thickBot="1">
      <c r="A22" s="13" t="s">
        <v>31</v>
      </c>
      <c r="B22" s="41" t="s">
        <v>44</v>
      </c>
      <c r="C22" s="28">
        <v>32281490</v>
      </c>
      <c r="D22" s="28"/>
      <c r="E22" s="29">
        <f t="shared" si="5"/>
        <v>32281490</v>
      </c>
      <c r="F22" s="28">
        <v>-3741853</v>
      </c>
      <c r="G22" s="29">
        <f t="shared" si="6"/>
        <v>28539637</v>
      </c>
      <c r="H22" s="30"/>
      <c r="I22" s="30">
        <f t="shared" si="7"/>
        <v>28539637</v>
      </c>
      <c r="J22" s="44" t="s">
        <v>55</v>
      </c>
      <c r="K22" s="28"/>
      <c r="L22" s="28"/>
      <c r="M22" s="28"/>
      <c r="N22" s="28">
        <v>100000</v>
      </c>
      <c r="O22" s="28">
        <f>+M22+N22</f>
        <v>100000</v>
      </c>
      <c r="P22" s="28">
        <v>-100000</v>
      </c>
      <c r="Q22" s="28">
        <f>+O22+P22</f>
        <v>0</v>
      </c>
    </row>
    <row r="23" spans="1:17" ht="26.25" thickBot="1">
      <c r="A23" s="7" t="s">
        <v>34</v>
      </c>
      <c r="B23" s="38" t="s">
        <v>64</v>
      </c>
      <c r="C23" s="22">
        <f>+C15+C20</f>
        <v>37627209</v>
      </c>
      <c r="D23" s="22"/>
      <c r="E23" s="22">
        <f>+C23+D23</f>
        <v>37627209</v>
      </c>
      <c r="F23" s="22">
        <f>+F19+F20</f>
        <v>-3138253</v>
      </c>
      <c r="G23" s="22">
        <f>+E23+F23</f>
        <v>34488956</v>
      </c>
      <c r="H23" s="22">
        <f>+H15+H17+H18+H20+H19</f>
        <v>7069988</v>
      </c>
      <c r="I23" s="22">
        <f t="shared" si="7"/>
        <v>41558944</v>
      </c>
      <c r="J23" s="38" t="s">
        <v>65</v>
      </c>
      <c r="K23" s="22">
        <f>+K15+K16+K17+K18+K19+K20+K21</f>
        <v>859427</v>
      </c>
      <c r="L23" s="22">
        <f>+L15+L16+L17+L18+L19+L20+L21</f>
        <v>0</v>
      </c>
      <c r="M23" s="22">
        <f>+M15+M16+M17+M18+M19+M20+M21</f>
        <v>859427</v>
      </c>
      <c r="N23" s="22">
        <f>SUM(N15:N22)</f>
        <v>100000</v>
      </c>
      <c r="O23" s="22">
        <f>+M23+N23</f>
        <v>959427</v>
      </c>
      <c r="P23" s="22">
        <f>SUM(P15:P22)</f>
        <v>-100000</v>
      </c>
      <c r="Q23" s="22">
        <f>+O23+P23</f>
        <v>859427</v>
      </c>
    </row>
    <row r="24" spans="1:17" ht="13.5" thickBot="1">
      <c r="A24" s="7" t="s">
        <v>36</v>
      </c>
      <c r="B24" s="38" t="s">
        <v>66</v>
      </c>
      <c r="C24" s="22">
        <f>+C14+C23</f>
        <v>94761048</v>
      </c>
      <c r="D24" s="22">
        <f>+D14+D23</f>
        <v>-1127852</v>
      </c>
      <c r="E24" s="22">
        <f>+C24+D24</f>
        <v>93633196</v>
      </c>
      <c r="F24" s="22">
        <f>+F14+F23</f>
        <v>-2166378</v>
      </c>
      <c r="G24" s="22">
        <f>+E24+F24</f>
        <v>91466818</v>
      </c>
      <c r="H24" s="22">
        <f>+H23+H14</f>
        <v>17918535</v>
      </c>
      <c r="I24" s="22">
        <f>+I23+I14</f>
        <v>109385353</v>
      </c>
      <c r="J24" s="38" t="s">
        <v>67</v>
      </c>
      <c r="K24" s="22">
        <f>+K14+K23</f>
        <v>94761048</v>
      </c>
      <c r="L24" s="22">
        <f>+L14+L23</f>
        <v>-544102</v>
      </c>
      <c r="M24" s="22">
        <f>+M14+M23</f>
        <v>94216946</v>
      </c>
      <c r="N24" s="22">
        <f>+N14+N23</f>
        <v>-4399681</v>
      </c>
      <c r="O24" s="22">
        <f>+M24+N24</f>
        <v>89817265</v>
      </c>
      <c r="P24" s="22">
        <f>+P14+P23</f>
        <v>17243194</v>
      </c>
      <c r="Q24" s="22">
        <f>+O24+P24</f>
        <v>107060459</v>
      </c>
    </row>
    <row r="25" spans="1:17" ht="13.5" thickBot="1">
      <c r="A25" s="7" t="s">
        <v>39</v>
      </c>
      <c r="B25" s="38" t="s">
        <v>45</v>
      </c>
      <c r="C25" s="22"/>
      <c r="D25" s="22"/>
      <c r="E25" s="22"/>
      <c r="F25" s="22"/>
      <c r="G25" s="22"/>
      <c r="H25" s="22"/>
      <c r="I25" s="22"/>
      <c r="J25" s="38" t="s">
        <v>46</v>
      </c>
      <c r="K25" s="22"/>
      <c r="L25" s="22"/>
      <c r="M25" s="22"/>
      <c r="N25" s="22"/>
      <c r="O25" s="22"/>
      <c r="P25" s="22"/>
      <c r="Q25" s="22"/>
    </row>
    <row r="26" spans="1:17" ht="13.5" thickBot="1">
      <c r="A26" s="7" t="s">
        <v>41</v>
      </c>
      <c r="B26" s="38" t="s">
        <v>47</v>
      </c>
      <c r="C26" s="22">
        <f>IF(C14+C15-K24&lt;0,K24-(C14+C15),"-")</f>
        <v>32281490</v>
      </c>
      <c r="D26" s="22"/>
      <c r="E26" s="22"/>
      <c r="F26" s="22"/>
      <c r="G26" s="22"/>
      <c r="H26" s="22"/>
      <c r="I26" s="22"/>
      <c r="J26" s="38" t="s">
        <v>48</v>
      </c>
      <c r="K26" s="22"/>
      <c r="L26" s="22"/>
      <c r="M26" s="22"/>
      <c r="N26" s="22"/>
      <c r="O26" s="22"/>
      <c r="P26" s="22"/>
      <c r="Q26" s="22"/>
    </row>
    <row r="27" spans="2:10" ht="18.75">
      <c r="B27" s="33"/>
      <c r="C27" s="33"/>
      <c r="D27" s="33"/>
      <c r="E27" s="33"/>
      <c r="F27" s="33"/>
      <c r="G27" s="33"/>
      <c r="H27" s="33"/>
      <c r="I27" s="33"/>
      <c r="J27" s="33"/>
    </row>
  </sheetData>
  <sheetProtection/>
  <mergeCells count="3">
    <mergeCell ref="A4:A5"/>
    <mergeCell ref="B27:J27"/>
    <mergeCell ref="P1:Q1"/>
  </mergeCells>
  <printOptions horizontalCentered="1"/>
  <pageMargins left="0" right="0.1968503937007874" top="0.9055118110236221" bottom="0.31496062992125984" header="0.6692913385826772" footer="0.2755905511811024"/>
  <pageSetup horizontalDpi="600" verticalDpi="600" orientation="landscape" paperSize="9" scale="55" r:id="rId1"/>
  <ignoredErrors>
    <ignoredError sqref="O7:O12 I11:I13" unlockedFormula="1"/>
    <ignoredError sqref="I14 H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ASP_2</cp:lastModifiedBy>
  <cp:lastPrinted>2018-05-30T06:29:35Z</cp:lastPrinted>
  <dcterms:created xsi:type="dcterms:W3CDTF">2014-02-06T13:24:42Z</dcterms:created>
  <dcterms:modified xsi:type="dcterms:W3CDTF">2018-05-30T06:29:43Z</dcterms:modified>
  <cp:category/>
  <cp:version/>
  <cp:contentType/>
  <cp:contentStatus/>
</cp:coreProperties>
</file>