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727" firstSheet="16" activeTab="23"/>
  </bookViews>
  <sheets>
    <sheet name="ÖSSZEFÜGGÉSEK" sheetId="75" r:id="rId1"/>
    <sheet name="1.1.sz.mell." sheetId="1" r:id="rId2"/>
    <sheet name="1.2.sz.mell." sheetId="106" r:id="rId3"/>
    <sheet name="1.3.sz.mell." sheetId="107" r:id="rId4"/>
    <sheet name="1.4.sz.mell." sheetId="108" r:id="rId5"/>
    <sheet name="2.1.sz.mell  " sheetId="73" r:id="rId6"/>
    <sheet name="2.2.sz.mell  " sheetId="61" r:id="rId7"/>
    <sheet name="3.sz.mell." sheetId="63" r:id="rId8"/>
    <sheet name="4.sz.mell." sheetId="64" r:id="rId9"/>
    <sheet name="5.1. sz. mell. " sheetId="118" r:id="rId10"/>
    <sheet name="5. 2.sz. mell. " sheetId="132" r:id="rId11"/>
    <sheet name="6.1. sz. mell" sheetId="3" r:id="rId12"/>
    <sheet name="6.1.1. sz. mell " sheetId="109" r:id="rId13"/>
    <sheet name="6.1.2. sz. mell  " sheetId="110" r:id="rId14"/>
    <sheet name="6.1.3. sz. mell   " sheetId="111" r:id="rId15"/>
    <sheet name="6.2. sz. mell" sheetId="79" r:id="rId16"/>
    <sheet name="6.2.1. sz. mell" sheetId="112" r:id="rId17"/>
    <sheet name="6.2.2. sz.  mell" sheetId="113" r:id="rId18"/>
    <sheet name="6.2.3. sz. mell" sheetId="114" r:id="rId19"/>
    <sheet name="6.3. sz. mell" sheetId="105" r:id="rId20"/>
    <sheet name="6.3.1. sz. mell" sheetId="115" r:id="rId21"/>
    <sheet name="6.3.2. sz. mell" sheetId="116" r:id="rId22"/>
    <sheet name="6.3.3. sz. mell" sheetId="117" r:id="rId23"/>
    <sheet name="7. sz. mell" sheetId="119" r:id="rId24"/>
    <sheet name="Munka1" sheetId="94" r:id="rId25"/>
  </sheets>
  <externalReferences>
    <externalReference r:id="rId26"/>
  </externalReferences>
  <definedNames>
    <definedName name="_xlnm.Print_Titles" localSheetId="11">'6.1. sz. mell'!$1:$6</definedName>
    <definedName name="_xlnm.Print_Titles" localSheetId="12">'6.1.1. sz. mell '!$1:$6</definedName>
    <definedName name="_xlnm.Print_Titles" localSheetId="13">'6.1.2. sz. mell  '!$1:$6</definedName>
    <definedName name="_xlnm.Print_Titles" localSheetId="14">'6.1.3. sz. mell   '!$1:$6</definedName>
    <definedName name="_xlnm.Print_Titles" localSheetId="15">'6.2. sz. mell'!$1:$6</definedName>
    <definedName name="_xlnm.Print_Titles" localSheetId="16">'6.2.1. sz. mell'!$1:$6</definedName>
    <definedName name="_xlnm.Print_Titles" localSheetId="17">'6.2.2. sz.  mell'!$1:$6</definedName>
    <definedName name="_xlnm.Print_Titles" localSheetId="18">'6.2.3. sz. mell'!$1:$6</definedName>
    <definedName name="_xlnm.Print_Titles" localSheetId="19">'6.3. sz. mell'!$1:$6</definedName>
    <definedName name="_xlnm.Print_Titles" localSheetId="20">'6.3.1. sz. mell'!$1:$6</definedName>
    <definedName name="_xlnm.Print_Titles" localSheetId="21">'6.3.2. sz. mell'!$1:$6</definedName>
    <definedName name="_xlnm.Print_Titles" localSheetId="22">'6.3.3. sz. mell'!$1:$6</definedName>
    <definedName name="_xlnm.Print_Area" localSheetId="1">'1.1.sz.mell.'!$A$1:$E$149</definedName>
    <definedName name="_xlnm.Print_Area" localSheetId="2">'1.2.sz.mell.'!$A$1:$E$149</definedName>
    <definedName name="_xlnm.Print_Area" localSheetId="3">'1.3.sz.mell.'!$A$1:$E$149</definedName>
    <definedName name="_xlnm.Print_Area" localSheetId="4">'1.4.sz.mell.'!$A$1:$E$149</definedName>
    <definedName name="_xlnm.Print_Area" localSheetId="5">'2.1.sz.mell  '!$A$1:$J$30</definedName>
  </definedNames>
  <calcPr calcId="125725"/>
</workbook>
</file>

<file path=xl/calcChain.xml><?xml version="1.0" encoding="utf-8"?>
<calcChain xmlns="http://schemas.openxmlformats.org/spreadsheetml/2006/main">
  <c r="N1" i="132"/>
  <c r="N1" i="118"/>
  <c r="E27" i="106"/>
  <c r="E44" i="115"/>
  <c r="E50"/>
  <c r="E55" s="1"/>
  <c r="E8"/>
  <c r="E19"/>
  <c r="E25"/>
  <c r="E29"/>
  <c r="E36"/>
  <c r="E91" i="109"/>
  <c r="E124" s="1"/>
  <c r="E107"/>
  <c r="E121"/>
  <c r="E125"/>
  <c r="E129"/>
  <c r="E134"/>
  <c r="E140"/>
  <c r="E8"/>
  <c r="E15"/>
  <c r="E22"/>
  <c r="E30"/>
  <c r="E29" s="1"/>
  <c r="E36"/>
  <c r="E47"/>
  <c r="E53"/>
  <c r="E58"/>
  <c r="E64"/>
  <c r="E86" s="1"/>
  <c r="E68"/>
  <c r="E73"/>
  <c r="E76"/>
  <c r="E80"/>
  <c r="E8" i="112"/>
  <c r="D6" i="132"/>
  <c r="F6"/>
  <c r="H6"/>
  <c r="J6"/>
  <c r="K6"/>
  <c r="M6"/>
  <c r="L8"/>
  <c r="M8"/>
  <c r="L9"/>
  <c r="M9"/>
  <c r="L10"/>
  <c r="M10"/>
  <c r="L11"/>
  <c r="M11"/>
  <c r="L12"/>
  <c r="M12"/>
  <c r="L13"/>
  <c r="M13"/>
  <c r="L14"/>
  <c r="M14"/>
  <c r="B15"/>
  <c r="C15"/>
  <c r="D15"/>
  <c r="E15"/>
  <c r="F15"/>
  <c r="G15"/>
  <c r="H15"/>
  <c r="I15"/>
  <c r="J15"/>
  <c r="K15"/>
  <c r="L15"/>
  <c r="M15"/>
  <c r="L18"/>
  <c r="M18"/>
  <c r="L19"/>
  <c r="M19"/>
  <c r="L20"/>
  <c r="M20"/>
  <c r="L21"/>
  <c r="M21"/>
  <c r="L22"/>
  <c r="M22"/>
  <c r="L23"/>
  <c r="M23"/>
  <c r="B24"/>
  <c r="C24"/>
  <c r="D24"/>
  <c r="E24"/>
  <c r="F24"/>
  <c r="G24"/>
  <c r="H24"/>
  <c r="I24"/>
  <c r="J24"/>
  <c r="K24"/>
  <c r="L24"/>
  <c r="M24"/>
  <c r="A27"/>
  <c r="K32"/>
  <c r="L32"/>
  <c r="M32"/>
  <c r="A27" i="118"/>
  <c r="K32"/>
  <c r="L32"/>
  <c r="M32"/>
  <c r="H9" i="64"/>
  <c r="E44" i="116"/>
  <c r="E50"/>
  <c r="E8"/>
  <c r="E19"/>
  <c r="E25"/>
  <c r="E29"/>
  <c r="E35"/>
  <c r="E36"/>
  <c r="E40"/>
  <c r="E44" i="105"/>
  <c r="E50"/>
  <c r="E55" s="1"/>
  <c r="E8"/>
  <c r="E19"/>
  <c r="E35" s="1"/>
  <c r="E40" s="1"/>
  <c r="E25"/>
  <c r="E29"/>
  <c r="E36"/>
  <c r="E44" i="114"/>
  <c r="E50"/>
  <c r="E8"/>
  <c r="E19"/>
  <c r="E25"/>
  <c r="E29"/>
  <c r="E35"/>
  <c r="E36"/>
  <c r="E40"/>
  <c r="E44" i="113"/>
  <c r="E50"/>
  <c r="E55" s="1"/>
  <c r="E8"/>
  <c r="E19"/>
  <c r="E35" s="1"/>
  <c r="E40" s="1"/>
  <c r="E25"/>
  <c r="E29"/>
  <c r="E36"/>
  <c r="E44" i="112"/>
  <c r="E50"/>
  <c r="E19"/>
  <c r="E25"/>
  <c r="E29"/>
  <c r="E36"/>
  <c r="E44" i="79"/>
  <c r="E50"/>
  <c r="E8"/>
  <c r="E19"/>
  <c r="E25"/>
  <c r="E29"/>
  <c r="E36"/>
  <c r="E91" i="110"/>
  <c r="E107"/>
  <c r="E121"/>
  <c r="E124"/>
  <c r="E125"/>
  <c r="E129"/>
  <c r="E134"/>
  <c r="E139"/>
  <c r="E8"/>
  <c r="E15"/>
  <c r="E22"/>
  <c r="E30"/>
  <c r="E29" s="1"/>
  <c r="E36"/>
  <c r="E47"/>
  <c r="E53"/>
  <c r="E58"/>
  <c r="E64"/>
  <c r="E68"/>
  <c r="E73"/>
  <c r="E76"/>
  <c r="E80"/>
  <c r="E86"/>
  <c r="E91" i="3"/>
  <c r="E107"/>
  <c r="E121"/>
  <c r="E125"/>
  <c r="E129"/>
  <c r="E134"/>
  <c r="E140"/>
  <c r="E145"/>
  <c r="E8"/>
  <c r="E15"/>
  <c r="E22"/>
  <c r="E30"/>
  <c r="E29" s="1"/>
  <c r="E36"/>
  <c r="E47"/>
  <c r="E53"/>
  <c r="E58"/>
  <c r="E64"/>
  <c r="E68"/>
  <c r="E73"/>
  <c r="E76"/>
  <c r="E80"/>
  <c r="G17" i="64"/>
  <c r="G19" i="63"/>
  <c r="E18" i="73"/>
  <c r="I18"/>
  <c r="I17" i="61"/>
  <c r="I30"/>
  <c r="I31" s="1"/>
  <c r="E18"/>
  <c r="E30" s="1"/>
  <c r="E17"/>
  <c r="E24"/>
  <c r="I27" i="73"/>
  <c r="E19"/>
  <c r="E24"/>
  <c r="E61" i="108"/>
  <c r="E83" s="1"/>
  <c r="E65"/>
  <c r="E70"/>
  <c r="E73"/>
  <c r="E77"/>
  <c r="E124"/>
  <c r="E128"/>
  <c r="E133"/>
  <c r="E138"/>
  <c r="E5"/>
  <c r="E12"/>
  <c r="E19"/>
  <c r="E27"/>
  <c r="E26" s="1"/>
  <c r="E33"/>
  <c r="E44"/>
  <c r="E50"/>
  <c r="E55"/>
  <c r="E90"/>
  <c r="E106"/>
  <c r="E120"/>
  <c r="E61" i="107"/>
  <c r="E65"/>
  <c r="E70"/>
  <c r="E73"/>
  <c r="E77"/>
  <c r="E124"/>
  <c r="E128"/>
  <c r="E133"/>
  <c r="E138"/>
  <c r="E143"/>
  <c r="E5"/>
  <c r="E12"/>
  <c r="E19"/>
  <c r="E27"/>
  <c r="E26" s="1"/>
  <c r="E33"/>
  <c r="E44"/>
  <c r="E50"/>
  <c r="E55"/>
  <c r="E90"/>
  <c r="E106"/>
  <c r="E120"/>
  <c r="E61" i="106"/>
  <c r="E65"/>
  <c r="E70"/>
  <c r="E73"/>
  <c r="E77"/>
  <c r="E83"/>
  <c r="E124"/>
  <c r="E128"/>
  <c r="E133"/>
  <c r="E138"/>
  <c r="E5"/>
  <c r="E12"/>
  <c r="E19"/>
  <c r="E26"/>
  <c r="E33"/>
  <c r="E44"/>
  <c r="E50"/>
  <c r="E55"/>
  <c r="E90"/>
  <c r="E106"/>
  <c r="E120"/>
  <c r="E61" i="1"/>
  <c r="E83" s="1"/>
  <c r="E65"/>
  <c r="E70"/>
  <c r="E73"/>
  <c r="E77"/>
  <c r="E124"/>
  <c r="E128"/>
  <c r="E133"/>
  <c r="E138"/>
  <c r="E5"/>
  <c r="E12"/>
  <c r="E19"/>
  <c r="E27"/>
  <c r="E26" s="1"/>
  <c r="E33"/>
  <c r="E44"/>
  <c r="E50"/>
  <c r="E55"/>
  <c r="E90"/>
  <c r="E123" s="1"/>
  <c r="E106"/>
  <c r="E120"/>
  <c r="E5" i="11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C25"/>
  <c r="D25"/>
  <c r="E25"/>
  <c r="F25"/>
  <c r="G25"/>
  <c r="D6" i="118"/>
  <c r="F6"/>
  <c r="K6" s="1"/>
  <c r="H6"/>
  <c r="J6"/>
  <c r="M6"/>
  <c r="L8"/>
  <c r="M8" s="1"/>
  <c r="L9"/>
  <c r="M9" s="1"/>
  <c r="L10"/>
  <c r="M10" s="1"/>
  <c r="L11"/>
  <c r="M11"/>
  <c r="L12"/>
  <c r="M12" s="1"/>
  <c r="L13"/>
  <c r="M13"/>
  <c r="L14"/>
  <c r="M14"/>
  <c r="B15"/>
  <c r="C15"/>
  <c r="D15"/>
  <c r="E15"/>
  <c r="F15"/>
  <c r="G15"/>
  <c r="H15"/>
  <c r="I15"/>
  <c r="J15"/>
  <c r="K15"/>
  <c r="L15"/>
  <c r="M15" s="1"/>
  <c r="L18"/>
  <c r="M18"/>
  <c r="L19"/>
  <c r="M19" s="1"/>
  <c r="L20"/>
  <c r="M20"/>
  <c r="L21"/>
  <c r="M21"/>
  <c r="L22"/>
  <c r="M22" s="1"/>
  <c r="L23"/>
  <c r="M23"/>
  <c r="B24"/>
  <c r="C24"/>
  <c r="D24"/>
  <c r="E24"/>
  <c r="F24"/>
  <c r="G24"/>
  <c r="H24"/>
  <c r="I24"/>
  <c r="J24"/>
  <c r="K24"/>
  <c r="L24"/>
  <c r="M24" s="1"/>
  <c r="D27" i="106"/>
  <c r="D26" s="1"/>
  <c r="D91" i="109"/>
  <c r="D107"/>
  <c r="D121"/>
  <c r="D125"/>
  <c r="D129"/>
  <c r="D134"/>
  <c r="D145" s="1"/>
  <c r="D140"/>
  <c r="D8"/>
  <c r="D15"/>
  <c r="D22"/>
  <c r="D30"/>
  <c r="D29"/>
  <c r="D36"/>
  <c r="D47"/>
  <c r="D53"/>
  <c r="D58"/>
  <c r="D64"/>
  <c r="D68"/>
  <c r="D73"/>
  <c r="D76"/>
  <c r="D80"/>
  <c r="H8" i="63"/>
  <c r="H7"/>
  <c r="H6"/>
  <c r="H19" s="1"/>
  <c r="H5"/>
  <c r="D22" i="3"/>
  <c r="C8" i="116"/>
  <c r="D8"/>
  <c r="C19"/>
  <c r="D19"/>
  <c r="C25"/>
  <c r="D25"/>
  <c r="C29"/>
  <c r="D29"/>
  <c r="C35"/>
  <c r="D35"/>
  <c r="D40" s="1"/>
  <c r="C36"/>
  <c r="D36"/>
  <c r="C44"/>
  <c r="D44"/>
  <c r="C50"/>
  <c r="C55" s="1"/>
  <c r="D50"/>
  <c r="D55"/>
  <c r="C8" i="115"/>
  <c r="D8"/>
  <c r="C19"/>
  <c r="D19"/>
  <c r="C25"/>
  <c r="D25"/>
  <c r="C29"/>
  <c r="D29"/>
  <c r="C35"/>
  <c r="D35"/>
  <c r="C36"/>
  <c r="D36"/>
  <c r="C40"/>
  <c r="D40"/>
  <c r="C44"/>
  <c r="D44"/>
  <c r="C50"/>
  <c r="D50"/>
  <c r="C55"/>
  <c r="D55"/>
  <c r="C8" i="114"/>
  <c r="D8"/>
  <c r="C19"/>
  <c r="D19"/>
  <c r="C25"/>
  <c r="D25"/>
  <c r="C29"/>
  <c r="D29"/>
  <c r="C35"/>
  <c r="D35"/>
  <c r="D40" s="1"/>
  <c r="C36"/>
  <c r="D36"/>
  <c r="C44"/>
  <c r="D44"/>
  <c r="C50"/>
  <c r="D50"/>
  <c r="C55"/>
  <c r="D55"/>
  <c r="C8" i="113"/>
  <c r="D8"/>
  <c r="C19"/>
  <c r="D19"/>
  <c r="C25"/>
  <c r="D25"/>
  <c r="C29"/>
  <c r="D29"/>
  <c r="C35"/>
  <c r="D35"/>
  <c r="C36"/>
  <c r="D36"/>
  <c r="D40"/>
  <c r="C44"/>
  <c r="D44"/>
  <c r="C50"/>
  <c r="D50"/>
  <c r="C55"/>
  <c r="D55"/>
  <c r="C8" i="112"/>
  <c r="D8"/>
  <c r="C19"/>
  <c r="D19"/>
  <c r="C25"/>
  <c r="D25"/>
  <c r="C29"/>
  <c r="D29"/>
  <c r="C35"/>
  <c r="D35"/>
  <c r="D40" s="1"/>
  <c r="C36"/>
  <c r="D36"/>
  <c r="C44"/>
  <c r="D44"/>
  <c r="C50"/>
  <c r="D50"/>
  <c r="C55"/>
  <c r="D55"/>
  <c r="C8" i="110"/>
  <c r="D8"/>
  <c r="C15"/>
  <c r="D15"/>
  <c r="C22"/>
  <c r="D22"/>
  <c r="C30"/>
  <c r="C29" s="1"/>
  <c r="D30"/>
  <c r="D29" s="1"/>
  <c r="C36"/>
  <c r="D36"/>
  <c r="C47"/>
  <c r="D47"/>
  <c r="C53"/>
  <c r="D53"/>
  <c r="C58"/>
  <c r="D58"/>
  <c r="C64"/>
  <c r="D64"/>
  <c r="C68"/>
  <c r="D68"/>
  <c r="C73"/>
  <c r="D73"/>
  <c r="C76"/>
  <c r="D76"/>
  <c r="C80"/>
  <c r="D80"/>
  <c r="C86"/>
  <c r="D86"/>
  <c r="C91"/>
  <c r="D91"/>
  <c r="C107"/>
  <c r="D107"/>
  <c r="C121"/>
  <c r="D121"/>
  <c r="C124"/>
  <c r="D124"/>
  <c r="C125"/>
  <c r="D125"/>
  <c r="C129"/>
  <c r="D129"/>
  <c r="C134"/>
  <c r="D134"/>
  <c r="C139"/>
  <c r="D139"/>
  <c r="C144"/>
  <c r="C145" s="1"/>
  <c r="D144"/>
  <c r="D145"/>
  <c r="C8" i="109"/>
  <c r="C15"/>
  <c r="C22"/>
  <c r="C30"/>
  <c r="C29" s="1"/>
  <c r="C36"/>
  <c r="C47"/>
  <c r="C53"/>
  <c r="C58"/>
  <c r="C64"/>
  <c r="C68"/>
  <c r="C73"/>
  <c r="C76"/>
  <c r="C80"/>
  <c r="C91"/>
  <c r="C107"/>
  <c r="C124" s="1"/>
  <c r="C121"/>
  <c r="C125"/>
  <c r="C129"/>
  <c r="C134"/>
  <c r="C140"/>
  <c r="C5" i="107"/>
  <c r="D5"/>
  <c r="C12"/>
  <c r="D12"/>
  <c r="C19"/>
  <c r="D19"/>
  <c r="C27"/>
  <c r="C26" s="1"/>
  <c r="C60" s="1"/>
  <c r="D27"/>
  <c r="D26" s="1"/>
  <c r="D60" s="1"/>
  <c r="D148" s="1"/>
  <c r="C33"/>
  <c r="D33"/>
  <c r="C44"/>
  <c r="D44"/>
  <c r="C50"/>
  <c r="D50"/>
  <c r="C55"/>
  <c r="D55"/>
  <c r="C61"/>
  <c r="D61"/>
  <c r="C65"/>
  <c r="D65"/>
  <c r="C70"/>
  <c r="D70"/>
  <c r="C73"/>
  <c r="D73"/>
  <c r="C77"/>
  <c r="D77"/>
  <c r="C83"/>
  <c r="D83"/>
  <c r="C90"/>
  <c r="D90"/>
  <c r="C106"/>
  <c r="D106"/>
  <c r="C120"/>
  <c r="D120"/>
  <c r="C123"/>
  <c r="D123"/>
  <c r="C124"/>
  <c r="D124"/>
  <c r="C128"/>
  <c r="D128"/>
  <c r="C133"/>
  <c r="D133"/>
  <c r="C138"/>
  <c r="D138"/>
  <c r="C143"/>
  <c r="D143"/>
  <c r="D144" s="1"/>
  <c r="C144"/>
  <c r="C149"/>
  <c r="D149"/>
  <c r="C5" i="106"/>
  <c r="D5"/>
  <c r="C12"/>
  <c r="D12"/>
  <c r="C19"/>
  <c r="D19"/>
  <c r="C27"/>
  <c r="C26"/>
  <c r="C33"/>
  <c r="D33"/>
  <c r="C44"/>
  <c r="D44"/>
  <c r="C50"/>
  <c r="D50"/>
  <c r="C55"/>
  <c r="D55"/>
  <c r="C60"/>
  <c r="C61"/>
  <c r="D61"/>
  <c r="C65"/>
  <c r="D65"/>
  <c r="C70"/>
  <c r="D70"/>
  <c r="C73"/>
  <c r="D73"/>
  <c r="C77"/>
  <c r="D77"/>
  <c r="C83"/>
  <c r="D83"/>
  <c r="C90"/>
  <c r="D90"/>
  <c r="D123" s="1"/>
  <c r="D144" s="1"/>
  <c r="C106"/>
  <c r="D106"/>
  <c r="C120"/>
  <c r="D120"/>
  <c r="C124"/>
  <c r="D124"/>
  <c r="C128"/>
  <c r="D128"/>
  <c r="C133"/>
  <c r="D133"/>
  <c r="C138"/>
  <c r="D138"/>
  <c r="C143"/>
  <c r="C149" s="1"/>
  <c r="D143"/>
  <c r="D149"/>
  <c r="C61" i="108"/>
  <c r="C65"/>
  <c r="C70"/>
  <c r="C73"/>
  <c r="C77"/>
  <c r="C124"/>
  <c r="C128"/>
  <c r="C133"/>
  <c r="C138"/>
  <c r="C143"/>
  <c r="C5"/>
  <c r="C12"/>
  <c r="C19"/>
  <c r="C27"/>
  <c r="C26" s="1"/>
  <c r="C33"/>
  <c r="C44"/>
  <c r="C50"/>
  <c r="C55"/>
  <c r="C90"/>
  <c r="C106"/>
  <c r="C120"/>
  <c r="D61"/>
  <c r="D65"/>
  <c r="D70"/>
  <c r="D73"/>
  <c r="D77"/>
  <c r="D83"/>
  <c r="D124"/>
  <c r="D128"/>
  <c r="D133"/>
  <c r="D138"/>
  <c r="D5"/>
  <c r="D12"/>
  <c r="D19"/>
  <c r="D27"/>
  <c r="D26" s="1"/>
  <c r="D33"/>
  <c r="D44"/>
  <c r="D50"/>
  <c r="D55"/>
  <c r="D90"/>
  <c r="D106"/>
  <c r="D120"/>
  <c r="D123"/>
  <c r="D18" i="61"/>
  <c r="D17"/>
  <c r="D32" s="1"/>
  <c r="H17"/>
  <c r="H30"/>
  <c r="C17"/>
  <c r="C18"/>
  <c r="G17"/>
  <c r="G30"/>
  <c r="G31" s="1"/>
  <c r="C33" s="1"/>
  <c r="C32"/>
  <c r="F17" i="64"/>
  <c r="G32" i="61"/>
  <c r="H32"/>
  <c r="C24"/>
  <c r="C30"/>
  <c r="C31" s="1"/>
  <c r="D24"/>
  <c r="D30" s="1"/>
  <c r="D31" s="1"/>
  <c r="C18" i="73"/>
  <c r="C19"/>
  <c r="G18"/>
  <c r="G27"/>
  <c r="G28"/>
  <c r="C24"/>
  <c r="C27"/>
  <c r="D18"/>
  <c r="D19"/>
  <c r="H18"/>
  <c r="H27"/>
  <c r="H28" s="1"/>
  <c r="H30" s="1"/>
  <c r="D29"/>
  <c r="D24"/>
  <c r="D27"/>
  <c r="F19" i="63"/>
  <c r="C44" i="105"/>
  <c r="C50"/>
  <c r="C8"/>
  <c r="C19"/>
  <c r="C25"/>
  <c r="C29"/>
  <c r="C35"/>
  <c r="C40" s="1"/>
  <c r="C36"/>
  <c r="D44"/>
  <c r="D50"/>
  <c r="D8"/>
  <c r="D19"/>
  <c r="D25"/>
  <c r="D29"/>
  <c r="D35"/>
  <c r="D40" s="1"/>
  <c r="D36"/>
  <c r="C44" i="79"/>
  <c r="C50"/>
  <c r="C8"/>
  <c r="C19"/>
  <c r="C25"/>
  <c r="C29"/>
  <c r="C35"/>
  <c r="C40" s="1"/>
  <c r="C36"/>
  <c r="D44"/>
  <c r="D50"/>
  <c r="D8"/>
  <c r="D19"/>
  <c r="D25"/>
  <c r="D29"/>
  <c r="D35"/>
  <c r="D40" s="1"/>
  <c r="D36"/>
  <c r="D91" i="3"/>
  <c r="D124" s="1"/>
  <c r="D107"/>
  <c r="D121"/>
  <c r="D125"/>
  <c r="D129"/>
  <c r="D134"/>
  <c r="D140"/>
  <c r="D8"/>
  <c r="D15"/>
  <c r="D30"/>
  <c r="D29" s="1"/>
  <c r="D36"/>
  <c r="D47"/>
  <c r="D53"/>
  <c r="D58"/>
  <c r="D64"/>
  <c r="D68"/>
  <c r="D73"/>
  <c r="D76"/>
  <c r="D80"/>
  <c r="C91"/>
  <c r="C107"/>
  <c r="C124" s="1"/>
  <c r="C121"/>
  <c r="C125"/>
  <c r="C129"/>
  <c r="C134"/>
  <c r="C140"/>
  <c r="C8"/>
  <c r="C15"/>
  <c r="C22"/>
  <c r="C30"/>
  <c r="C29" s="1"/>
  <c r="C36"/>
  <c r="C47"/>
  <c r="C53"/>
  <c r="C58"/>
  <c r="C64"/>
  <c r="C86" s="1"/>
  <c r="C68"/>
  <c r="C73"/>
  <c r="C76"/>
  <c r="C80"/>
  <c r="D61" i="1"/>
  <c r="D65"/>
  <c r="D70"/>
  <c r="D73"/>
  <c r="D77"/>
  <c r="D124"/>
  <c r="D128"/>
  <c r="D133"/>
  <c r="D138"/>
  <c r="D5"/>
  <c r="D12"/>
  <c r="D19"/>
  <c r="D27"/>
  <c r="D26" s="1"/>
  <c r="D33"/>
  <c r="D44"/>
  <c r="D50"/>
  <c r="D55"/>
  <c r="D90"/>
  <c r="D106"/>
  <c r="D120"/>
  <c r="C61"/>
  <c r="C65"/>
  <c r="C70"/>
  <c r="C73"/>
  <c r="C77"/>
  <c r="C83"/>
  <c r="C124"/>
  <c r="C128"/>
  <c r="C133"/>
  <c r="C138"/>
  <c r="C5"/>
  <c r="C12"/>
  <c r="C19"/>
  <c r="C27"/>
  <c r="C26" s="1"/>
  <c r="C33"/>
  <c r="C44"/>
  <c r="C50"/>
  <c r="C55"/>
  <c r="C90"/>
  <c r="C106"/>
  <c r="C120"/>
  <c r="C123"/>
  <c r="H5" i="64"/>
  <c r="H7"/>
  <c r="H17" s="1"/>
  <c r="H8"/>
  <c r="H10"/>
  <c r="H11"/>
  <c r="H12"/>
  <c r="H13"/>
  <c r="H14"/>
  <c r="H15"/>
  <c r="H16"/>
  <c r="B17"/>
  <c r="D17"/>
  <c r="E17"/>
  <c r="H9" i="63"/>
  <c r="H10"/>
  <c r="H11"/>
  <c r="H12"/>
  <c r="H13"/>
  <c r="H14"/>
  <c r="H15"/>
  <c r="H16"/>
  <c r="H17"/>
  <c r="H18"/>
  <c r="B19"/>
  <c r="D19"/>
  <c r="E19"/>
  <c r="C60" i="1" l="1"/>
  <c r="C143"/>
  <c r="C149" s="1"/>
  <c r="D123"/>
  <c r="D83"/>
  <c r="D86" i="3"/>
  <c r="C30" i="73"/>
  <c r="D60" i="108"/>
  <c r="D143"/>
  <c r="D149" s="1"/>
  <c r="C123"/>
  <c r="C144" s="1"/>
  <c r="D60" i="106"/>
  <c r="D84" i="107"/>
  <c r="C86" i="109"/>
  <c r="C63" i="110"/>
  <c r="C87" s="1"/>
  <c r="C40" i="113"/>
  <c r="D63" i="109"/>
  <c r="E60" i="106"/>
  <c r="E143"/>
  <c r="E149" s="1"/>
  <c r="E123" i="107"/>
  <c r="E144" s="1"/>
  <c r="I28" i="73"/>
  <c r="E30" s="1"/>
  <c r="E86" i="3"/>
  <c r="E63" i="110"/>
  <c r="E87" s="1"/>
  <c r="E144"/>
  <c r="E145" s="1"/>
  <c r="E35" i="79"/>
  <c r="E40" s="1"/>
  <c r="E35" i="112"/>
  <c r="E40" s="1"/>
  <c r="E35" i="115"/>
  <c r="E40" s="1"/>
  <c r="D60" i="1"/>
  <c r="D143"/>
  <c r="C63" i="3"/>
  <c r="C87" s="1"/>
  <c r="C145"/>
  <c r="C146" s="1"/>
  <c r="D63"/>
  <c r="D145"/>
  <c r="D146" s="1"/>
  <c r="D55" i="79"/>
  <c r="C55"/>
  <c r="D55" i="105"/>
  <c r="C55"/>
  <c r="G30" i="73"/>
  <c r="D30"/>
  <c r="H31" i="61"/>
  <c r="C60" i="108"/>
  <c r="C83"/>
  <c r="C149" s="1"/>
  <c r="C123" i="106"/>
  <c r="C84"/>
  <c r="C145" i="109"/>
  <c r="C146" s="1"/>
  <c r="C63"/>
  <c r="D63" i="110"/>
  <c r="D87" s="1"/>
  <c r="C40" i="112"/>
  <c r="C40" i="114"/>
  <c r="C40" i="116"/>
  <c r="D86" i="109"/>
  <c r="D124"/>
  <c r="E60" i="1"/>
  <c r="E143"/>
  <c r="E149" s="1"/>
  <c r="E123" i="106"/>
  <c r="E60" i="107"/>
  <c r="E83"/>
  <c r="E149" s="1"/>
  <c r="E123" i="108"/>
  <c r="E60"/>
  <c r="E143"/>
  <c r="E149" s="1"/>
  <c r="E27" i="73"/>
  <c r="E28" s="1"/>
  <c r="I29"/>
  <c r="I33" i="61"/>
  <c r="E63" i="3"/>
  <c r="E124"/>
  <c r="E146" s="1"/>
  <c r="E55" i="79"/>
  <c r="E55" i="112"/>
  <c r="E55" i="114"/>
  <c r="E55" i="116"/>
  <c r="E63" i="109"/>
  <c r="E87" s="1"/>
  <c r="E145"/>
  <c r="E146" s="1"/>
  <c r="C148" i="1"/>
  <c r="C84"/>
  <c r="D148" i="108"/>
  <c r="D84"/>
  <c r="D84" i="106"/>
  <c r="D148"/>
  <c r="E148"/>
  <c r="E84"/>
  <c r="D148" i="1"/>
  <c r="D84"/>
  <c r="C84" i="108"/>
  <c r="C148"/>
  <c r="C144" i="106"/>
  <c r="C148"/>
  <c r="C84" i="107"/>
  <c r="C148"/>
  <c r="E148" i="1"/>
  <c r="E84"/>
  <c r="E148" i="107"/>
  <c r="E84"/>
  <c r="E148" i="108"/>
  <c r="E84"/>
  <c r="G33" i="61"/>
  <c r="D87" i="3"/>
  <c r="H33" i="61"/>
  <c r="C87" i="109"/>
  <c r="D146"/>
  <c r="E144" i="106"/>
  <c r="E87" i="3"/>
  <c r="C29" i="73"/>
  <c r="H29"/>
  <c r="G29"/>
  <c r="D28"/>
  <c r="C28"/>
  <c r="E31" i="61"/>
  <c r="I32"/>
  <c r="E32"/>
  <c r="E29" i="73"/>
  <c r="D144" i="1" l="1"/>
  <c r="E144"/>
  <c r="E144" i="108"/>
  <c r="I30" i="73"/>
  <c r="D87" i="109"/>
  <c r="D144" i="108"/>
  <c r="D149" i="1"/>
  <c r="C144"/>
</calcChain>
</file>

<file path=xl/sharedStrings.xml><?xml version="1.0" encoding="utf-8"?>
<sst xmlns="http://schemas.openxmlformats.org/spreadsheetml/2006/main" count="3523" uniqueCount="499">
  <si>
    <t>Beruházási (felhalmozási) kiadások előirányzata beruházásonként</t>
  </si>
  <si>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</si>
  <si>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</si>
  <si>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</si>
  <si>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</si>
  <si>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</si>
  <si>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</si>
  <si>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</si>
  <si>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</si>
  <si>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</si>
  <si>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</si>
  <si>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</si>
  <si>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</si>
  <si>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</si>
  <si>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</si>
  <si>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</si>
  <si>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</si>
  <si>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</si>
  <si>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</si>
  <si>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</si>
  <si>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</si>
  <si>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</si>
  <si>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</si>
  <si>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</si>
  <si>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</si>
  <si>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</si>
  <si>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</si>
  <si>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</si>
  <si>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</si>
  <si>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</si>
  <si>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</si>
  <si>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</si>
  <si>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</si>
  <si>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</si>
  <si>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</si>
  <si>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</si>
  <si>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</si>
  <si>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</si>
  <si>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</si>
  <si>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</si>
  <si>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</si>
  <si>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</si>
  <si>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</si>
  <si>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</si>
  <si>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</si>
  <si>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</si>
  <si>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</si>
  <si>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</si>
  <si>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</si>
  <si>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</si>
  <si>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</si>
  <si>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</si>
  <si>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</si>
  <si>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</si>
  <si>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</si>
  <si>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</si>
  <si>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</si>
  <si>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</si>
  <si>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</si>
  <si>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</si>
  <si>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</si>
  <si>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</si>
  <si>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</si>
  <si>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</si>
  <si>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</si>
  <si>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</si>
  <si>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</si>
  <si>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</si>
  <si>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</si>
  <si>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</si>
  <si>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</si>
  <si>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</si>
  <si>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</si>
  <si>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</si>
  <si>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</si>
  <si>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</si>
  <si>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</si>
  <si>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</si>
  <si>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</si>
  <si>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</si>
  <si>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</si>
  <si>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</si>
  <si>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</si>
  <si>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</si>
  <si>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</si>
  <si>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</si>
  <si>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</si>
  <si>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</si>
  <si>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</si>
  <si>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</si>
  <si>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</si>
  <si>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</si>
  <si>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</si>
  <si>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</si>
  <si>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</si>
  <si>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</si>
  <si>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</si>
  <si>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</si>
  <si>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</si>
  <si>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</si>
  <si>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</si>
  <si>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</si>
  <si>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</si>
  <si>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</si>
  <si>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</si>
  <si>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</si>
  <si>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</si>
  <si>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</si>
  <si>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</si>
  <si>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</si>
  <si>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</si>
  <si>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</si>
  <si>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</si>
  <si>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</si>
  <si>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</si>
  <si>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</si>
  <si>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</si>
  <si>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</si>
  <si>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</si>
  <si>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</si>
  <si>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</si>
  <si>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</si>
  <si>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</si>
  <si>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</si>
  <si>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</si>
  <si>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</si>
  <si>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</si>
  <si>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</si>
  <si>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</si>
  <si>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</si>
  <si>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</si>
  <si>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</si>
  <si>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</si>
  <si>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</si>
  <si>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</si>
  <si>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</si>
  <si>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</si>
  <si>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</si>
  <si>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</si>
  <si>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</si>
  <si>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</si>
  <si>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</si>
  <si>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</si>
  <si>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</si>
  <si>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</si>
  <si>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</si>
  <si>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</si>
  <si>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</si>
  <si>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</si>
  <si>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</si>
  <si>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</si>
  <si>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</si>
  <si>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</si>
  <si>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</si>
  <si>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</si>
  <si>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</si>
  <si>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</si>
  <si>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</si>
  <si>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</si>
  <si>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</si>
  <si>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</si>
  <si>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</si>
  <si>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</si>
  <si>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</si>
  <si>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</si>
  <si>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</si>
  <si>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</si>
  <si>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</si>
  <si>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</si>
  <si>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</si>
  <si>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</si>
  <si>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</si>
  <si>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</si>
  <si>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</si>
  <si>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</si>
  <si>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1. sz. melléklet Kiadások táblázat 3. oszlop 9 sora =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</si>
  <si>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</si>
  <si>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</si>
  <si>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</si>
  <si>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</si>
  <si>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</si>
  <si>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</si>
  <si>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</si>
  <si>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</si>
  <si>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</si>
  <si>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</si>
  <si>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</si>
  <si>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</si>
  <si>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</si>
  <si>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</si>
  <si>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</si>
  <si>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</si>
  <si>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</si>
  <si>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</si>
  <si>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</si>
  <si>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</si>
  <si>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</si>
  <si>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</si>
  <si>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</si>
  <si>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</si>
  <si>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</si>
  <si>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</si>
  <si>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</si>
  <si>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</si>
  <si>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</si>
  <si>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</si>
  <si>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</si>
  <si>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</si>
  <si>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</si>
  <si>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</si>
  <si>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</si>
  <si>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</si>
  <si>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</si>
  <si>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</si>
  <si>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</si>
  <si>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</si>
  <si>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</si>
  <si>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</si>
  <si>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</si>
  <si>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</si>
  <si>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</si>
  <si>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</si>
  <si>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</si>
  <si>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</si>
  <si>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</si>
  <si>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</si>
  <si>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</si>
  <si>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</si>
  <si>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</si>
  <si>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</si>
  <si>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</si>
  <si>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</si>
  <si>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</si>
  <si>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</si>
  <si>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</si>
  <si>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</si>
  <si>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</si>
  <si>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</si>
  <si>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</si>
  <si>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</si>
  <si>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</si>
  <si>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</si>
  <si>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</si>
  <si>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</si>
  <si>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</si>
  <si>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</si>
  <si>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</si>
  <si>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</si>
  <si>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</si>
  <si>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</si>
  <si>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</si>
  <si>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</si>
  <si>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</si>
  <si>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</si>
  <si>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</si>
  <si>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</si>
  <si>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</si>
  <si>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</si>
  <si>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</si>
  <si>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</si>
  <si>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</si>
  <si>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</si>
  <si>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</si>
  <si>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</si>
  <si>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</si>
  <si>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</si>
  <si>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</si>
  <si>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</si>
  <si>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</si>
  <si>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</si>
  <si>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</si>
  <si>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</si>
  <si>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</si>
  <si>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</si>
  <si>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</si>
  <si>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</si>
  <si>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</si>
  <si>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</si>
  <si>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</si>
  <si>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</si>
  <si>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</si>
  <si>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</si>
  <si>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</si>
  <si>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</si>
  <si>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</si>
  <si>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</si>
  <si>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</si>
  <si>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</si>
  <si>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</si>
  <si>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</si>
  <si>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</si>
  <si>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</si>
  <si>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</si>
  <si>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</si>
  <si>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</si>
  <si>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</si>
  <si>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</si>
  <si>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</si>
  <si>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</si>
  <si>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</si>
  <si>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</si>
  <si>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</si>
  <si>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</si>
  <si>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</si>
  <si>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</si>
  <si>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</si>
  <si>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</si>
  <si>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</si>
  <si>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</si>
  <si>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</si>
  <si>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</si>
  <si>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</si>
  <si>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</si>
  <si>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</si>
  <si>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</si>
  <si>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</si>
  <si>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</si>
  <si>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</si>
  <si>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</si>
  <si>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</si>
  <si>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</si>
  <si>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</si>
  <si>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</si>
  <si>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</si>
  <si>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</si>
  <si>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</si>
  <si>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</si>
  <si>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</si>
  <si>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</si>
  <si>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</si>
  <si>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</si>
  <si>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</si>
  <si>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</si>
  <si>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</si>
  <si>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</si>
  <si>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</si>
  <si>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</si>
  <si>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</si>
  <si>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</si>
  <si>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</si>
  <si>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</si>
  <si>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</si>
  <si>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</si>
  <si>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</si>
  <si>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</si>
  <si>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</si>
  <si>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</si>
  <si>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</si>
  <si>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</si>
  <si>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</si>
  <si>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</si>
  <si>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</si>
  <si>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</si>
  <si>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</si>
  <si>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</si>
  <si>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</si>
  <si>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</si>
  <si>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</si>
  <si>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</si>
  <si>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</si>
  <si>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</si>
  <si>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</si>
  <si>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</si>
  <si>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</si>
  <si>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</si>
  <si>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</si>
  <si>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</si>
  <si>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</si>
  <si>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</si>
  <si>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</si>
  <si>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</si>
  <si>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</si>
  <si>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</si>
  <si>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Felhasználás
2013. XII.31-ig</t>
  </si>
  <si>
    <t xml:space="preserve">
2014. év utáni szükséglet
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</si>
  <si>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</si>
  <si>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</si>
  <si>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</si>
  <si>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</si>
  <si>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</si>
  <si>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</si>
  <si>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</si>
  <si>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</si>
  <si>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</si>
  <si>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</si>
  <si>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</si>
  <si>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</si>
  <si>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</si>
  <si>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</si>
  <si>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</si>
  <si>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</si>
  <si>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</si>
  <si>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</si>
  <si>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</si>
  <si>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</si>
  <si>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</si>
  <si>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</si>
  <si>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</si>
  <si>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</si>
  <si>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</si>
  <si>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</si>
  <si>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</si>
  <si>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</si>
  <si>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</si>
  <si>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</si>
  <si>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</si>
  <si>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</si>
  <si>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</si>
  <si>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</si>
  <si>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</si>
  <si>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</si>
  <si>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Polgármesteri hivatal</t>
  </si>
  <si>
    <t>Buji Aranyalma Egységes Óvoda és Bölcsőde</t>
  </si>
  <si>
    <t>Központi, irányító szervi támogatás folyósítása</t>
  </si>
  <si>
    <t>7.5.</t>
  </si>
  <si>
    <t>Belföldi finanszírozás kiadásai (7.1. + … + 7.5.)</t>
  </si>
  <si>
    <t>2013-2014</t>
  </si>
  <si>
    <t>Belterületi utak burkolása, kátyúzása</t>
  </si>
  <si>
    <t>2014</t>
  </si>
  <si>
    <t>2014. évi módosított e.i.</t>
  </si>
  <si>
    <t>Eredeti e.i.</t>
  </si>
  <si>
    <t>Módosított e.i.</t>
  </si>
  <si>
    <t>Módosított e. i.</t>
  </si>
  <si>
    <t>Nagyértékű mezőgazdasági gépek beszerzése</t>
  </si>
  <si>
    <t>2014. évi módosított előirányzat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</si>
  <si>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</si>
  <si>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</si>
  <si>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Működési célú visszatérítendő támogatások kölcsönök visszatér. ÁH-n kívülről</t>
  </si>
  <si>
    <t>Kötelező feladatok bevételei, kiadása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</si>
  <si>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</si>
  <si>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</si>
  <si>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Önként vállalt feladatok bevételei, kiadása</t>
  </si>
  <si>
    <t>Állami (államigazgatási) feladatok bevételei, kiadása</t>
  </si>
  <si>
    <t>04</t>
  </si>
  <si>
    <t xml:space="preserve">Módosított e.i. </t>
  </si>
  <si>
    <t>Kötelező feladatok bevételei, kiadásai</t>
  </si>
  <si>
    <r>
      <t xml:space="preserve">Önként vállalt feladatok bevételei, kiadásai </t>
    </r>
    <r>
      <rPr>
        <b/>
        <i/>
        <sz val="11"/>
        <rFont val="Times New Roman CE"/>
        <family val="1"/>
        <charset val="238"/>
      </rPr>
      <t>(mezőőri feladatok)</t>
    </r>
  </si>
  <si>
    <t>Állami (államigazgataási) feladatok bevételei, kiadásai</t>
  </si>
  <si>
    <t>Önként vállalt feladatok bevételei, kiadásai</t>
  </si>
  <si>
    <t>Működési bevételek</t>
  </si>
  <si>
    <t>Államháztartáson belüli megelőlegezés</t>
  </si>
  <si>
    <t>Egyéb tárgyi eszköz vásárlása</t>
  </si>
  <si>
    <t>Buj Község Óvodájának komplex fejlesztése (fordított ÁFA nélkül)</t>
  </si>
  <si>
    <t>Buji Egészségügyi Központ kialakítása (fordított ÁFA nélkül)</t>
  </si>
  <si>
    <t>Fordított ÁFA megfizetése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</si>
  <si>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</si>
  <si>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</si>
  <si>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</si>
  <si>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</si>
  <si>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</si>
  <si>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</si>
  <si>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</si>
  <si>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</si>
  <si>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</si>
  <si>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</si>
  <si>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</si>
  <si>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</si>
  <si>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</si>
  <si>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</si>
  <si>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</si>
  <si>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</si>
  <si>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</si>
  <si>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</si>
  <si>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</si>
  <si>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Kiadások összesen:</t>
  </si>
  <si>
    <t>Eredeti ei.</t>
  </si>
  <si>
    <t>Módosított ei.</t>
  </si>
  <si>
    <t>Költségvetési szerv neve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</si>
  <si>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</si>
  <si>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</si>
  <si>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</si>
  <si>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</si>
  <si>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</si>
  <si>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2014. évi teljesítés</t>
  </si>
  <si>
    <t>8=(2-4-7)</t>
  </si>
  <si>
    <t>2014. év utáni szükséglet
(8=2 - 4 - 7)</t>
  </si>
  <si>
    <t>Buji Aranyalma Egységes  Óvoda és Bölcsőde</t>
  </si>
  <si>
    <t>Épületenergetikai feljesztés Buj Községben (általános iskola)</t>
  </si>
  <si>
    <t>2014-2015</t>
  </si>
  <si>
    <t>Buj Község Önkormányzat</t>
  </si>
  <si>
    <t>Buji Polgármesteri Hivatal</t>
  </si>
  <si>
    <t xml:space="preserve"> Maradvány összege</t>
  </si>
  <si>
    <t>E=(C-D)</t>
  </si>
  <si>
    <r>
      <t>EU-s projekt neve, azonosítója:</t>
    </r>
    <r>
      <rPr>
        <sz val="12"/>
        <rFont val="Times New Roman"/>
        <family val="1"/>
        <charset val="238"/>
      </rPr>
      <t>Buj Község Óvoda komplex fejlesztése , ÉAOP-4.1.1./A-11-2012-0015</t>
    </r>
  </si>
  <si>
    <r>
      <t>EU-s projekt neve, azonosítója:</t>
    </r>
    <r>
      <rPr>
        <sz val="12"/>
        <rFont val="Times New Roman"/>
        <family val="1"/>
        <charset val="238"/>
      </rPr>
      <t xml:space="preserve"> Buji Egészségügyi Központ kialakítása, ÉAOP-4.1.2./A-12-2013-0048</t>
    </r>
  </si>
  <si>
    <t xml:space="preserve">2.1. melléklet a 9/2015. (V.08.) önkormányzati rendelethez  </t>
  </si>
  <si>
    <t xml:space="preserve">2.2. melléklet a 9/2015. (V.08.) önkormányzati rendelethez     </t>
  </si>
  <si>
    <t xml:space="preserve">6.1. melléklet a 9/2015. (V.08.) önkormányzati rendelethez  </t>
  </si>
  <si>
    <t xml:space="preserve">6.1.1. melléklet a 9/2015. (V.08.) önkormányzati rendelethez  </t>
  </si>
  <si>
    <t xml:space="preserve">6.1.2. melléklet a 9/2015. (V.08.) önkormányzati rendelethez    </t>
  </si>
  <si>
    <t xml:space="preserve">6.1.3. melléklet a 9/2015. (V.08.) önkormányzati rendelethez  </t>
  </si>
  <si>
    <t>6.2. melléklet a 9/2015. (V.08.) önkormányzati rendelethez</t>
  </si>
  <si>
    <t>6.2.1. melléklet a 9/2015. (V.08.) önkormányzati rendelethez</t>
  </si>
  <si>
    <t>6.2.2. melléklet a 9/2015. (V.08.) önkormányzati rendelethez</t>
  </si>
  <si>
    <t xml:space="preserve">6.2.3. melléklet a 9/2015. (V.08.) önkormányzati rendelethez  </t>
  </si>
  <si>
    <t xml:space="preserve">6.3. melléklet a 9/2015. (V.08.) önkormányzati rendelethez   </t>
  </si>
  <si>
    <t xml:space="preserve">6.3.1. melléklet a 9/2015. (V.08.) önkormányzati rendelethez   </t>
  </si>
  <si>
    <t xml:space="preserve">6.3.2. melléklet a 9/2015. (V.08.) önkormányzati rendelethez   </t>
  </si>
  <si>
    <t xml:space="preserve">6.3.3. melléklet a 9/2015. (V.08.) önkormányzati rendelethez  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</si>
</sst>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5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b/>
      <sz val="14"/>
      <color indexed="10"/>
      <name val="Times New Roman CE"/>
      <charset val="238"/>
    </font>
    <font>
      <i/>
      <sz val="8"/>
      <name val="Times New Roman CE"/>
      <family val="1"/>
      <charset val="238"/>
    </font>
    <font>
      <i/>
      <sz val="9"/>
      <name val="Times New Roman CE"/>
      <charset val="238"/>
    </font>
    <font>
      <i/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15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5" applyFont="1" applyFill="1" applyBorder="1" applyAlignment="1" applyProtection="1">
      <alignment horizontal="center" vertical="center" wrapText="1"/>
    </xf>
    <xf numFmtId="49" fontId="21" fillId="0" borderId="1" xfId="5" applyNumberFormat="1" applyFont="1" applyFill="1" applyBorder="1" applyAlignment="1" applyProtection="1">
      <alignment horizontal="left" vertical="center" wrapText="1" indent="1"/>
    </xf>
    <xf numFmtId="49" fontId="21" fillId="0" borderId="2" xfId="5" applyNumberFormat="1" applyFont="1" applyFill="1" applyBorder="1" applyAlignment="1" applyProtection="1">
      <alignment horizontal="left" vertical="center" wrapText="1" indent="1"/>
    </xf>
    <xf numFmtId="49" fontId="21" fillId="0" borderId="3" xfId="5" applyNumberFormat="1" applyFont="1" applyFill="1" applyBorder="1" applyAlignment="1" applyProtection="1">
      <alignment horizontal="left" vertical="center" wrapText="1" indent="1"/>
    </xf>
    <xf numFmtId="49" fontId="21" fillId="0" borderId="4" xfId="5" applyNumberFormat="1" applyFont="1" applyFill="1" applyBorder="1" applyAlignment="1" applyProtection="1">
      <alignment horizontal="left" vertical="center" wrapText="1" indent="1"/>
    </xf>
    <xf numFmtId="49" fontId="21" fillId="0" borderId="5" xfId="5" applyNumberFormat="1" applyFont="1" applyFill="1" applyBorder="1" applyAlignment="1" applyProtection="1">
      <alignment horizontal="left" vertical="center" wrapText="1" indent="1"/>
    </xf>
    <xf numFmtId="49" fontId="21" fillId="0" borderId="6" xfId="5" applyNumberFormat="1" applyFont="1" applyFill="1" applyBorder="1" applyAlignment="1" applyProtection="1">
      <alignment horizontal="left" vertical="center" wrapText="1" indent="1"/>
    </xf>
    <xf numFmtId="0" fontId="19" fillId="0" borderId="7" xfId="5" applyFont="1" applyFill="1" applyBorder="1" applyAlignment="1" applyProtection="1">
      <alignment horizontal="left" vertical="center" wrapText="1" indent="1"/>
    </xf>
    <xf numFmtId="0" fontId="19" fillId="0" borderId="8" xfId="5" applyFont="1" applyFill="1" applyBorder="1" applyAlignment="1" applyProtection="1">
      <alignment horizontal="left" vertical="center" wrapText="1" inden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9" xfId="5" applyFont="1" applyFill="1" applyBorder="1" applyAlignment="1" applyProtection="1">
      <alignment horizontal="center" vertical="center" wrapText="1"/>
    </xf>
    <xf numFmtId="0" fontId="19" fillId="0" borderId="7" xfId="5" applyFont="1" applyFill="1" applyBorder="1" applyAlignment="1" applyProtection="1">
      <alignment horizontal="center" vertical="center" wrapText="1"/>
    </xf>
    <xf numFmtId="0" fontId="8" fillId="0" borderId="10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164" fontId="6" fillId="0" borderId="0" xfId="0" applyNumberFormat="1" applyFont="1" applyFill="1" applyAlignment="1" applyProtection="1">
      <alignment horizontal="right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164" fontId="19" fillId="0" borderId="12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18" fillId="0" borderId="15" xfId="0" applyNumberFormat="1" applyFont="1" applyFill="1" applyBorder="1" applyAlignment="1" applyProtection="1">
      <alignment vertical="center" wrapText="1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0" xfId="0" applyFont="1" applyFill="1"/>
    <xf numFmtId="0" fontId="35" fillId="0" borderId="0" xfId="0" applyFont="1" applyFill="1"/>
    <xf numFmtId="0" fontId="36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23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26" fillId="0" borderId="11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7" xfId="0" applyNumberFormat="1" applyFont="1" applyFill="1" applyBorder="1" applyAlignment="1" applyProtection="1">
      <alignment horizontal="centerContinuous" vertical="center" wrapText="1"/>
    </xf>
    <xf numFmtId="164" fontId="8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24" xfId="0" applyNumberFormat="1" applyFont="1" applyFill="1" applyBorder="1" applyAlignment="1" applyProtection="1">
      <alignment horizontal="center" vertical="center" wrapText="1"/>
    </xf>
    <xf numFmtId="164" fontId="27" fillId="0" borderId="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30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0" fillId="0" borderId="28" xfId="0" applyNumberFormat="1" applyFont="1" applyFill="1" applyBorder="1" applyAlignment="1" applyProtection="1">
      <alignment horizontal="right" vertical="center" wrapText="1" indent="1"/>
    </xf>
    <xf numFmtId="0" fontId="8" fillId="0" borderId="29" xfId="0" quotePrefix="1" applyFont="1" applyFill="1" applyBorder="1" applyAlignment="1" applyProtection="1">
      <alignment horizontal="right" vertical="center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0" fontId="24" fillId="0" borderId="12" xfId="0" applyFont="1" applyBorder="1" applyAlignment="1" applyProtection="1">
      <alignment horizontal="left" vertical="center" wrapText="1" indent="1"/>
    </xf>
    <xf numFmtId="0" fontId="12" fillId="0" borderId="0" xfId="5" applyFont="1" applyFill="1" applyProtection="1"/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0" fontId="8" fillId="0" borderId="31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19" fillId="0" borderId="8" xfId="5" applyFont="1" applyFill="1" applyBorder="1" applyAlignment="1" applyProtection="1">
      <alignment horizontal="center" vertical="center" wrapText="1"/>
    </xf>
    <xf numFmtId="0" fontId="12" fillId="0" borderId="0" xfId="5" applyFill="1" applyProtection="1"/>
    <xf numFmtId="0" fontId="21" fillId="0" borderId="0" xfId="5" applyFont="1" applyFill="1" applyProtection="1"/>
    <xf numFmtId="0" fontId="15" fillId="0" borderId="0" xfId="5" applyFont="1" applyFill="1" applyProtection="1"/>
    <xf numFmtId="0" fontId="26" fillId="0" borderId="7" xfId="0" applyFont="1" applyBorder="1" applyAlignment="1" applyProtection="1">
      <alignment wrapText="1"/>
    </xf>
    <xf numFmtId="0" fontId="25" fillId="0" borderId="3" xfId="0" applyFont="1" applyBorder="1" applyAlignment="1" applyProtection="1">
      <alignment wrapText="1"/>
    </xf>
    <xf numFmtId="0" fontId="25" fillId="0" borderId="2" xfId="0" applyFont="1" applyBorder="1" applyAlignment="1" applyProtection="1">
      <alignment wrapText="1"/>
    </xf>
    <xf numFmtId="0" fontId="25" fillId="0" borderId="4" xfId="0" applyFont="1" applyBorder="1" applyAlignment="1" applyProtection="1">
      <alignment wrapText="1"/>
    </xf>
    <xf numFmtId="0" fontId="26" fillId="0" borderId="11" xfId="0" applyFont="1" applyBorder="1" applyAlignment="1" applyProtection="1">
      <alignment wrapText="1"/>
    </xf>
    <xf numFmtId="0" fontId="12" fillId="0" borderId="0" xfId="5" applyFill="1" applyAlignment="1" applyProtection="1"/>
    <xf numFmtId="164" fontId="24" fillId="0" borderId="10" xfId="0" quotePrefix="1" applyNumberFormat="1" applyFont="1" applyBorder="1" applyAlignment="1" applyProtection="1">
      <alignment horizontal="right" vertical="center" wrapText="1" indent="1"/>
    </xf>
    <xf numFmtId="0" fontId="23" fillId="0" borderId="0" xfId="5" applyFont="1" applyFill="1" applyProtection="1"/>
    <xf numFmtId="0" fontId="22" fillId="0" borderId="0" xfId="5" applyFont="1" applyFill="1" applyProtection="1"/>
    <xf numFmtId="0" fontId="12" fillId="0" borderId="0" xfId="5" applyFill="1" applyBorder="1" applyProtection="1"/>
    <xf numFmtId="49" fontId="21" fillId="0" borderId="3" xfId="5" applyNumberFormat="1" applyFont="1" applyFill="1" applyBorder="1" applyAlignment="1" applyProtection="1">
      <alignment horizontal="center" vertical="center" wrapText="1"/>
    </xf>
    <xf numFmtId="49" fontId="21" fillId="0" borderId="2" xfId="5" applyNumberFormat="1" applyFont="1" applyFill="1" applyBorder="1" applyAlignment="1" applyProtection="1">
      <alignment horizontal="center" vertical="center" wrapText="1"/>
    </xf>
    <xf numFmtId="49" fontId="21" fillId="0" borderId="4" xfId="5" applyNumberFormat="1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 applyProtection="1">
      <alignment horizontal="center" wrapText="1"/>
    </xf>
    <xf numFmtId="0" fontId="25" fillId="0" borderId="3" xfId="0" applyFont="1" applyBorder="1" applyAlignment="1" applyProtection="1">
      <alignment horizontal="center" wrapText="1"/>
    </xf>
    <xf numFmtId="0" fontId="25" fillId="0" borderId="2" xfId="0" applyFont="1" applyBorder="1" applyAlignment="1" applyProtection="1">
      <alignment horizontal="center" wrapText="1"/>
    </xf>
    <xf numFmtId="0" fontId="25" fillId="0" borderId="4" xfId="0" applyFont="1" applyBorder="1" applyAlignment="1" applyProtection="1">
      <alignment horizontal="center" wrapText="1"/>
    </xf>
    <xf numFmtId="0" fontId="26" fillId="0" borderId="11" xfId="0" applyFont="1" applyBorder="1" applyAlignment="1" applyProtection="1">
      <alignment horizontal="center" wrapText="1"/>
    </xf>
    <xf numFmtId="0" fontId="21" fillId="0" borderId="0" xfId="0" applyFont="1" applyFill="1" applyAlignment="1" applyProtection="1">
      <alignment horizontal="center" vertical="center" wrapText="1"/>
    </xf>
    <xf numFmtId="49" fontId="21" fillId="0" borderId="5" xfId="5" applyNumberFormat="1" applyFont="1" applyFill="1" applyBorder="1" applyAlignment="1" applyProtection="1">
      <alignment horizontal="center" vertical="center" wrapText="1"/>
    </xf>
    <xf numFmtId="49" fontId="21" fillId="0" borderId="1" xfId="5" applyNumberFormat="1" applyFont="1" applyFill="1" applyBorder="1" applyAlignment="1" applyProtection="1">
      <alignment horizontal="center" vertical="center" wrapText="1"/>
    </xf>
    <xf numFmtId="49" fontId="21" fillId="0" borderId="6" xfId="5" applyNumberFormat="1" applyFont="1" applyFill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49" fontId="28" fillId="0" borderId="5" xfId="0" applyNumberFormat="1" applyFont="1" applyFill="1" applyBorder="1" applyAlignment="1" applyProtection="1">
      <alignment horizontal="center" vertical="center" wrapText="1"/>
    </xf>
    <xf numFmtId="49" fontId="28" fillId="0" borderId="2" xfId="0" applyNumberFormat="1" applyFont="1" applyFill="1" applyBorder="1" applyAlignment="1" applyProtection="1">
      <alignment horizontal="center" vertical="center" wrapText="1"/>
    </xf>
    <xf numFmtId="49" fontId="28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Alignment="1">
      <alignment vertical="center" wrapText="1"/>
    </xf>
    <xf numFmtId="164" fontId="29" fillId="0" borderId="10" xfId="5" applyNumberFormat="1" applyFont="1" applyFill="1" applyBorder="1" applyAlignment="1" applyProtection="1">
      <alignment horizontal="right" vertical="center" wrapText="1" indent="1"/>
    </xf>
    <xf numFmtId="0" fontId="31" fillId="0" borderId="0" xfId="5" applyFont="1" applyFill="1" applyProtection="1"/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19" fillId="0" borderId="34" xfId="0" applyNumberFormat="1" applyFont="1" applyFill="1" applyBorder="1" applyAlignment="1" applyProtection="1">
      <alignment horizontal="center" vertical="center" wrapText="1"/>
    </xf>
    <xf numFmtId="164" fontId="18" fillId="0" borderId="35" xfId="0" applyNumberFormat="1" applyFont="1" applyFill="1" applyBorder="1" applyAlignment="1" applyProtection="1">
      <alignment vertical="center" wrapText="1"/>
      <protection locked="0"/>
    </xf>
    <xf numFmtId="164" fontId="18" fillId="0" borderId="36" xfId="0" applyNumberFormat="1" applyFont="1" applyFill="1" applyBorder="1" applyAlignment="1" applyProtection="1">
      <alignment vertical="center" wrapText="1"/>
      <protection locked="0"/>
    </xf>
    <xf numFmtId="164" fontId="15" fillId="0" borderId="3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 indent="1"/>
    </xf>
    <xf numFmtId="164" fontId="9" fillId="0" borderId="1" xfId="0" applyNumberFormat="1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2"/>
    </xf>
    <xf numFmtId="164" fontId="15" fillId="0" borderId="14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left" vertical="center" wrapText="1" indent="2"/>
    </xf>
    <xf numFmtId="164" fontId="15" fillId="0" borderId="4" xfId="0" applyNumberFormat="1" applyFont="1" applyFill="1" applyBorder="1" applyAlignment="1" applyProtection="1">
      <alignment horizontal="left" vertical="center" wrapText="1" indent="2"/>
    </xf>
    <xf numFmtId="164" fontId="15" fillId="0" borderId="1" xfId="0" applyNumberFormat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7" xfId="0" applyNumberFormat="1" applyFont="1" applyFill="1" applyBorder="1" applyAlignment="1" applyProtection="1">
      <alignment horizontal="left" vertical="center" wrapText="1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5" xfId="0" applyNumberFormat="1" applyFont="1" applyFill="1" applyBorder="1" applyAlignment="1" applyProtection="1">
      <alignment vertical="center" wrapText="1"/>
      <protection locked="0"/>
    </xf>
    <xf numFmtId="164" fontId="3" fillId="0" borderId="15" xfId="0" applyNumberFormat="1" applyFont="1" applyFill="1" applyBorder="1" applyAlignment="1" applyProtection="1">
      <alignment vertical="center" wrapText="1"/>
    </xf>
    <xf numFmtId="164" fontId="3" fillId="0" borderId="16" xfId="0" applyNumberFormat="1" applyFont="1" applyFill="1" applyBorder="1" applyAlignment="1" applyProtection="1">
      <alignment vertical="center" wrapText="1"/>
      <protection locked="0"/>
    </xf>
    <xf numFmtId="49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7" xfId="0" applyNumberFormat="1" applyFont="1" applyFill="1" applyBorder="1" applyAlignment="1" applyProtection="1">
      <alignment vertical="center" wrapText="1"/>
    </xf>
    <xf numFmtId="164" fontId="7" fillId="0" borderId="9" xfId="0" applyNumberFormat="1" applyFont="1" applyFill="1" applyBorder="1" applyAlignment="1" applyProtection="1">
      <alignment vertical="center" wrapText="1"/>
    </xf>
    <xf numFmtId="164" fontId="7" fillId="2" borderId="9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Alignment="1">
      <alignment vertical="center" wrapText="1"/>
    </xf>
    <xf numFmtId="164" fontId="4" fillId="0" borderId="10" xfId="5" applyNumberFormat="1" applyFont="1" applyFill="1" applyBorder="1" applyAlignment="1" applyProtection="1">
      <alignment horizontal="right" vertical="center" wrapText="1" indent="1"/>
    </xf>
    <xf numFmtId="164" fontId="15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5" xfId="5" applyNumberFormat="1" applyFont="1" applyFill="1" applyBorder="1" applyAlignment="1" applyProtection="1">
      <alignment horizontal="right" vertical="center" wrapText="1" indent="1"/>
    </xf>
    <xf numFmtId="164" fontId="15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0" xfId="5" applyNumberFormat="1" applyFont="1" applyFill="1" applyBorder="1" applyAlignment="1" applyProtection="1">
      <alignment horizontal="right" vertical="center" wrapText="1" indent="1"/>
    </xf>
    <xf numFmtId="164" fontId="15" fillId="0" borderId="37" xfId="5" applyNumberFormat="1" applyFont="1" applyFill="1" applyBorder="1" applyAlignment="1" applyProtection="1">
      <alignment horizontal="right" vertical="center" wrapText="1" indent="1"/>
    </xf>
    <xf numFmtId="164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164" fontId="4" fillId="0" borderId="18" xfId="5" applyNumberFormat="1" applyFont="1" applyFill="1" applyBorder="1" applyAlignment="1" applyProtection="1">
      <alignment horizontal="right" vertical="center" wrapText="1" indent="1"/>
    </xf>
    <xf numFmtId="164" fontId="15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10" xfId="0" applyNumberFormat="1" applyFont="1" applyBorder="1" applyAlignment="1" applyProtection="1">
      <alignment horizontal="right" vertical="center" wrapText="1" indent="1"/>
    </xf>
    <xf numFmtId="164" fontId="37" fillId="0" borderId="10" xfId="0" quotePrefix="1" applyNumberFormat="1" applyFont="1" applyBorder="1" applyAlignment="1" applyProtection="1">
      <alignment horizontal="right" vertical="center" wrapText="1" indent="1"/>
    </xf>
    <xf numFmtId="0" fontId="8" fillId="0" borderId="9" xfId="5" applyFont="1" applyFill="1" applyBorder="1" applyAlignment="1" applyProtection="1">
      <alignment horizontal="left" vertical="center" wrapText="1" indent="1"/>
    </xf>
    <xf numFmtId="0" fontId="34" fillId="0" borderId="40" xfId="0" applyFont="1" applyBorder="1" applyAlignment="1" applyProtection="1">
      <alignment horizontal="left" wrapText="1" indent="1"/>
    </xf>
    <xf numFmtId="0" fontId="34" fillId="0" borderId="14" xfId="0" applyFont="1" applyBorder="1" applyAlignment="1" applyProtection="1">
      <alignment horizontal="left" wrapText="1" indent="1"/>
    </xf>
    <xf numFmtId="0" fontId="34" fillId="0" borderId="16" xfId="0" applyFont="1" applyBorder="1" applyAlignment="1" applyProtection="1">
      <alignment horizontal="left" wrapText="1" indent="1"/>
    </xf>
    <xf numFmtId="0" fontId="24" fillId="0" borderId="9" xfId="0" applyFont="1" applyBorder="1" applyAlignment="1" applyProtection="1">
      <alignment horizontal="left" vertical="center" wrapText="1" indent="1"/>
    </xf>
    <xf numFmtId="0" fontId="34" fillId="0" borderId="1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12" xfId="0" applyFont="1" applyBorder="1" applyAlignment="1" applyProtection="1">
      <alignment wrapText="1"/>
    </xf>
    <xf numFmtId="0" fontId="18" fillId="0" borderId="0" xfId="0" applyFont="1" applyFill="1" applyAlignment="1" applyProtection="1">
      <alignment vertical="center" wrapText="1"/>
    </xf>
    <xf numFmtId="0" fontId="8" fillId="0" borderId="41" xfId="5" applyFont="1" applyFill="1" applyBorder="1" applyAlignment="1" applyProtection="1">
      <alignment vertical="center" wrapText="1"/>
    </xf>
    <xf numFmtId="0" fontId="18" fillId="0" borderId="42" xfId="5" applyFont="1" applyFill="1" applyBorder="1" applyAlignment="1" applyProtection="1">
      <alignment horizontal="left" vertical="center" wrapText="1" indent="1"/>
    </xf>
    <xf numFmtId="0" fontId="18" fillId="0" borderId="14" xfId="5" applyFont="1" applyFill="1" applyBorder="1" applyAlignment="1" applyProtection="1">
      <alignment horizontal="left" vertical="center" wrapText="1" indent="1"/>
    </xf>
    <xf numFmtId="0" fontId="18" fillId="0" borderId="43" xfId="5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8" fillId="0" borderId="14" xfId="5" applyFont="1" applyFill="1" applyBorder="1" applyAlignment="1" applyProtection="1">
      <alignment horizontal="left" indent="6"/>
    </xf>
    <xf numFmtId="0" fontId="18" fillId="0" borderId="14" xfId="5" applyFont="1" applyFill="1" applyBorder="1" applyAlignment="1" applyProtection="1">
      <alignment horizontal="left" vertical="center" wrapText="1" indent="6"/>
    </xf>
    <xf numFmtId="0" fontId="18" fillId="0" borderId="16" xfId="5" applyFont="1" applyFill="1" applyBorder="1" applyAlignment="1" applyProtection="1">
      <alignment horizontal="left" vertical="center" wrapText="1" indent="6"/>
    </xf>
    <xf numFmtId="0" fontId="18" fillId="0" borderId="44" xfId="5" applyFont="1" applyFill="1" applyBorder="1" applyAlignment="1" applyProtection="1">
      <alignment horizontal="left" vertical="center" wrapText="1" indent="6"/>
    </xf>
    <xf numFmtId="0" fontId="8" fillId="0" borderId="9" xfId="5" applyFont="1" applyFill="1" applyBorder="1" applyAlignment="1" applyProtection="1">
      <alignment vertical="center" wrapText="1"/>
    </xf>
    <xf numFmtId="0" fontId="18" fillId="0" borderId="16" xfId="5" applyFont="1" applyFill="1" applyBorder="1" applyAlignment="1" applyProtection="1">
      <alignment horizontal="left" vertical="center" wrapText="1" indent="1"/>
    </xf>
    <xf numFmtId="0" fontId="34" fillId="0" borderId="16" xfId="0" applyFont="1" applyBorder="1" applyAlignment="1" applyProtection="1">
      <alignment horizontal="left" vertical="center" wrapText="1" indent="1"/>
    </xf>
    <xf numFmtId="0" fontId="34" fillId="0" borderId="14" xfId="0" applyFont="1" applyBorder="1" applyAlignment="1" applyProtection="1">
      <alignment horizontal="left" vertical="center" wrapText="1" indent="1"/>
    </xf>
    <xf numFmtId="0" fontId="18" fillId="0" borderId="40" xfId="5" applyFont="1" applyFill="1" applyBorder="1" applyAlignment="1" applyProtection="1">
      <alignment horizontal="left" vertical="center" wrapText="1" indent="6"/>
    </xf>
    <xf numFmtId="0" fontId="29" fillId="0" borderId="9" xfId="5" applyFont="1" applyFill="1" applyBorder="1" applyAlignment="1" applyProtection="1">
      <alignment horizontal="left" vertical="center" wrapText="1" indent="1"/>
    </xf>
    <xf numFmtId="0" fontId="18" fillId="0" borderId="40" xfId="5" applyFont="1" applyFill="1" applyBorder="1" applyAlignment="1" applyProtection="1">
      <alignment horizontal="left" vertical="center" wrapText="1" indent="1"/>
    </xf>
    <xf numFmtId="0" fontId="18" fillId="0" borderId="45" xfId="5" applyFont="1" applyFill="1" applyBorder="1" applyAlignment="1" applyProtection="1">
      <alignment horizontal="left" vertical="center" wrapText="1" indent="1"/>
    </xf>
    <xf numFmtId="49" fontId="8" fillId="0" borderId="46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>
      <alignment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15" fillId="0" borderId="42" xfId="5" applyFont="1" applyFill="1" applyBorder="1" applyAlignment="1" applyProtection="1">
      <alignment horizontal="left" vertical="center" wrapText="1" indent="1"/>
    </xf>
    <xf numFmtId="0" fontId="15" fillId="0" borderId="14" xfId="5" applyFont="1" applyFill="1" applyBorder="1" applyAlignment="1" applyProtection="1">
      <alignment horizontal="left" vertical="center" wrapText="1" indent="1"/>
    </xf>
    <xf numFmtId="0" fontId="30" fillId="0" borderId="9" xfId="5" applyFont="1" applyFill="1" applyBorder="1" applyAlignment="1" applyProtection="1">
      <alignment horizontal="left" vertical="center" wrapText="1" indent="1"/>
    </xf>
    <xf numFmtId="0" fontId="15" fillId="0" borderId="40" xfId="5" applyFont="1" applyFill="1" applyBorder="1" applyAlignment="1" applyProtection="1">
      <alignment horizontal="left" vertical="center" wrapText="1" indent="1"/>
    </xf>
    <xf numFmtId="0" fontId="15" fillId="0" borderId="45" xfId="5" applyFont="1" applyFill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vertical="center"/>
    </xf>
    <xf numFmtId="0" fontId="5" fillId="0" borderId="41" xfId="0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right" vertical="top"/>
    </xf>
    <xf numFmtId="49" fontId="4" fillId="0" borderId="29" xfId="0" applyNumberFormat="1" applyFont="1" applyFill="1" applyBorder="1" applyAlignment="1" applyProtection="1">
      <alignment horizontal="right" vertical="center"/>
    </xf>
    <xf numFmtId="49" fontId="4" fillId="0" borderId="46" xfId="0" applyNumberFormat="1" applyFont="1" applyFill="1" applyBorder="1" applyAlignment="1" applyProtection="1">
      <alignment horizontal="right" vertical="center"/>
    </xf>
    <xf numFmtId="164" fontId="4" fillId="0" borderId="30" xfId="0" applyNumberFormat="1" applyFont="1" applyFill="1" applyBorder="1" applyAlignment="1" applyProtection="1">
      <alignment horizontal="center" vertical="center" wrapText="1"/>
    </xf>
    <xf numFmtId="164" fontId="30" fillId="0" borderId="10" xfId="0" applyNumberFormat="1" applyFont="1" applyFill="1" applyBorder="1" applyAlignment="1" applyProtection="1">
      <alignment horizontal="right" vertical="center" wrapText="1" indent="1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30" fillId="0" borderId="9" xfId="0" applyFont="1" applyFill="1" applyBorder="1" applyAlignment="1" applyProtection="1">
      <alignment horizontal="left" vertical="center" wrapText="1" indent="1"/>
    </xf>
    <xf numFmtId="0" fontId="38" fillId="0" borderId="40" xfId="5" applyFont="1" applyFill="1" applyBorder="1" applyAlignment="1" applyProtection="1">
      <alignment horizontal="left" vertical="center" wrapText="1" indent="1"/>
    </xf>
    <xf numFmtId="0" fontId="38" fillId="0" borderId="14" xfId="5" applyFont="1" applyFill="1" applyBorder="1" applyAlignment="1" applyProtection="1">
      <alignment horizontal="left" vertical="center" wrapText="1" indent="1"/>
    </xf>
    <xf numFmtId="0" fontId="38" fillId="0" borderId="12" xfId="5" quotePrefix="1" applyFont="1" applyFill="1" applyBorder="1" applyAlignment="1" applyProtection="1">
      <alignment horizontal="left" vertical="center" wrapText="1" indent="1"/>
    </xf>
    <xf numFmtId="0" fontId="38" fillId="0" borderId="12" xfId="5" applyFont="1" applyFill="1" applyBorder="1" applyAlignment="1" applyProtection="1">
      <alignment horizontal="left" vertical="center" wrapText="1" indent="1"/>
    </xf>
    <xf numFmtId="0" fontId="45" fillId="0" borderId="23" xfId="0" applyFont="1" applyBorder="1" applyAlignment="1" applyProtection="1">
      <alignment horizontal="left" wrapText="1" indent="1"/>
    </xf>
    <xf numFmtId="0" fontId="4" fillId="0" borderId="9" xfId="0" applyFont="1" applyFill="1" applyBorder="1" applyAlignment="1" applyProtection="1">
      <alignment horizontal="left" vertical="center" wrapText="1" indent="1"/>
    </xf>
    <xf numFmtId="0" fontId="20" fillId="0" borderId="48" xfId="0" applyFont="1" applyFill="1" applyBorder="1" applyAlignment="1" applyProtection="1">
      <alignment horizontal="right" vertical="center"/>
    </xf>
    <xf numFmtId="0" fontId="8" fillId="0" borderId="18" xfId="5" applyFont="1" applyFill="1" applyBorder="1" applyAlignment="1" applyProtection="1">
      <alignment horizontal="center" vertical="center" wrapText="1"/>
    </xf>
    <xf numFmtId="164" fontId="8" fillId="0" borderId="10" xfId="5" applyNumberFormat="1" applyFont="1" applyFill="1" applyBorder="1" applyAlignment="1" applyProtection="1">
      <alignment horizontal="right" vertical="center" wrapText="1" indent="1"/>
    </xf>
    <xf numFmtId="164" fontId="18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5" applyNumberFormat="1" applyFont="1" applyFill="1" applyBorder="1" applyAlignment="1" applyProtection="1">
      <alignment horizontal="right" vertical="center" wrapText="1" indent="1"/>
    </xf>
    <xf numFmtId="164" fontId="33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5" applyNumberFormat="1" applyFont="1" applyFill="1" applyBorder="1" applyAlignment="1" applyProtection="1">
      <alignment horizontal="right" vertical="center" wrapText="1" indent="1"/>
    </xf>
    <xf numFmtId="0" fontId="20" fillId="0" borderId="48" xfId="0" applyFont="1" applyFill="1" applyBorder="1" applyAlignment="1" applyProtection="1">
      <alignment horizontal="right"/>
    </xf>
    <xf numFmtId="164" fontId="8" fillId="0" borderId="18" xfId="5" applyNumberFormat="1" applyFont="1" applyFill="1" applyBorder="1" applyAlignment="1" applyProtection="1">
      <alignment horizontal="right" vertical="center" wrapText="1" indent="1"/>
    </xf>
    <xf numFmtId="164" fontId="18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0" xfId="0" applyNumberFormat="1" applyFont="1" applyBorder="1" applyAlignment="1" applyProtection="1">
      <alignment horizontal="right" vertical="center" wrapText="1" indent="1"/>
    </xf>
    <xf numFmtId="0" fontId="33" fillId="0" borderId="0" xfId="5" applyFont="1" applyFill="1" applyAlignment="1" applyProtection="1">
      <alignment horizontal="right" vertical="center" indent="1"/>
    </xf>
    <xf numFmtId="0" fontId="8" fillId="0" borderId="41" xfId="5" applyFont="1" applyFill="1" applyBorder="1" applyAlignment="1" applyProtection="1">
      <alignment horizontal="center" vertical="center" wrapText="1"/>
    </xf>
    <xf numFmtId="0" fontId="8" fillId="0" borderId="0" xfId="5" applyFont="1" applyFill="1" applyBorder="1" applyAlignment="1" applyProtection="1">
      <alignment vertical="center" wrapText="1"/>
    </xf>
    <xf numFmtId="0" fontId="33" fillId="0" borderId="0" xfId="5" applyFont="1" applyFill="1" applyProtection="1"/>
    <xf numFmtId="164" fontId="33" fillId="0" borderId="0" xfId="0" applyNumberFormat="1" applyFont="1" applyFill="1" applyAlignment="1" applyProtection="1">
      <alignment horizontal="centerContinuous" vertical="center"/>
    </xf>
    <xf numFmtId="164" fontId="33" fillId="0" borderId="0" xfId="0" applyNumberFormat="1" applyFont="1" applyFill="1" applyAlignment="1" applyProtection="1">
      <alignment vertical="center" wrapText="1"/>
    </xf>
    <xf numFmtId="164" fontId="32" fillId="0" borderId="0" xfId="0" applyNumberFormat="1" applyFont="1" applyFill="1" applyAlignment="1" applyProtection="1">
      <alignment horizontal="right" vertical="center"/>
    </xf>
    <xf numFmtId="164" fontId="29" fillId="0" borderId="7" xfId="0" applyNumberFormat="1" applyFont="1" applyFill="1" applyBorder="1" applyAlignment="1" applyProtection="1">
      <alignment horizontal="centerContinuous" vertical="center" wrapText="1"/>
    </xf>
    <xf numFmtId="164" fontId="29" fillId="0" borderId="10" xfId="0" applyNumberFormat="1" applyFont="1" applyFill="1" applyBorder="1" applyAlignment="1" applyProtection="1">
      <alignment horizontal="centerContinuous" vertical="center" wrapText="1"/>
    </xf>
    <xf numFmtId="164" fontId="29" fillId="0" borderId="7" xfId="0" applyNumberFormat="1" applyFont="1" applyFill="1" applyBorder="1" applyAlignment="1" applyProtection="1">
      <alignment horizontal="center" vertical="center" wrapText="1"/>
    </xf>
    <xf numFmtId="164" fontId="29" fillId="0" borderId="10" xfId="0" applyNumberFormat="1" applyFont="1" applyFill="1" applyBorder="1" applyAlignment="1" applyProtection="1">
      <alignment horizontal="center" vertical="center" wrapText="1"/>
    </xf>
    <xf numFmtId="164" fontId="29" fillId="0" borderId="9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left" vertical="center" wrapText="1" indent="1"/>
    </xf>
    <xf numFmtId="164" fontId="33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33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" xfId="0" applyNumberFormat="1" applyFont="1" applyFill="1" applyBorder="1" applyAlignment="1" applyProtection="1">
      <alignment horizontal="left" vertical="center" wrapText="1" indent="1"/>
    </xf>
    <xf numFmtId="164" fontId="29" fillId="0" borderId="28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Alignment="1" applyProtection="1">
      <alignment horizontal="centerContinuous" vertical="center" wrapText="1"/>
    </xf>
    <xf numFmtId="164" fontId="18" fillId="0" borderId="0" xfId="0" applyNumberFormat="1" applyFont="1" applyFill="1" applyAlignment="1" applyProtection="1">
      <alignment horizontal="centerContinuous" vertical="center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left" vertical="center" wrapText="1" indent="1"/>
    </xf>
    <xf numFmtId="164" fontId="1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left" vertical="center" wrapText="1" indent="1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</xf>
    <xf numFmtId="164" fontId="43" fillId="0" borderId="45" xfId="0" applyNumberFormat="1" applyFont="1" applyFill="1" applyBorder="1" applyAlignment="1" applyProtection="1">
      <alignment horizontal="right" vertical="center" wrapText="1" indent="1"/>
    </xf>
    <xf numFmtId="164" fontId="43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centerContinuous" vertical="center" wrapText="1"/>
    </xf>
    <xf numFmtId="164" fontId="33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right" vertical="center" wrapText="1" indent="1"/>
    </xf>
    <xf numFmtId="164" fontId="42" fillId="0" borderId="40" xfId="0" applyNumberFormat="1" applyFont="1" applyFill="1" applyBorder="1" applyAlignment="1" applyProtection="1">
      <alignment horizontal="right" vertical="center" wrapText="1" indent="1"/>
    </xf>
    <xf numFmtId="164" fontId="42" fillId="0" borderId="14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Continuous"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33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3" borderId="15" xfId="5" applyNumberFormat="1" applyFont="1" applyFill="1" applyBorder="1" applyAlignment="1" applyProtection="1">
      <alignment horizontal="right" vertical="center" wrapText="1" inden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 applyProtection="1">
      <alignment horizontal="right" vertical="top"/>
      <protection locked="0"/>
    </xf>
    <xf numFmtId="0" fontId="4" fillId="0" borderId="29" xfId="0" quotePrefix="1" applyFont="1" applyFill="1" applyBorder="1" applyAlignment="1" applyProtection="1">
      <alignment horizontal="right" vertical="center" indent="1"/>
    </xf>
    <xf numFmtId="49" fontId="4" fillId="0" borderId="46" xfId="0" applyNumberFormat="1" applyFont="1" applyFill="1" applyBorder="1" applyAlignment="1" applyProtection="1">
      <alignment horizontal="right" vertical="center" wrapText="1"/>
    </xf>
    <xf numFmtId="164" fontId="4" fillId="0" borderId="30" xfId="0" applyNumberFormat="1" applyFont="1" applyFill="1" applyBorder="1" applyAlignment="1" applyProtection="1">
      <alignment horizontal="right" vertical="center" wrapText="1" indent="1"/>
    </xf>
    <xf numFmtId="0" fontId="4" fillId="0" borderId="9" xfId="5" applyFont="1" applyFill="1" applyBorder="1" applyAlignment="1" applyProtection="1">
      <alignment horizontal="left" vertical="center" wrapText="1" indent="1"/>
    </xf>
    <xf numFmtId="0" fontId="44" fillId="0" borderId="40" xfId="0" applyFont="1" applyBorder="1" applyAlignment="1" applyProtection="1">
      <alignment horizontal="left" wrapText="1" indent="1"/>
    </xf>
    <xf numFmtId="0" fontId="44" fillId="0" borderId="14" xfId="0" applyFont="1" applyBorder="1" applyAlignment="1" applyProtection="1">
      <alignment horizontal="left" wrapText="1" indent="1"/>
    </xf>
    <xf numFmtId="0" fontId="44" fillId="0" borderId="16" xfId="0" applyFont="1" applyBorder="1" applyAlignment="1" applyProtection="1">
      <alignment horizontal="left" wrapText="1" indent="1"/>
    </xf>
    <xf numFmtId="0" fontId="37" fillId="0" borderId="9" xfId="0" applyFont="1" applyBorder="1" applyAlignment="1" applyProtection="1">
      <alignment horizontal="left" vertical="center" wrapText="1" indent="1"/>
    </xf>
    <xf numFmtId="164" fontId="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16" xfId="0" applyFont="1" applyBorder="1" applyAlignment="1" applyProtection="1">
      <alignment wrapText="1"/>
    </xf>
    <xf numFmtId="0" fontId="37" fillId="0" borderId="9" xfId="0" applyFont="1" applyBorder="1" applyAlignment="1" applyProtection="1">
      <alignment wrapText="1"/>
    </xf>
    <xf numFmtId="0" fontId="37" fillId="0" borderId="12" xfId="0" applyFont="1" applyBorder="1" applyAlignment="1" applyProtection="1">
      <alignment wrapText="1"/>
    </xf>
    <xf numFmtId="0" fontId="4" fillId="0" borderId="41" xfId="5" applyFont="1" applyFill="1" applyBorder="1" applyAlignment="1" applyProtection="1">
      <alignment vertical="center" wrapText="1"/>
    </xf>
    <xf numFmtId="0" fontId="15" fillId="0" borderId="43" xfId="5" applyFont="1" applyFill="1" applyBorder="1" applyAlignment="1" applyProtection="1">
      <alignment horizontal="left" vertical="center" wrapText="1" indent="1"/>
    </xf>
    <xf numFmtId="0" fontId="15" fillId="0" borderId="0" xfId="5" applyFont="1" applyFill="1" applyBorder="1" applyAlignment="1" applyProtection="1">
      <alignment horizontal="left" vertical="center" wrapText="1" indent="1"/>
    </xf>
    <xf numFmtId="0" fontId="15" fillId="0" borderId="14" xfId="5" applyFont="1" applyFill="1" applyBorder="1" applyAlignment="1" applyProtection="1">
      <alignment horizontal="left" indent="6"/>
    </xf>
    <xf numFmtId="0" fontId="15" fillId="0" borderId="14" xfId="5" applyFont="1" applyFill="1" applyBorder="1" applyAlignment="1" applyProtection="1">
      <alignment horizontal="left" vertical="center" wrapText="1" indent="6"/>
    </xf>
    <xf numFmtId="0" fontId="15" fillId="0" borderId="16" xfId="5" applyFont="1" applyFill="1" applyBorder="1" applyAlignment="1" applyProtection="1">
      <alignment horizontal="left" vertical="center" wrapText="1" indent="6"/>
    </xf>
    <xf numFmtId="0" fontId="15" fillId="0" borderId="44" xfId="5" applyFont="1" applyFill="1" applyBorder="1" applyAlignment="1" applyProtection="1">
      <alignment horizontal="left" vertical="center" wrapText="1" indent="6"/>
    </xf>
    <xf numFmtId="0" fontId="4" fillId="0" borderId="9" xfId="5" applyFont="1" applyFill="1" applyBorder="1" applyAlignment="1" applyProtection="1">
      <alignment vertical="center" wrapText="1"/>
    </xf>
    <xf numFmtId="0" fontId="15" fillId="0" borderId="16" xfId="5" applyFont="1" applyFill="1" applyBorder="1" applyAlignment="1" applyProtection="1">
      <alignment horizontal="left" vertical="center" wrapText="1" indent="1"/>
    </xf>
    <xf numFmtId="0" fontId="44" fillId="0" borderId="16" xfId="0" applyFont="1" applyBorder="1" applyAlignment="1" applyProtection="1">
      <alignment horizontal="left" vertical="center" wrapText="1" indent="1"/>
    </xf>
    <xf numFmtId="0" fontId="44" fillId="0" borderId="14" xfId="0" applyFont="1" applyBorder="1" applyAlignment="1" applyProtection="1">
      <alignment horizontal="left" vertical="center" wrapText="1" indent="1"/>
    </xf>
    <xf numFmtId="0" fontId="15" fillId="0" borderId="40" xfId="5" applyFont="1" applyFill="1" applyBorder="1" applyAlignment="1" applyProtection="1">
      <alignment horizontal="left" vertical="center" wrapText="1" indent="6"/>
    </xf>
    <xf numFmtId="0" fontId="37" fillId="0" borderId="12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4" fillId="0" borderId="18" xfId="0" applyFont="1" applyFill="1" applyBorder="1" applyAlignment="1" applyProtection="1">
      <alignment horizontal="right" vertical="center" wrapText="1" indent="1"/>
    </xf>
    <xf numFmtId="164" fontId="15" fillId="0" borderId="15" xfId="5" applyNumberFormat="1" applyFont="1" applyFill="1" applyBorder="1" applyAlignment="1" applyProtection="1">
      <alignment horizontal="right" vertical="center" wrapText="1" inden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0" fontId="8" fillId="0" borderId="18" xfId="0" applyFont="1" applyFill="1" applyBorder="1" applyAlignment="1" applyProtection="1">
      <alignment horizontal="right" vertical="center" wrapText="1" indent="1"/>
    </xf>
    <xf numFmtId="0" fontId="19" fillId="0" borderId="33" xfId="0" applyFont="1" applyFill="1" applyBorder="1" applyAlignment="1" applyProtection="1">
      <alignment horizontal="center" vertical="center" wrapTex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19" fillId="0" borderId="33" xfId="5" applyNumberFormat="1" applyFont="1" applyFill="1" applyBorder="1" applyAlignment="1" applyProtection="1">
      <alignment horizontal="right" vertical="center" wrapText="1" indent="1"/>
    </xf>
    <xf numFmtId="164" fontId="19" fillId="0" borderId="10" xfId="5" applyNumberFormat="1" applyFont="1" applyFill="1" applyBorder="1" applyAlignment="1" applyProtection="1">
      <alignment horizontal="right" vertical="center" wrapText="1" indent="1"/>
    </xf>
    <xf numFmtId="164" fontId="21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35" xfId="5" applyNumberFormat="1" applyFont="1" applyFill="1" applyBorder="1" applyAlignment="1" applyProtection="1">
      <alignment horizontal="right" vertical="center" wrapText="1" indent="1"/>
    </xf>
    <xf numFmtId="164" fontId="21" fillId="2" borderId="15" xfId="5" applyNumberFormat="1" applyFont="1" applyFill="1" applyBorder="1" applyAlignment="1" applyProtection="1">
      <alignment horizontal="right" vertical="center" wrapText="1" indent="1"/>
    </xf>
    <xf numFmtId="164" fontId="21" fillId="2" borderId="36" xfId="5" applyNumberFormat="1" applyFont="1" applyFill="1" applyBorder="1" applyAlignment="1" applyProtection="1">
      <alignment horizontal="right" vertical="center" wrapText="1" indent="1"/>
    </xf>
    <xf numFmtId="164" fontId="21" fillId="2" borderId="17" xfId="5" applyNumberFormat="1" applyFont="1" applyFill="1" applyBorder="1" applyAlignment="1" applyProtection="1">
      <alignment horizontal="right" vertical="center" wrapText="1" indent="1"/>
    </xf>
    <xf numFmtId="164" fontId="21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3" xfId="5" applyNumberFormat="1" applyFont="1" applyFill="1" applyBorder="1" applyAlignment="1" applyProtection="1">
      <alignment horizontal="right" vertical="center" wrapText="1" indent="1"/>
    </xf>
    <xf numFmtId="164" fontId="27" fillId="0" borderId="10" xfId="5" applyNumberFormat="1" applyFont="1" applyFill="1" applyBorder="1" applyAlignment="1" applyProtection="1">
      <alignment horizontal="right" vertical="center" wrapText="1" indent="1"/>
    </xf>
    <xf numFmtId="164" fontId="21" fillId="0" borderId="51" xfId="5" applyNumberFormat="1" applyFont="1" applyFill="1" applyBorder="1" applyAlignment="1" applyProtection="1">
      <alignment horizontal="right" vertical="center" wrapText="1" indent="1"/>
    </xf>
    <xf numFmtId="164" fontId="28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4" xfId="5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22" xfId="0" applyNumberFormat="1" applyFont="1" applyFill="1" applyBorder="1" applyAlignment="1" applyProtection="1">
      <alignment horizontal="righ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19" fillId="0" borderId="52" xfId="5" applyNumberFormat="1" applyFont="1" applyFill="1" applyBorder="1" applyAlignment="1" applyProtection="1">
      <alignment horizontal="right" vertical="center" wrapText="1" indent="1"/>
    </xf>
    <xf numFmtId="164" fontId="19" fillId="0" borderId="18" xfId="5" applyNumberFormat="1" applyFont="1" applyFill="1" applyBorder="1" applyAlignment="1" applyProtection="1">
      <alignment horizontal="right" vertical="center" wrapText="1" indent="1"/>
    </xf>
    <xf numFmtId="164" fontId="21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0" xfId="5" applyFont="1" applyFill="1" applyBorder="1" applyAlignment="1" applyProtection="1">
      <alignment horizontal="left" vertical="center" wrapText="1" indent="1"/>
    </xf>
    <xf numFmtId="164" fontId="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4" xfId="5" applyFont="1" applyFill="1" applyBorder="1" applyAlignment="1" applyProtection="1">
      <alignment horizontal="left" vertical="center" wrapText="1" indent="1"/>
    </xf>
    <xf numFmtId="164" fontId="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2" xfId="5" quotePrefix="1" applyFont="1" applyFill="1" applyBorder="1" applyAlignment="1" applyProtection="1">
      <alignment horizontal="left" vertical="center" wrapText="1" indent="1"/>
    </xf>
    <xf numFmtId="164" fontId="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2" xfId="5" applyFont="1" applyFill="1" applyBorder="1" applyAlignment="1" applyProtection="1">
      <alignment horizontal="left" vertical="center" wrapText="1" indent="1"/>
    </xf>
    <xf numFmtId="164" fontId="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0" applyFont="1" applyAlignment="1" applyProtection="1">
      <alignment horizontal="right" vertical="top"/>
    </xf>
    <xf numFmtId="49" fontId="8" fillId="0" borderId="29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27" fillId="0" borderId="33" xfId="0" applyNumberFormat="1" applyFont="1" applyFill="1" applyBorder="1" applyAlignment="1" applyProtection="1">
      <alignment horizontal="right" vertical="center" wrapText="1" indent="1"/>
    </xf>
    <xf numFmtId="164" fontId="27" fillId="0" borderId="10" xfId="0" applyNumberFormat="1" applyFont="1" applyFill="1" applyBorder="1" applyAlignment="1" applyProtection="1">
      <alignment horizontal="right" vertical="center" wrapText="1" indent="1"/>
    </xf>
    <xf numFmtId="164" fontId="2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2" xfId="0" applyNumberFormat="1" applyFont="1" applyFill="1" applyBorder="1" applyAlignment="1" applyProtection="1">
      <alignment horizontal="right" vertical="center" wrapText="1" indent="1"/>
    </xf>
    <xf numFmtId="164" fontId="27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3" xfId="0" applyNumberFormat="1" applyFont="1" applyFill="1" applyBorder="1" applyAlignment="1" applyProtection="1">
      <alignment horizontal="right" vertical="center" wrapText="1" indent="1"/>
    </xf>
    <xf numFmtId="164" fontId="19" fillId="0" borderId="1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5" xfId="0" applyFill="1" applyBorder="1" applyAlignment="1" applyProtection="1">
      <alignment horizontal="right" vertical="center" wrapText="1" indent="1"/>
    </xf>
    <xf numFmtId="3" fontId="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6" xfId="0" applyFill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horizontal="right"/>
    </xf>
    <xf numFmtId="164" fontId="21" fillId="0" borderId="29" xfId="5" applyNumberFormat="1" applyFont="1" applyFill="1" applyBorder="1" applyAlignment="1" applyProtection="1">
      <alignment horizontal="right" vertical="center" wrapText="1" indent="1"/>
    </xf>
    <xf numFmtId="164" fontId="2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3" xfId="5" applyNumberFormat="1" applyFont="1" applyFill="1" applyBorder="1" applyAlignment="1" applyProtection="1">
      <alignment horizontal="right" vertical="center" wrapText="1" indent="1"/>
    </xf>
    <xf numFmtId="164" fontId="21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55" xfId="0" applyFont="1" applyFill="1" applyBorder="1" applyAlignment="1" applyProtection="1">
      <alignment horizontal="right" vertical="center" wrapText="1" indent="1"/>
    </xf>
    <xf numFmtId="164" fontId="21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9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5" applyNumberFormat="1" applyFont="1" applyFill="1" applyBorder="1" applyAlignment="1" applyProtection="1">
      <alignment horizontal="right" vertical="center" wrapText="1" indent="1"/>
    </xf>
    <xf numFmtId="164" fontId="21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9" xfId="5" applyNumberFormat="1" applyFont="1" applyFill="1" applyBorder="1" applyAlignment="1" applyProtection="1">
      <alignment horizontal="right" vertical="center" wrapText="1" indent="1"/>
    </xf>
    <xf numFmtId="164" fontId="21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8" xfId="5" applyNumberFormat="1" applyFont="1" applyFill="1" applyBorder="1" applyAlignment="1" applyProtection="1">
      <alignment horizontal="right" vertical="center" wrapText="1" indent="1"/>
    </xf>
    <xf numFmtId="164" fontId="21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9" xfId="5" applyNumberFormat="1" applyFont="1" applyFill="1" applyBorder="1" applyAlignment="1" applyProtection="1">
      <alignment horizontal="right" vertical="center" wrapText="1" indent="1"/>
    </xf>
    <xf numFmtId="164" fontId="26" fillId="0" borderId="28" xfId="0" applyNumberFormat="1" applyFont="1" applyBorder="1" applyAlignment="1" applyProtection="1">
      <alignment horizontal="right" vertical="center" wrapText="1" indent="1"/>
    </xf>
    <xf numFmtId="164" fontId="24" fillId="0" borderId="28" xfId="0" quotePrefix="1" applyNumberFormat="1" applyFont="1" applyBorder="1" applyAlignment="1" applyProtection="1">
      <alignment horizontal="right" vertical="center" wrapText="1" indent="1"/>
    </xf>
    <xf numFmtId="164" fontId="24" fillId="0" borderId="46" xfId="0" quotePrefix="1" applyNumberFormat="1" applyFont="1" applyBorder="1" applyAlignment="1" applyProtection="1">
      <alignment horizontal="right" vertical="center" wrapText="1" indent="1"/>
    </xf>
    <xf numFmtId="164" fontId="21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Border="1" applyAlignment="1" applyProtection="1">
      <alignment horizontal="right" vertical="center" wrapText="1" indent="1"/>
    </xf>
    <xf numFmtId="164" fontId="24" fillId="0" borderId="9" xfId="0" quotePrefix="1" applyNumberFormat="1" applyFont="1" applyBorder="1" applyAlignment="1" applyProtection="1">
      <alignment horizontal="right" vertical="center" wrapText="1" indent="1"/>
    </xf>
    <xf numFmtId="164" fontId="24" fillId="0" borderId="12" xfId="0" quotePrefix="1" applyNumberFormat="1" applyFont="1" applyBorder="1" applyAlignment="1" applyProtection="1">
      <alignment horizontal="right" vertical="center" wrapText="1" indent="1"/>
    </xf>
    <xf numFmtId="3" fontId="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5" applyNumberFormat="1" applyFont="1" applyFill="1" applyBorder="1" applyAlignment="1" applyProtection="1">
      <alignment horizontal="center" vertical="center"/>
    </xf>
    <xf numFmtId="0" fontId="22" fillId="0" borderId="0" xfId="5" applyFont="1" applyFill="1" applyAlignment="1" applyProtection="1">
      <alignment horizontal="center"/>
    </xf>
    <xf numFmtId="164" fontId="10" fillId="0" borderId="0" xfId="0" applyNumberFormat="1" applyFont="1" applyFill="1" applyAlignment="1">
      <alignment vertical="center" wrapText="1"/>
    </xf>
    <xf numFmtId="164" fontId="19" fillId="0" borderId="24" xfId="0" applyNumberFormat="1" applyFont="1" applyFill="1" applyBorder="1" applyAlignment="1">
      <alignment horizontal="center" vertical="center"/>
    </xf>
    <xf numFmtId="164" fontId="19" fillId="0" borderId="24" xfId="0" applyNumberFormat="1" applyFont="1" applyFill="1" applyBorder="1" applyAlignment="1">
      <alignment horizontal="center" vertical="center" wrapText="1"/>
    </xf>
    <xf numFmtId="164" fontId="19" fillId="0" borderId="60" xfId="0" applyNumberFormat="1" applyFont="1" applyFill="1" applyBorder="1" applyAlignment="1">
      <alignment horizontal="center" vertical="center"/>
    </xf>
    <xf numFmtId="164" fontId="19" fillId="0" borderId="61" xfId="0" applyNumberFormat="1" applyFont="1" applyFill="1" applyBorder="1" applyAlignment="1">
      <alignment horizontal="center" vertical="center"/>
    </xf>
    <xf numFmtId="164" fontId="19" fillId="0" borderId="61" xfId="0" applyNumberFormat="1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>
      <alignment horizontal="left" vertical="center"/>
    </xf>
    <xf numFmtId="3" fontId="28" fillId="0" borderId="62" xfId="0" applyNumberFormat="1" applyFont="1" applyFill="1" applyBorder="1" applyAlignment="1" applyProtection="1">
      <alignment horizontal="right" vertical="center"/>
      <protection locked="0"/>
    </xf>
    <xf numFmtId="3" fontId="28" fillId="0" borderId="62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63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63" xfId="0" applyNumberFormat="1" applyFont="1" applyFill="1" applyBorder="1" applyAlignment="1">
      <alignment horizontal="right" vertical="center" wrapText="1"/>
    </xf>
    <xf numFmtId="4" fontId="19" fillId="0" borderId="63" xfId="0" applyNumberFormat="1" applyFont="1" applyFill="1" applyBorder="1" applyAlignment="1">
      <alignment horizontal="right" vertical="center" wrapText="1"/>
    </xf>
    <xf numFmtId="49" fontId="31" fillId="0" borderId="64" xfId="0" quotePrefix="1" applyNumberFormat="1" applyFont="1" applyFill="1" applyBorder="1" applyAlignment="1">
      <alignment horizontal="left" vertical="center" indent="1"/>
    </xf>
    <xf numFmtId="3" fontId="31" fillId="0" borderId="26" xfId="0" applyNumberFormat="1" applyFont="1" applyFill="1" applyBorder="1" applyAlignment="1" applyProtection="1">
      <alignment horizontal="right" vertical="center"/>
      <protection locked="0"/>
    </xf>
    <xf numFmtId="3" fontId="31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26" xfId="0" applyNumberFormat="1" applyFont="1" applyFill="1" applyBorder="1" applyAlignment="1">
      <alignment horizontal="right" vertical="center" wrapText="1"/>
    </xf>
    <xf numFmtId="4" fontId="19" fillId="0" borderId="26" xfId="0" applyNumberFormat="1" applyFont="1" applyFill="1" applyBorder="1" applyAlignment="1">
      <alignment horizontal="right" vertical="center" wrapText="1"/>
    </xf>
    <xf numFmtId="49" fontId="28" fillId="0" borderId="64" xfId="0" applyNumberFormat="1" applyFont="1" applyFill="1" applyBorder="1" applyAlignment="1">
      <alignment horizontal="left" vertical="center"/>
    </xf>
    <xf numFmtId="3" fontId="28" fillId="0" borderId="26" xfId="0" applyNumberFormat="1" applyFont="1" applyFill="1" applyBorder="1" applyAlignment="1" applyProtection="1">
      <alignment horizontal="right" vertical="center"/>
      <protection locked="0"/>
    </xf>
    <xf numFmtId="3" fontId="28" fillId="0" borderId="26" xfId="0" applyNumberFormat="1" applyFont="1" applyFill="1" applyBorder="1" applyAlignment="1" applyProtection="1">
      <alignment horizontal="right" vertical="center" wrapText="1"/>
      <protection locked="0"/>
    </xf>
    <xf numFmtId="49" fontId="28" fillId="0" borderId="19" xfId="0" applyNumberFormat="1" applyFont="1" applyFill="1" applyBorder="1" applyAlignment="1" applyProtection="1">
      <alignment horizontal="left" vertical="center"/>
      <protection locked="0"/>
    </xf>
    <xf numFmtId="3" fontId="28" fillId="0" borderId="65" xfId="0" applyNumberFormat="1" applyFont="1" applyFill="1" applyBorder="1" applyAlignment="1" applyProtection="1">
      <alignment horizontal="right" vertical="center"/>
      <protection locked="0"/>
    </xf>
    <xf numFmtId="3" fontId="28" fillId="0" borderId="65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66" xfId="0" applyNumberFormat="1" applyFont="1" applyFill="1" applyBorder="1" applyAlignment="1">
      <alignment horizontal="right" vertical="center" wrapText="1"/>
    </xf>
    <xf numFmtId="49" fontId="27" fillId="0" borderId="21" xfId="0" applyNumberFormat="1" applyFont="1" applyFill="1" applyBorder="1" applyAlignment="1" applyProtection="1">
      <alignment horizontal="left" vertical="center" indent="1"/>
      <protection locked="0"/>
    </xf>
    <xf numFmtId="164" fontId="27" fillId="0" borderId="24" xfId="0" applyNumberFormat="1" applyFont="1" applyFill="1" applyBorder="1" applyAlignment="1">
      <alignment vertical="center"/>
    </xf>
    <xf numFmtId="4" fontId="21" fillId="0" borderId="24" xfId="0" applyNumberFormat="1" applyFont="1" applyFill="1" applyBorder="1" applyAlignment="1" applyProtection="1">
      <alignment vertical="center" wrapText="1"/>
      <protection locked="0"/>
    </xf>
    <xf numFmtId="49" fontId="27" fillId="0" borderId="56" xfId="0" applyNumberFormat="1" applyFont="1" applyFill="1" applyBorder="1" applyAlignment="1" applyProtection="1">
      <alignment vertical="center"/>
      <protection locked="0"/>
    </xf>
    <xf numFmtId="49" fontId="27" fillId="0" borderId="56" xfId="0" applyNumberFormat="1" applyFont="1" applyFill="1" applyBorder="1" applyAlignment="1" applyProtection="1">
      <alignment horizontal="right" vertical="center"/>
      <protection locked="0"/>
    </xf>
    <xf numFmtId="3" fontId="21" fillId="0" borderId="56" xfId="0" applyNumberFormat="1" applyFont="1" applyFill="1" applyBorder="1" applyAlignment="1" applyProtection="1">
      <alignment horizontal="right" vertical="center" wrapText="1"/>
      <protection locked="0"/>
    </xf>
    <xf numFmtId="49" fontId="27" fillId="0" borderId="48" xfId="0" applyNumberFormat="1" applyFont="1" applyFill="1" applyBorder="1" applyAlignment="1" applyProtection="1">
      <alignment vertical="center"/>
      <protection locked="0"/>
    </xf>
    <xf numFmtId="49" fontId="27" fillId="0" borderId="48" xfId="0" applyNumberFormat="1" applyFont="1" applyFill="1" applyBorder="1" applyAlignment="1" applyProtection="1">
      <alignment horizontal="right" vertical="center"/>
      <protection locked="0"/>
    </xf>
    <xf numFmtId="3" fontId="21" fillId="0" borderId="48" xfId="0" applyNumberFormat="1" applyFont="1" applyFill="1" applyBorder="1" applyAlignment="1" applyProtection="1">
      <alignment horizontal="right" vertical="center" wrapText="1"/>
      <protection locked="0"/>
    </xf>
    <xf numFmtId="49" fontId="28" fillId="0" borderId="3" xfId="0" applyNumberFormat="1" applyFont="1" applyFill="1" applyBorder="1" applyAlignment="1">
      <alignment horizontal="left" vertical="center"/>
    </xf>
    <xf numFmtId="164" fontId="19" fillId="0" borderId="62" xfId="0" applyNumberFormat="1" applyFont="1" applyFill="1" applyBorder="1" applyAlignment="1" applyProtection="1">
      <alignment horizontal="right" vertical="center" wrapText="1"/>
    </xf>
    <xf numFmtId="49" fontId="28" fillId="0" borderId="2" xfId="0" applyNumberFormat="1" applyFont="1" applyFill="1" applyBorder="1" applyAlignment="1">
      <alignment horizontal="left" vertical="center"/>
    </xf>
    <xf numFmtId="164" fontId="27" fillId="0" borderId="26" xfId="0" applyNumberFormat="1" applyFont="1" applyFill="1" applyBorder="1" applyAlignment="1" applyProtection="1">
      <alignment horizontal="right" vertical="center" wrapText="1"/>
    </xf>
    <xf numFmtId="49" fontId="28" fillId="0" borderId="2" xfId="0" applyNumberFormat="1" applyFont="1" applyFill="1" applyBorder="1" applyAlignment="1" applyProtection="1">
      <alignment horizontal="left" vertical="center"/>
      <protection locked="0"/>
    </xf>
    <xf numFmtId="49" fontId="28" fillId="0" borderId="4" xfId="0" applyNumberFormat="1" applyFont="1" applyFill="1" applyBorder="1" applyAlignment="1" applyProtection="1">
      <alignment horizontal="left" vertical="center"/>
      <protection locked="0"/>
    </xf>
    <xf numFmtId="165" fontId="19" fillId="0" borderId="24" xfId="0" applyNumberFormat="1" applyFont="1" applyFill="1" applyBorder="1" applyAlignment="1">
      <alignment horizontal="left" vertical="center" wrapText="1" indent="1"/>
    </xf>
    <xf numFmtId="165" fontId="47" fillId="0" borderId="0" xfId="0" applyNumberFormat="1" applyFont="1" applyFill="1" applyBorder="1" applyAlignment="1">
      <alignment horizontal="left" vertical="center" wrapText="1"/>
    </xf>
    <xf numFmtId="164" fontId="27" fillId="0" borderId="24" xfId="0" applyNumberFormat="1" applyFont="1" applyFill="1" applyBorder="1" applyAlignment="1">
      <alignment horizontal="center" vertical="center" wrapText="1"/>
    </xf>
    <xf numFmtId="3" fontId="28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28" fillId="0" borderId="66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24" xfId="0" applyNumberFormat="1" applyFont="1" applyFill="1" applyBorder="1" applyAlignment="1">
      <alignment horizontal="right" vertical="center" wrapText="1"/>
    </xf>
    <xf numFmtId="49" fontId="18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43" xfId="0" applyNumberFormat="1" applyFont="1" applyFill="1" applyBorder="1" applyAlignment="1" applyProtection="1">
      <alignment vertical="center" wrapText="1"/>
      <protection locked="0"/>
    </xf>
    <xf numFmtId="164" fontId="3" fillId="0" borderId="29" xfId="0" applyNumberFormat="1" applyFont="1" applyFill="1" applyBorder="1" applyAlignment="1" applyProtection="1">
      <alignment vertical="center" wrapText="1"/>
    </xf>
    <xf numFmtId="164" fontId="3" fillId="0" borderId="15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164" fontId="48" fillId="0" borderId="0" xfId="0" applyNumberFormat="1" applyFont="1" applyFill="1" applyAlignment="1" applyProtection="1">
      <alignment horizontal="right" vertical="center"/>
    </xf>
    <xf numFmtId="0" fontId="22" fillId="0" borderId="9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vertical="center" wrapText="1"/>
    </xf>
    <xf numFmtId="0" fontId="22" fillId="0" borderId="7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vertical="center" wrapText="1"/>
    </xf>
    <xf numFmtId="0" fontId="12" fillId="0" borderId="3" xfId="0" applyFont="1" applyFill="1" applyBorder="1" applyAlignment="1" applyProtection="1">
      <alignment horizontal="right" vertical="center" wrapText="1" indent="1"/>
    </xf>
    <xf numFmtId="0" fontId="12" fillId="0" borderId="40" xfId="0" applyFont="1" applyFill="1" applyBorder="1" applyAlignment="1" applyProtection="1">
      <alignment horizontal="left" vertical="center" wrapText="1"/>
      <protection locked="0"/>
    </xf>
    <xf numFmtId="164" fontId="12" fillId="0" borderId="40" xfId="0" applyNumberFormat="1" applyFont="1" applyFill="1" applyBorder="1" applyAlignment="1" applyProtection="1">
      <alignment vertical="center" wrapText="1"/>
      <protection locked="0"/>
    </xf>
    <xf numFmtId="164" fontId="12" fillId="0" borderId="40" xfId="0" applyNumberFormat="1" applyFont="1" applyFill="1" applyBorder="1" applyAlignment="1" applyProtection="1">
      <alignment vertical="center" wrapText="1"/>
    </xf>
    <xf numFmtId="164" fontId="12" fillId="0" borderId="37" xfId="0" applyNumberFormat="1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horizontal="right" vertical="center" wrapText="1" indent="1"/>
    </xf>
    <xf numFmtId="0" fontId="12" fillId="0" borderId="14" xfId="0" applyFont="1" applyFill="1" applyBorder="1" applyAlignment="1" applyProtection="1">
      <alignment horizontal="left" vertical="center" wrapText="1"/>
      <protection locked="0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vertical="center" wrapText="1"/>
    </xf>
    <xf numFmtId="3" fontId="33" fillId="0" borderId="42" xfId="0" applyNumberFormat="1" applyFont="1" applyFill="1" applyBorder="1" applyAlignment="1" applyProtection="1">
      <alignment vertical="center"/>
      <protection locked="0"/>
    </xf>
    <xf numFmtId="3" fontId="42" fillId="0" borderId="14" xfId="0" applyNumberFormat="1" applyFont="1" applyFill="1" applyBorder="1" applyAlignment="1" applyProtection="1">
      <alignment vertical="center"/>
      <protection locked="0"/>
    </xf>
    <xf numFmtId="3" fontId="33" fillId="0" borderId="14" xfId="0" applyNumberFormat="1" applyFont="1" applyFill="1" applyBorder="1" applyAlignment="1" applyProtection="1">
      <alignment vertical="center"/>
      <protection locked="0"/>
    </xf>
    <xf numFmtId="164" fontId="32" fillId="0" borderId="48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32" fillId="0" borderId="48" xfId="5" applyNumberFormat="1" applyFont="1" applyFill="1" applyBorder="1" applyAlignment="1" applyProtection="1">
      <alignment horizontal="left"/>
    </xf>
    <xf numFmtId="0" fontId="22" fillId="0" borderId="0" xfId="5" applyFont="1" applyFill="1" applyAlignment="1" applyProtection="1">
      <alignment horizontal="center"/>
    </xf>
    <xf numFmtId="164" fontId="29" fillId="0" borderId="62" xfId="0" applyNumberFormat="1" applyFont="1" applyFill="1" applyBorder="1" applyAlignment="1" applyProtection="1">
      <alignment horizontal="center" vertical="center" wrapText="1"/>
    </xf>
    <xf numFmtId="164" fontId="29" fillId="0" borderId="61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0" fillId="0" borderId="56" xfId="0" applyNumberFormat="1" applyFont="1" applyFill="1" applyBorder="1" applyAlignment="1" applyProtection="1">
      <alignment horizontal="center" vertical="center" wrapText="1"/>
    </xf>
    <xf numFmtId="164" fontId="29" fillId="0" borderId="63" xfId="0" applyNumberFormat="1" applyFont="1" applyFill="1" applyBorder="1" applyAlignment="1" applyProtection="1">
      <alignment horizontal="center" vertical="center" wrapText="1"/>
    </xf>
    <xf numFmtId="164" fontId="29" fillId="0" borderId="66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textRotation="180"/>
    </xf>
    <xf numFmtId="164" fontId="0" fillId="0" borderId="31" xfId="0" applyNumberFormat="1" applyFill="1" applyBorder="1" applyAlignment="1" applyProtection="1">
      <alignment horizontal="left" vertical="center" wrapText="1"/>
      <protection locked="0"/>
    </xf>
    <xf numFmtId="164" fontId="0" fillId="0" borderId="67" xfId="0" applyNumberFormat="1" applyFill="1" applyBorder="1" applyAlignment="1" applyProtection="1">
      <alignment horizontal="left" vertical="center" wrapText="1"/>
      <protection locked="0"/>
    </xf>
    <xf numFmtId="164" fontId="0" fillId="0" borderId="68" xfId="0" applyNumberFormat="1" applyFill="1" applyBorder="1" applyAlignment="1" applyProtection="1">
      <alignment horizontal="left" vertical="center" wrapText="1"/>
      <protection locked="0"/>
    </xf>
    <xf numFmtId="164" fontId="0" fillId="0" borderId="32" xfId="0" applyNumberFormat="1" applyFill="1" applyBorder="1" applyAlignment="1" applyProtection="1">
      <alignment horizontal="left" vertical="center" wrapText="1"/>
      <protection locked="0"/>
    </xf>
    <xf numFmtId="164" fontId="0" fillId="0" borderId="69" xfId="0" applyNumberFormat="1" applyFill="1" applyBorder="1" applyAlignment="1" applyProtection="1">
      <alignment horizontal="left" vertical="center" wrapText="1"/>
      <protection locked="0"/>
    </xf>
    <xf numFmtId="164" fontId="0" fillId="0" borderId="58" xfId="0" applyNumberFormat="1" applyFill="1" applyBorder="1" applyAlignment="1" applyProtection="1">
      <alignment horizontal="left" vertical="center" wrapText="1"/>
      <protection locked="0"/>
    </xf>
    <xf numFmtId="164" fontId="8" fillId="0" borderId="62" xfId="0" applyNumberFormat="1" applyFont="1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>
      <alignment horizontal="center" vertical="center" wrapText="1"/>
    </xf>
    <xf numFmtId="164" fontId="30" fillId="0" borderId="21" xfId="0" applyNumberFormat="1" applyFont="1" applyFill="1" applyBorder="1" applyAlignment="1">
      <alignment horizontal="center" vertical="center" wrapText="1"/>
    </xf>
    <xf numFmtId="164" fontId="30" fillId="0" borderId="22" xfId="0" applyNumberFormat="1" applyFont="1" applyFill="1" applyBorder="1" applyAlignment="1">
      <alignment horizontal="center" vertical="center" wrapText="1"/>
    </xf>
    <xf numFmtId="164" fontId="30" fillId="0" borderId="28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8" fillId="0" borderId="70" xfId="0" applyNumberFormat="1" applyFont="1" applyFill="1" applyBorder="1" applyAlignment="1">
      <alignment horizontal="center" vertical="center"/>
    </xf>
    <xf numFmtId="164" fontId="8" fillId="0" borderId="49" xfId="0" applyNumberFormat="1" applyFont="1" applyFill="1" applyBorder="1" applyAlignment="1">
      <alignment horizontal="center" vertical="center"/>
    </xf>
    <xf numFmtId="164" fontId="8" fillId="0" borderId="60" xfId="0" applyNumberFormat="1" applyFont="1" applyFill="1" applyBorder="1" applyAlignment="1">
      <alignment horizontal="center" vertical="center"/>
    </xf>
    <xf numFmtId="164" fontId="19" fillId="0" borderId="24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164" fontId="30" fillId="0" borderId="21" xfId="0" applyNumberFormat="1" applyFont="1" applyFill="1" applyBorder="1" applyAlignment="1">
      <alignment horizontal="left" vertical="center" wrapText="1" indent="2"/>
    </xf>
    <xf numFmtId="164" fontId="30" fillId="0" borderId="22" xfId="0" applyNumberFormat="1" applyFont="1" applyFill="1" applyBorder="1" applyAlignment="1">
      <alignment horizontal="left" vertical="center" wrapText="1" indent="2"/>
    </xf>
    <xf numFmtId="164" fontId="30" fillId="0" borderId="28" xfId="0" applyNumberFormat="1" applyFont="1" applyFill="1" applyBorder="1" applyAlignment="1">
      <alignment horizontal="left" vertical="center" wrapText="1" indent="2"/>
    </xf>
    <xf numFmtId="164" fontId="22" fillId="0" borderId="0" xfId="0" applyNumberFormat="1" applyFont="1" applyFill="1" applyAlignment="1">
      <alignment horizontal="left" vertical="center" wrapText="1"/>
    </xf>
    <xf numFmtId="164" fontId="6" fillId="0" borderId="48" xfId="0" applyNumberFormat="1" applyFont="1" applyFill="1" applyBorder="1" applyAlignment="1">
      <alignment horizontal="right" vertical="center"/>
    </xf>
    <xf numFmtId="164" fontId="19" fillId="0" borderId="24" xfId="0" applyNumberFormat="1" applyFont="1" applyFill="1" applyBorder="1" applyAlignment="1">
      <alignment horizontal="center" vertical="center" wrapText="1"/>
    </xf>
    <xf numFmtId="165" fontId="47" fillId="0" borderId="56" xfId="0" applyNumberFormat="1" applyFont="1" applyFill="1" applyBorder="1" applyAlignment="1">
      <alignment horizontal="left" vertical="center" wrapText="1"/>
    </xf>
    <xf numFmtId="164" fontId="29" fillId="0" borderId="24" xfId="0" applyNumberFormat="1" applyFont="1" applyFill="1" applyBorder="1" applyAlignment="1">
      <alignment horizontal="center" vertical="center" wrapText="1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horizontal="center" vertical="center"/>
    </xf>
    <xf numFmtId="0" fontId="5" fillId="0" borderId="68" xfId="0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 applyProtection="1">
      <alignment horizontal="center" vertical="center" wrapText="1"/>
    </xf>
    <xf numFmtId="0" fontId="5" fillId="0" borderId="69" xfId="0" applyFont="1" applyFill="1" applyBorder="1" applyAlignment="1" applyProtection="1">
      <alignment horizontal="center" vertical="center" wrapText="1"/>
    </xf>
    <xf numFmtId="0" fontId="5" fillId="0" borderId="58" xfId="0" applyFont="1" applyFill="1" applyBorder="1" applyAlignment="1" applyProtection="1">
      <alignment horizontal="center" vertical="center" wrapText="1"/>
    </xf>
    <xf numFmtId="0" fontId="5" fillId="0" borderId="54" xfId="0" applyFont="1" applyFill="1" applyBorder="1" applyAlignment="1" applyProtection="1">
      <alignment horizontal="center" vertical="center"/>
    </xf>
    <xf numFmtId="0" fontId="5" fillId="0" borderId="69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21" xfId="0" applyFont="1" applyFill="1" applyBorder="1" applyAlignment="1" applyProtection="1">
      <alignment horizontal="left" vertical="center" wrapText="1" indent="1"/>
    </xf>
    <xf numFmtId="0" fontId="22" fillId="0" borderId="23" xfId="0" applyFont="1" applyFill="1" applyBorder="1" applyAlignment="1" applyProtection="1">
      <alignment horizontal="left" vertical="center" wrapText="1" inden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2" fillId="0" borderId="4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4/besz&#225;mol&#243;/ervik%20sablon/ZARSZREND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view="pageBreakPreview" zoomScale="60" zoomScaleNormal="100" workbookViewId="0">
      <selection activeCell="K30" sqref="K3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111</v>
      </c>
    </row>
    <row r="4" spans="1:2">
      <c r="A4" s="43"/>
      <c r="B4" s="43"/>
    </row>
    <row r="5" spans="1:2" s="45" customFormat="1" ht="15.75">
      <c r="A5" s="36" t="s">
        <v>360</v>
      </c>
      <c r="B5" s="44"/>
    </row>
    <row r="6" spans="1:2">
      <c r="A6" s="43"/>
      <c r="B6" s="43"/>
    </row>
    <row r="7" spans="1:2">
      <c r="A7" s="43" t="s">
        <v>362</v>
      </c>
      <c r="B7" s="43" t="s">
        <v>363</v>
      </c>
    </row>
    <row r="8" spans="1:2">
      <c r="A8" s="43" t="s">
        <v>364</v>
      </c>
      <c r="B8" s="43" t="s">
        <v>365</v>
      </c>
    </row>
    <row r="9" spans="1:2">
      <c r="A9" s="43" t="s">
        <v>366</v>
      </c>
      <c r="B9" s="43" t="s">
        <v>367</v>
      </c>
    </row>
    <row r="10" spans="1:2">
      <c r="A10" s="43"/>
      <c r="B10" s="43"/>
    </row>
    <row r="11" spans="1:2">
      <c r="A11" s="43"/>
      <c r="B11" s="43"/>
    </row>
    <row r="12" spans="1:2" s="45" customFormat="1" ht="15.75">
      <c r="A12" s="36" t="s">
        <v>361</v>
      </c>
      <c r="B12" s="44"/>
    </row>
    <row r="13" spans="1:2">
      <c r="A13" s="43"/>
      <c r="B13" s="43"/>
    </row>
    <row r="14" spans="1:2">
      <c r="A14" s="43" t="s">
        <v>371</v>
      </c>
      <c r="B14" s="43" t="s">
        <v>370</v>
      </c>
    </row>
    <row r="15" spans="1:2">
      <c r="A15" s="43" t="s">
        <v>175</v>
      </c>
      <c r="B15" s="43" t="s">
        <v>369</v>
      </c>
    </row>
    <row r="16" spans="1:2">
      <c r="A16" s="43" t="s">
        <v>372</v>
      </c>
      <c r="B16" s="43" t="s">
        <v>368</v>
      </c>
    </row>
  </sheetData>
  <sheetProtection sheet="1"/>
  <phoneticPr fontId="2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view="pageBreakPreview" zoomScaleNormal="130" zoomScaleSheetLayoutView="100" workbookViewId="0">
      <selection activeCell="N34" sqref="N34"/>
    </sheetView>
  </sheetViews>
  <sheetFormatPr defaultRowHeight="12.75"/>
  <cols>
    <col min="1" max="1" width="28.5" style="19" customWidth="1"/>
    <col min="2" max="13" width="10" style="19" customWidth="1"/>
    <col min="14" max="14" width="4" style="19" customWidth="1"/>
    <col min="15" max="16384" width="9.33203125" style="19"/>
  </cols>
  <sheetData>
    <row r="1" spans="1:14" ht="15.75" customHeight="1">
      <c r="A1" s="593" t="s">
        <v>483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72" t="str">
        <f>+CONCATENATE("5.1. melléklet a 9/",LEFT([1]ÖSSZEFÜGGÉSEK!A4,4)+1,". (V.08.) önkormányzati rendelethez    ")</f>
        <v xml:space="preserve">5.1. melléklet a 9/2015. (V.08.) önkormányzati rendelethez    </v>
      </c>
    </row>
    <row r="2" spans="1:14" ht="15.75" thickBot="1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594" t="s">
        <v>54</v>
      </c>
      <c r="M2" s="594"/>
      <c r="N2" s="572"/>
    </row>
    <row r="3" spans="1:14" ht="13.5" thickBot="1">
      <c r="A3" s="585" t="s">
        <v>93</v>
      </c>
      <c r="B3" s="597" t="s">
        <v>445</v>
      </c>
      <c r="C3" s="597"/>
      <c r="D3" s="597"/>
      <c r="E3" s="597"/>
      <c r="F3" s="597"/>
      <c r="G3" s="597"/>
      <c r="H3" s="597"/>
      <c r="I3" s="597"/>
      <c r="J3" s="579" t="s">
        <v>446</v>
      </c>
      <c r="K3" s="579"/>
      <c r="L3" s="579"/>
      <c r="M3" s="579"/>
      <c r="N3" s="572"/>
    </row>
    <row r="4" spans="1:14" ht="15" customHeight="1" thickBot="1">
      <c r="A4" s="586"/>
      <c r="B4" s="588" t="s">
        <v>447</v>
      </c>
      <c r="C4" s="595" t="s">
        <v>448</v>
      </c>
      <c r="D4" s="584" t="s">
        <v>449</v>
      </c>
      <c r="E4" s="584"/>
      <c r="F4" s="584"/>
      <c r="G4" s="584"/>
      <c r="H4" s="584"/>
      <c r="I4" s="584"/>
      <c r="J4" s="580"/>
      <c r="K4" s="580"/>
      <c r="L4" s="580"/>
      <c r="M4" s="580"/>
      <c r="N4" s="572"/>
    </row>
    <row r="5" spans="1:14" ht="21.75" thickBot="1">
      <c r="A5" s="586"/>
      <c r="B5" s="588"/>
      <c r="C5" s="595"/>
      <c r="D5" s="491" t="s">
        <v>447</v>
      </c>
      <c r="E5" s="491" t="s">
        <v>448</v>
      </c>
      <c r="F5" s="491" t="s">
        <v>447</v>
      </c>
      <c r="G5" s="491" t="s">
        <v>448</v>
      </c>
      <c r="H5" s="491" t="s">
        <v>447</v>
      </c>
      <c r="I5" s="491" t="s">
        <v>448</v>
      </c>
      <c r="J5" s="580"/>
      <c r="K5" s="580"/>
      <c r="L5" s="580"/>
      <c r="M5" s="580"/>
      <c r="N5" s="572"/>
    </row>
    <row r="6" spans="1:14" ht="32.25" thickBot="1">
      <c r="A6" s="587"/>
      <c r="B6" s="595" t="s">
        <v>450</v>
      </c>
      <c r="C6" s="595"/>
      <c r="D6" s="595" t="str">
        <f>+CONCATENATE(LEFT([1]ÖSSZEFÜGGÉSEK!A4,4),". előtt")</f>
        <v>2014. előtt</v>
      </c>
      <c r="E6" s="595"/>
      <c r="F6" s="595" t="str">
        <f>+CONCATENATE(LEFT([1]ÖSSZEFÜGGÉSEK!A4,4),". évi")</f>
        <v>2014. évi</v>
      </c>
      <c r="G6" s="595"/>
      <c r="H6" s="588" t="str">
        <f>+CONCATENATE(LEFT([1]ÖSSZEFÜGGÉSEK!A4,4),". után")</f>
        <v>2014. után</v>
      </c>
      <c r="I6" s="588"/>
      <c r="J6" s="490" t="str">
        <f>+D6</f>
        <v>2014. előtt</v>
      </c>
      <c r="K6" s="491" t="str">
        <f>+F6</f>
        <v>2014. évi</v>
      </c>
      <c r="L6" s="490" t="s">
        <v>41</v>
      </c>
      <c r="M6" s="491" t="str">
        <f>+CONCATENATE("Teljesítés %-a ",LEFT([1]ÖSSZEFÜGGÉSEK!A4,4),". XII. 31-ig")</f>
        <v>Teljesítés %-a 2014. XII. 31-ig</v>
      </c>
      <c r="N6" s="572"/>
    </row>
    <row r="7" spans="1:14" ht="13.5" thickBot="1">
      <c r="A7" s="492" t="s">
        <v>451</v>
      </c>
      <c r="B7" s="490" t="s">
        <v>452</v>
      </c>
      <c r="C7" s="490" t="s">
        <v>453</v>
      </c>
      <c r="D7" s="493" t="s">
        <v>454</v>
      </c>
      <c r="E7" s="491" t="s">
        <v>455</v>
      </c>
      <c r="F7" s="491" t="s">
        <v>456</v>
      </c>
      <c r="G7" s="491" t="s">
        <v>457</v>
      </c>
      <c r="H7" s="490" t="s">
        <v>458</v>
      </c>
      <c r="I7" s="493" t="s">
        <v>459</v>
      </c>
      <c r="J7" s="493" t="s">
        <v>460</v>
      </c>
      <c r="K7" s="493" t="s">
        <v>461</v>
      </c>
      <c r="L7" s="493" t="s">
        <v>462</v>
      </c>
      <c r="M7" s="494" t="s">
        <v>463</v>
      </c>
      <c r="N7" s="572"/>
    </row>
    <row r="8" spans="1:14">
      <c r="A8" s="495" t="s">
        <v>94</v>
      </c>
      <c r="B8" s="496">
        <v>26467</v>
      </c>
      <c r="C8" s="497">
        <v>26467</v>
      </c>
      <c r="D8" s="497">
        <v>7105</v>
      </c>
      <c r="E8" s="498">
        <v>7105</v>
      </c>
      <c r="F8" s="497">
        <v>19362</v>
      </c>
      <c r="G8" s="558">
        <v>19362</v>
      </c>
      <c r="H8" s="497"/>
      <c r="I8" s="497"/>
      <c r="J8" s="497">
        <v>7105</v>
      </c>
      <c r="K8" s="497">
        <v>19362</v>
      </c>
      <c r="L8" s="499">
        <f t="shared" ref="L8:L14" si="0">+J8+K8</f>
        <v>26467</v>
      </c>
      <c r="M8" s="500">
        <f t="shared" ref="M8:M15" si="1">IF((C8&lt;&gt;0),ROUND((L8/C8)*100,1),"")</f>
        <v>100</v>
      </c>
      <c r="N8" s="572"/>
    </row>
    <row r="9" spans="1:14">
      <c r="A9" s="501" t="s">
        <v>106</v>
      </c>
      <c r="B9" s="502">
        <v>2043</v>
      </c>
      <c r="C9" s="503">
        <v>2043</v>
      </c>
      <c r="D9" s="503"/>
      <c r="E9" s="503"/>
      <c r="F9" s="503">
        <v>2043</v>
      </c>
      <c r="G9" s="559">
        <v>2043</v>
      </c>
      <c r="H9" s="503"/>
      <c r="I9" s="503"/>
      <c r="J9" s="503"/>
      <c r="K9" s="503">
        <v>2043</v>
      </c>
      <c r="L9" s="504">
        <f t="shared" si="0"/>
        <v>2043</v>
      </c>
      <c r="M9" s="505">
        <f t="shared" si="1"/>
        <v>100</v>
      </c>
      <c r="N9" s="572"/>
    </row>
    <row r="10" spans="1:14">
      <c r="A10" s="506" t="s">
        <v>95</v>
      </c>
      <c r="B10" s="507">
        <v>117058</v>
      </c>
      <c r="C10" s="508">
        <v>117058</v>
      </c>
      <c r="D10" s="508">
        <v>60586</v>
      </c>
      <c r="E10" s="508">
        <v>60586</v>
      </c>
      <c r="F10" s="508">
        <v>56472</v>
      </c>
      <c r="G10" s="560">
        <v>56472</v>
      </c>
      <c r="H10" s="508"/>
      <c r="I10" s="508"/>
      <c r="J10" s="508">
        <v>60586</v>
      </c>
      <c r="K10" s="508">
        <v>56472</v>
      </c>
      <c r="L10" s="504">
        <f t="shared" si="0"/>
        <v>117058</v>
      </c>
      <c r="M10" s="505">
        <f t="shared" si="1"/>
        <v>100</v>
      </c>
      <c r="N10" s="572"/>
    </row>
    <row r="11" spans="1:14">
      <c r="A11" s="506" t="s">
        <v>107</v>
      </c>
      <c r="B11" s="507"/>
      <c r="C11" s="508"/>
      <c r="D11" s="508"/>
      <c r="E11" s="508"/>
      <c r="F11" s="508"/>
      <c r="G11" s="560"/>
      <c r="H11" s="508"/>
      <c r="I11" s="508"/>
      <c r="J11" s="508"/>
      <c r="K11" s="508"/>
      <c r="L11" s="504">
        <f t="shared" si="0"/>
        <v>0</v>
      </c>
      <c r="M11" s="505" t="str">
        <f t="shared" si="1"/>
        <v/>
      </c>
      <c r="N11" s="572"/>
    </row>
    <row r="12" spans="1:14">
      <c r="A12" s="506" t="s">
        <v>96</v>
      </c>
      <c r="B12" s="507">
        <v>16709</v>
      </c>
      <c r="C12" s="508">
        <v>16709</v>
      </c>
      <c r="D12" s="508"/>
      <c r="E12" s="508"/>
      <c r="F12" s="508">
        <v>16709</v>
      </c>
      <c r="G12" s="560">
        <v>16709</v>
      </c>
      <c r="H12" s="508"/>
      <c r="I12" s="508"/>
      <c r="J12" s="508"/>
      <c r="K12" s="508">
        <v>16709</v>
      </c>
      <c r="L12" s="504">
        <f t="shared" si="0"/>
        <v>16709</v>
      </c>
      <c r="M12" s="505">
        <f t="shared" si="1"/>
        <v>100</v>
      </c>
      <c r="N12" s="572"/>
    </row>
    <row r="13" spans="1:14">
      <c r="A13" s="506" t="s">
        <v>97</v>
      </c>
      <c r="B13" s="507"/>
      <c r="C13" s="508"/>
      <c r="D13" s="508"/>
      <c r="E13" s="508"/>
      <c r="F13" s="508"/>
      <c r="G13" s="508"/>
      <c r="H13" s="508"/>
      <c r="I13" s="508"/>
      <c r="J13" s="508"/>
      <c r="K13" s="508"/>
      <c r="L13" s="504">
        <f t="shared" si="0"/>
        <v>0</v>
      </c>
      <c r="M13" s="505" t="str">
        <f t="shared" si="1"/>
        <v/>
      </c>
      <c r="N13" s="572"/>
    </row>
    <row r="14" spans="1:14" ht="15" customHeight="1" thickBot="1">
      <c r="A14" s="509"/>
      <c r="B14" s="510"/>
      <c r="C14" s="511"/>
      <c r="D14" s="511"/>
      <c r="E14" s="511"/>
      <c r="F14" s="511"/>
      <c r="G14" s="511"/>
      <c r="H14" s="511"/>
      <c r="I14" s="511"/>
      <c r="J14" s="511"/>
      <c r="K14" s="511"/>
      <c r="L14" s="504">
        <f t="shared" si="0"/>
        <v>0</v>
      </c>
      <c r="M14" s="512" t="str">
        <f t="shared" si="1"/>
        <v/>
      </c>
      <c r="N14" s="572"/>
    </row>
    <row r="15" spans="1:14" ht="13.5" thickBot="1">
      <c r="A15" s="513" t="s">
        <v>99</v>
      </c>
      <c r="B15" s="514">
        <f t="shared" ref="B15:L15" si="2">B8+SUM(B10:B14)</f>
        <v>160234</v>
      </c>
      <c r="C15" s="514">
        <f t="shared" si="2"/>
        <v>160234</v>
      </c>
      <c r="D15" s="514">
        <f t="shared" si="2"/>
        <v>67691</v>
      </c>
      <c r="E15" s="514">
        <f t="shared" si="2"/>
        <v>67691</v>
      </c>
      <c r="F15" s="514">
        <f t="shared" si="2"/>
        <v>92543</v>
      </c>
      <c r="G15" s="514">
        <f t="shared" si="2"/>
        <v>92543</v>
      </c>
      <c r="H15" s="514">
        <f t="shared" si="2"/>
        <v>0</v>
      </c>
      <c r="I15" s="514">
        <f t="shared" si="2"/>
        <v>0</v>
      </c>
      <c r="J15" s="514">
        <f t="shared" si="2"/>
        <v>67691</v>
      </c>
      <c r="K15" s="514">
        <f t="shared" si="2"/>
        <v>92543</v>
      </c>
      <c r="L15" s="514">
        <f t="shared" si="2"/>
        <v>160234</v>
      </c>
      <c r="M15" s="515">
        <f t="shared" si="1"/>
        <v>100</v>
      </c>
      <c r="N15" s="572"/>
    </row>
    <row r="16" spans="1:14">
      <c r="A16" s="516"/>
      <c r="B16" s="517"/>
      <c r="C16" s="518"/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N16" s="572"/>
    </row>
    <row r="17" spans="1:14" ht="13.5" thickBot="1">
      <c r="A17" s="519" t="s">
        <v>98</v>
      </c>
      <c r="B17" s="520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72"/>
    </row>
    <row r="18" spans="1:14">
      <c r="A18" s="522" t="s">
        <v>102</v>
      </c>
      <c r="B18" s="496"/>
      <c r="C18" s="497"/>
      <c r="D18" s="497"/>
      <c r="E18" s="498"/>
      <c r="F18" s="497"/>
      <c r="G18" s="497"/>
      <c r="H18" s="497"/>
      <c r="I18" s="497"/>
      <c r="J18" s="497"/>
      <c r="K18" s="497"/>
      <c r="L18" s="523">
        <f t="shared" ref="L18:L23" si="3">+J18+K18</f>
        <v>0</v>
      </c>
      <c r="M18" s="500" t="str">
        <f t="shared" ref="M18:M24" si="4">IF((C18&lt;&gt;0),ROUND((L18/C18)*100,1),"")</f>
        <v/>
      </c>
      <c r="N18" s="572"/>
    </row>
    <row r="19" spans="1:14">
      <c r="A19" s="524" t="s">
        <v>103</v>
      </c>
      <c r="B19" s="502">
        <v>160234</v>
      </c>
      <c r="C19" s="508">
        <v>142102</v>
      </c>
      <c r="D19" s="508">
        <v>67691</v>
      </c>
      <c r="E19" s="508">
        <v>67691</v>
      </c>
      <c r="F19" s="508">
        <v>92543</v>
      </c>
      <c r="G19" s="508">
        <v>74411</v>
      </c>
      <c r="H19" s="508"/>
      <c r="I19" s="508"/>
      <c r="J19" s="508">
        <v>67691</v>
      </c>
      <c r="K19" s="508">
        <v>74411</v>
      </c>
      <c r="L19" s="525">
        <f t="shared" si="3"/>
        <v>142102</v>
      </c>
      <c r="M19" s="505">
        <f t="shared" si="4"/>
        <v>100</v>
      </c>
      <c r="N19" s="572"/>
    </row>
    <row r="20" spans="1:14">
      <c r="A20" s="524" t="s">
        <v>104</v>
      </c>
      <c r="B20" s="507"/>
      <c r="C20" s="508"/>
      <c r="D20" s="508"/>
      <c r="E20" s="508"/>
      <c r="F20" s="508"/>
      <c r="G20" s="508"/>
      <c r="H20" s="508"/>
      <c r="I20" s="508"/>
      <c r="J20" s="508"/>
      <c r="K20" s="508"/>
      <c r="L20" s="525">
        <f t="shared" si="3"/>
        <v>0</v>
      </c>
      <c r="M20" s="505" t="str">
        <f t="shared" si="4"/>
        <v/>
      </c>
      <c r="N20" s="572"/>
    </row>
    <row r="21" spans="1:14">
      <c r="A21" s="524" t="s">
        <v>105</v>
      </c>
      <c r="B21" s="507"/>
      <c r="C21" s="508"/>
      <c r="D21" s="508"/>
      <c r="E21" s="508"/>
      <c r="F21" s="508"/>
      <c r="G21" s="508"/>
      <c r="H21" s="508"/>
      <c r="I21" s="508"/>
      <c r="J21" s="508"/>
      <c r="K21" s="508"/>
      <c r="L21" s="525">
        <f t="shared" si="3"/>
        <v>0</v>
      </c>
      <c r="M21" s="505" t="str">
        <f t="shared" si="4"/>
        <v/>
      </c>
      <c r="N21" s="572"/>
    </row>
    <row r="22" spans="1:14">
      <c r="A22" s="526" t="s">
        <v>444</v>
      </c>
      <c r="B22" s="507"/>
      <c r="C22" s="508">
        <v>18132</v>
      </c>
      <c r="D22" s="508"/>
      <c r="E22" s="508"/>
      <c r="F22" s="508"/>
      <c r="G22" s="508">
        <v>18132</v>
      </c>
      <c r="H22" s="508"/>
      <c r="I22" s="508"/>
      <c r="J22" s="508"/>
      <c r="K22" s="508">
        <v>18132</v>
      </c>
      <c r="L22" s="525">
        <f t="shared" si="3"/>
        <v>18132</v>
      </c>
      <c r="M22" s="505">
        <f t="shared" si="4"/>
        <v>100</v>
      </c>
      <c r="N22" s="572"/>
    </row>
    <row r="23" spans="1:14" ht="13.5" thickBot="1">
      <c r="A23" s="527"/>
      <c r="B23" s="510"/>
      <c r="C23" s="511"/>
      <c r="D23" s="511"/>
      <c r="E23" s="511"/>
      <c r="F23" s="511"/>
      <c r="G23" s="511"/>
      <c r="H23" s="511"/>
      <c r="I23" s="511"/>
      <c r="J23" s="511"/>
      <c r="K23" s="511"/>
      <c r="L23" s="525">
        <f t="shared" si="3"/>
        <v>0</v>
      </c>
      <c r="M23" s="512" t="str">
        <f t="shared" si="4"/>
        <v/>
      </c>
      <c r="N23" s="572"/>
    </row>
    <row r="24" spans="1:14" ht="13.5" thickBot="1">
      <c r="A24" s="528" t="s">
        <v>464</v>
      </c>
      <c r="B24" s="514">
        <f t="shared" ref="B24:L24" si="5">SUM(B18:B23)</f>
        <v>160234</v>
      </c>
      <c r="C24" s="514">
        <f t="shared" si="5"/>
        <v>160234</v>
      </c>
      <c r="D24" s="514">
        <f t="shared" si="5"/>
        <v>67691</v>
      </c>
      <c r="E24" s="514">
        <f t="shared" si="5"/>
        <v>67691</v>
      </c>
      <c r="F24" s="514">
        <f t="shared" si="5"/>
        <v>92543</v>
      </c>
      <c r="G24" s="514">
        <f t="shared" si="5"/>
        <v>92543</v>
      </c>
      <c r="H24" s="514">
        <f t="shared" si="5"/>
        <v>0</v>
      </c>
      <c r="I24" s="514">
        <f t="shared" si="5"/>
        <v>0</v>
      </c>
      <c r="J24" s="514">
        <f t="shared" si="5"/>
        <v>67691</v>
      </c>
      <c r="K24" s="514">
        <f t="shared" si="5"/>
        <v>92543</v>
      </c>
      <c r="L24" s="514">
        <f t="shared" si="5"/>
        <v>160234</v>
      </c>
      <c r="M24" s="515">
        <f t="shared" si="4"/>
        <v>100</v>
      </c>
      <c r="N24" s="572"/>
    </row>
    <row r="25" spans="1:14">
      <c r="A25" s="596"/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72"/>
    </row>
    <row r="26" spans="1:14" ht="16.5" customHeight="1">
      <c r="A26" s="529"/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72"/>
    </row>
    <row r="27" spans="1:14" ht="15.75" customHeight="1">
      <c r="A27" s="589" t="str">
        <f>+CONCATENATE("Önkormányzaton kívüli EU-s projekthez történő hozzájárulás ",LEFT([1]ÖSSZEFÜGGÉSEK!A4,4),". évi előirányzata és teljesítése")</f>
        <v>Önkormányzaton kívüli EU-s projekthez történő hozzájárulás 2014. évi előirányzata és teljesítése</v>
      </c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72"/>
    </row>
    <row r="28" spans="1:14" ht="12" customHeight="1" thickBo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594" t="s">
        <v>54</v>
      </c>
      <c r="M28" s="594"/>
      <c r="N28" s="572"/>
    </row>
    <row r="29" spans="1:14" ht="21.75" thickBot="1">
      <c r="A29" s="581" t="s">
        <v>100</v>
      </c>
      <c r="B29" s="582"/>
      <c r="C29" s="582"/>
      <c r="D29" s="582"/>
      <c r="E29" s="582"/>
      <c r="F29" s="582"/>
      <c r="G29" s="582"/>
      <c r="H29" s="582"/>
      <c r="I29" s="582"/>
      <c r="J29" s="583"/>
      <c r="K29" s="530" t="s">
        <v>465</v>
      </c>
      <c r="L29" s="530" t="s">
        <v>466</v>
      </c>
      <c r="M29" s="530" t="s">
        <v>446</v>
      </c>
      <c r="N29" s="572"/>
    </row>
    <row r="30" spans="1:14">
      <c r="A30" s="573"/>
      <c r="B30" s="574"/>
      <c r="C30" s="574"/>
      <c r="D30" s="574"/>
      <c r="E30" s="574"/>
      <c r="F30" s="574"/>
      <c r="G30" s="574"/>
      <c r="H30" s="574"/>
      <c r="I30" s="574"/>
      <c r="J30" s="575"/>
      <c r="K30" s="498"/>
      <c r="L30" s="531"/>
      <c r="M30" s="531"/>
      <c r="N30" s="572"/>
    </row>
    <row r="31" spans="1:14" ht="13.5" thickBot="1">
      <c r="A31" s="576"/>
      <c r="B31" s="577"/>
      <c r="C31" s="577"/>
      <c r="D31" s="577"/>
      <c r="E31" s="577"/>
      <c r="F31" s="577"/>
      <c r="G31" s="577"/>
      <c r="H31" s="577"/>
      <c r="I31" s="577"/>
      <c r="J31" s="578"/>
      <c r="K31" s="532"/>
      <c r="L31" s="511"/>
      <c r="M31" s="511"/>
      <c r="N31" s="572"/>
    </row>
    <row r="32" spans="1:14" ht="13.5" thickBot="1">
      <c r="A32" s="590" t="s">
        <v>42</v>
      </c>
      <c r="B32" s="591"/>
      <c r="C32" s="591"/>
      <c r="D32" s="591"/>
      <c r="E32" s="591"/>
      <c r="F32" s="591"/>
      <c r="G32" s="591"/>
      <c r="H32" s="591"/>
      <c r="I32" s="591"/>
      <c r="J32" s="592"/>
      <c r="K32" s="533">
        <f>SUM(K30:K31)</f>
        <v>0</v>
      </c>
      <c r="L32" s="533">
        <f>SUM(L30:L31)</f>
        <v>0</v>
      </c>
      <c r="M32" s="533">
        <f>SUM(M30:M31)</f>
        <v>0</v>
      </c>
      <c r="N32" s="572"/>
    </row>
    <row r="33" spans="1:14">
      <c r="N33" s="572"/>
    </row>
    <row r="48" spans="1:14">
      <c r="A48" s="20"/>
    </row>
  </sheetData>
  <mergeCells count="20">
    <mergeCell ref="B6:C6"/>
    <mergeCell ref="B3:I3"/>
    <mergeCell ref="B4:B5"/>
    <mergeCell ref="F6:G6"/>
    <mergeCell ref="N1:N33"/>
    <mergeCell ref="A30:J30"/>
    <mergeCell ref="A31:J31"/>
    <mergeCell ref="J3:M5"/>
    <mergeCell ref="A29:J29"/>
    <mergeCell ref="D4:I4"/>
    <mergeCell ref="A3:A6"/>
    <mergeCell ref="H6:I6"/>
    <mergeCell ref="A27:M27"/>
    <mergeCell ref="A32:J32"/>
    <mergeCell ref="A1:M1"/>
    <mergeCell ref="L28:M28"/>
    <mergeCell ref="L2:M2"/>
    <mergeCell ref="C4:C5"/>
    <mergeCell ref="D6:E6"/>
    <mergeCell ref="A25:M25"/>
  </mergeCells>
  <phoneticPr fontId="28" type="noConversion"/>
  <printOptions horizontalCentered="1"/>
  <pageMargins left="0.78740157480314965" right="0.78740157480314965" top="1.39" bottom="0.78" header="0.78740157480314965" footer="0.78740157480314965"/>
  <pageSetup paperSize="9" scale="91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view="pageBreakPreview" topLeftCell="A9" zoomScaleNormal="130" zoomScaleSheetLayoutView="100" workbookViewId="0">
      <selection activeCell="N34" sqref="N34"/>
    </sheetView>
  </sheetViews>
  <sheetFormatPr defaultRowHeight="12.75"/>
  <cols>
    <col min="1" max="1" width="28.5" style="19" customWidth="1"/>
    <col min="2" max="13" width="10" style="19" customWidth="1"/>
    <col min="14" max="14" width="4" style="19" customWidth="1"/>
    <col min="15" max="16384" width="9.33203125" style="19"/>
  </cols>
  <sheetData>
    <row r="1" spans="1:14" ht="15.75" customHeight="1">
      <c r="A1" s="593" t="s">
        <v>484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72" t="str">
        <f>+CONCATENATE("5.2. melléklet a 9/",LEFT([1]ÖSSZEFÜGGÉSEK!A4,4)+1,". (V.08.) önkormányzati rendelethez    ")</f>
        <v xml:space="preserve">5.2. melléklet a 9/2015. (V.08.) önkormányzati rendelethez    </v>
      </c>
    </row>
    <row r="2" spans="1:14" ht="15.75" thickBot="1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594" t="s">
        <v>54</v>
      </c>
      <c r="M2" s="594"/>
      <c r="N2" s="572"/>
    </row>
    <row r="3" spans="1:14" ht="13.5" thickBot="1">
      <c r="A3" s="585" t="s">
        <v>93</v>
      </c>
      <c r="B3" s="597" t="s">
        <v>445</v>
      </c>
      <c r="C3" s="597"/>
      <c r="D3" s="597"/>
      <c r="E3" s="597"/>
      <c r="F3" s="597"/>
      <c r="G3" s="597"/>
      <c r="H3" s="597"/>
      <c r="I3" s="597"/>
      <c r="J3" s="579" t="s">
        <v>446</v>
      </c>
      <c r="K3" s="579"/>
      <c r="L3" s="579"/>
      <c r="M3" s="579"/>
      <c r="N3" s="572"/>
    </row>
    <row r="4" spans="1:14" ht="15" customHeight="1" thickBot="1">
      <c r="A4" s="586"/>
      <c r="B4" s="588" t="s">
        <v>447</v>
      </c>
      <c r="C4" s="595" t="s">
        <v>448</v>
      </c>
      <c r="D4" s="584" t="s">
        <v>449</v>
      </c>
      <c r="E4" s="584"/>
      <c r="F4" s="584"/>
      <c r="G4" s="584"/>
      <c r="H4" s="584"/>
      <c r="I4" s="584"/>
      <c r="J4" s="580"/>
      <c r="K4" s="580"/>
      <c r="L4" s="580"/>
      <c r="M4" s="580"/>
      <c r="N4" s="572"/>
    </row>
    <row r="5" spans="1:14" ht="21.75" thickBot="1">
      <c r="A5" s="586"/>
      <c r="B5" s="588"/>
      <c r="C5" s="595"/>
      <c r="D5" s="491" t="s">
        <v>447</v>
      </c>
      <c r="E5" s="491" t="s">
        <v>448</v>
      </c>
      <c r="F5" s="491" t="s">
        <v>447</v>
      </c>
      <c r="G5" s="491" t="s">
        <v>448</v>
      </c>
      <c r="H5" s="491" t="s">
        <v>447</v>
      </c>
      <c r="I5" s="491" t="s">
        <v>448</v>
      </c>
      <c r="J5" s="580"/>
      <c r="K5" s="580"/>
      <c r="L5" s="580"/>
      <c r="M5" s="580"/>
      <c r="N5" s="572"/>
    </row>
    <row r="6" spans="1:14" ht="32.25" thickBot="1">
      <c r="A6" s="587"/>
      <c r="B6" s="595" t="s">
        <v>450</v>
      </c>
      <c r="C6" s="595"/>
      <c r="D6" s="595" t="str">
        <f>+CONCATENATE(LEFT([1]ÖSSZEFÜGGÉSEK!A4,4),". előtt")</f>
        <v>2014. előtt</v>
      </c>
      <c r="E6" s="595"/>
      <c r="F6" s="595" t="str">
        <f>+CONCATENATE(LEFT([1]ÖSSZEFÜGGÉSEK!A4,4),". évi")</f>
        <v>2014. évi</v>
      </c>
      <c r="G6" s="595"/>
      <c r="H6" s="588" t="str">
        <f>+CONCATENATE(LEFT([1]ÖSSZEFÜGGÉSEK!A4,4),". után")</f>
        <v>2014. után</v>
      </c>
      <c r="I6" s="588"/>
      <c r="J6" s="490" t="str">
        <f>+D6</f>
        <v>2014. előtt</v>
      </c>
      <c r="K6" s="491" t="str">
        <f>+F6</f>
        <v>2014. évi</v>
      </c>
      <c r="L6" s="490" t="s">
        <v>41</v>
      </c>
      <c r="M6" s="491" t="str">
        <f>+CONCATENATE("Teljesítés %-a ",LEFT([1]ÖSSZEFÜGGÉSEK!A4,4),". XII. 31-ig")</f>
        <v>Teljesítés %-a 2014. XII. 31-ig</v>
      </c>
      <c r="N6" s="572"/>
    </row>
    <row r="7" spans="1:14" ht="13.5" thickBot="1">
      <c r="A7" s="492" t="s">
        <v>451</v>
      </c>
      <c r="B7" s="490" t="s">
        <v>452</v>
      </c>
      <c r="C7" s="490" t="s">
        <v>453</v>
      </c>
      <c r="D7" s="493" t="s">
        <v>454</v>
      </c>
      <c r="E7" s="491" t="s">
        <v>455</v>
      </c>
      <c r="F7" s="491" t="s">
        <v>456</v>
      </c>
      <c r="G7" s="491" t="s">
        <v>457</v>
      </c>
      <c r="H7" s="490" t="s">
        <v>458</v>
      </c>
      <c r="I7" s="493" t="s">
        <v>459</v>
      </c>
      <c r="J7" s="493" t="s">
        <v>460</v>
      </c>
      <c r="K7" s="493" t="s">
        <v>461</v>
      </c>
      <c r="L7" s="493" t="s">
        <v>462</v>
      </c>
      <c r="M7" s="494" t="s">
        <v>463</v>
      </c>
      <c r="N7" s="572"/>
    </row>
    <row r="8" spans="1:14">
      <c r="A8" s="495" t="s">
        <v>94</v>
      </c>
      <c r="B8" s="496"/>
      <c r="C8" s="497"/>
      <c r="D8" s="497">
        <v>2821</v>
      </c>
      <c r="E8" s="498">
        <v>1070</v>
      </c>
      <c r="F8" s="497"/>
      <c r="G8" s="558">
        <v>-1070</v>
      </c>
      <c r="H8" s="497"/>
      <c r="I8" s="497"/>
      <c r="J8" s="497">
        <v>1070</v>
      </c>
      <c r="K8" s="497">
        <v>-1070</v>
      </c>
      <c r="L8" s="499">
        <f t="shared" ref="L8:L14" si="0">+J8+K8</f>
        <v>0</v>
      </c>
      <c r="M8" s="500" t="str">
        <f t="shared" ref="M8:M15" si="1">IF((C8&lt;&gt;0),ROUND((L8/C8)*100,1),"")</f>
        <v/>
      </c>
      <c r="N8" s="572"/>
    </row>
    <row r="9" spans="1:14">
      <c r="A9" s="501" t="s">
        <v>106</v>
      </c>
      <c r="B9" s="502"/>
      <c r="C9" s="503"/>
      <c r="D9" s="503"/>
      <c r="E9" s="503"/>
      <c r="F9" s="503"/>
      <c r="G9" s="559"/>
      <c r="H9" s="503"/>
      <c r="I9" s="503"/>
      <c r="J9" s="503"/>
      <c r="K9" s="503"/>
      <c r="L9" s="504">
        <f t="shared" si="0"/>
        <v>0</v>
      </c>
      <c r="M9" s="505" t="str">
        <f t="shared" si="1"/>
        <v/>
      </c>
      <c r="N9" s="572"/>
    </row>
    <row r="10" spans="1:14">
      <c r="A10" s="506" t="s">
        <v>95</v>
      </c>
      <c r="B10" s="507">
        <v>56917</v>
      </c>
      <c r="C10" s="508">
        <v>56175</v>
      </c>
      <c r="D10" s="508"/>
      <c r="E10" s="508">
        <v>1751</v>
      </c>
      <c r="F10" s="508">
        <v>54790</v>
      </c>
      <c r="G10" s="560">
        <v>54424</v>
      </c>
      <c r="H10" s="508"/>
      <c r="I10" s="508"/>
      <c r="J10" s="508">
        <v>1751</v>
      </c>
      <c r="K10" s="508">
        <v>54424</v>
      </c>
      <c r="L10" s="504">
        <f t="shared" si="0"/>
        <v>56175</v>
      </c>
      <c r="M10" s="505">
        <f t="shared" si="1"/>
        <v>100</v>
      </c>
      <c r="N10" s="572"/>
    </row>
    <row r="11" spans="1:14">
      <c r="A11" s="506" t="s">
        <v>107</v>
      </c>
      <c r="B11" s="507"/>
      <c r="C11" s="508"/>
      <c r="D11" s="508"/>
      <c r="E11" s="508"/>
      <c r="F11" s="508"/>
      <c r="G11" s="560"/>
      <c r="H11" s="508"/>
      <c r="I11" s="508"/>
      <c r="J11" s="508"/>
      <c r="K11" s="508"/>
      <c r="L11" s="504">
        <f t="shared" si="0"/>
        <v>0</v>
      </c>
      <c r="M11" s="505" t="str">
        <f t="shared" si="1"/>
        <v/>
      </c>
      <c r="N11" s="572"/>
    </row>
    <row r="12" spans="1:14">
      <c r="A12" s="506" t="s">
        <v>96</v>
      </c>
      <c r="B12" s="507"/>
      <c r="C12" s="508"/>
      <c r="D12" s="508"/>
      <c r="E12" s="508"/>
      <c r="F12" s="508"/>
      <c r="G12" s="560"/>
      <c r="H12" s="508"/>
      <c r="I12" s="508"/>
      <c r="J12" s="508"/>
      <c r="K12" s="508"/>
      <c r="L12" s="504">
        <f t="shared" si="0"/>
        <v>0</v>
      </c>
      <c r="M12" s="505" t="str">
        <f t="shared" si="1"/>
        <v/>
      </c>
      <c r="N12" s="572"/>
    </row>
    <row r="13" spans="1:14">
      <c r="A13" s="506" t="s">
        <v>97</v>
      </c>
      <c r="B13" s="507"/>
      <c r="C13" s="508"/>
      <c r="D13" s="508"/>
      <c r="E13" s="508"/>
      <c r="F13" s="508"/>
      <c r="G13" s="508"/>
      <c r="H13" s="508"/>
      <c r="I13" s="508"/>
      <c r="J13" s="508"/>
      <c r="K13" s="508"/>
      <c r="L13" s="504">
        <f t="shared" si="0"/>
        <v>0</v>
      </c>
      <c r="M13" s="505" t="str">
        <f t="shared" si="1"/>
        <v/>
      </c>
      <c r="N13" s="572"/>
    </row>
    <row r="14" spans="1:14" ht="15" customHeight="1" thickBot="1">
      <c r="A14" s="509"/>
      <c r="B14" s="510"/>
      <c r="C14" s="511"/>
      <c r="D14" s="511"/>
      <c r="E14" s="511"/>
      <c r="F14" s="511"/>
      <c r="G14" s="511"/>
      <c r="H14" s="511"/>
      <c r="I14" s="511"/>
      <c r="J14" s="511"/>
      <c r="K14" s="511"/>
      <c r="L14" s="504">
        <f t="shared" si="0"/>
        <v>0</v>
      </c>
      <c r="M14" s="512" t="str">
        <f t="shared" si="1"/>
        <v/>
      </c>
      <c r="N14" s="572"/>
    </row>
    <row r="15" spans="1:14" ht="13.5" thickBot="1">
      <c r="A15" s="513" t="s">
        <v>99</v>
      </c>
      <c r="B15" s="514">
        <f t="shared" ref="B15:L15" si="2">B8+SUM(B10:B14)</f>
        <v>56917</v>
      </c>
      <c r="C15" s="514">
        <f t="shared" si="2"/>
        <v>56175</v>
      </c>
      <c r="D15" s="514">
        <f t="shared" si="2"/>
        <v>2821</v>
      </c>
      <c r="E15" s="514">
        <f t="shared" si="2"/>
        <v>2821</v>
      </c>
      <c r="F15" s="514">
        <f t="shared" si="2"/>
        <v>54790</v>
      </c>
      <c r="G15" s="514">
        <f t="shared" si="2"/>
        <v>53354</v>
      </c>
      <c r="H15" s="514">
        <f t="shared" si="2"/>
        <v>0</v>
      </c>
      <c r="I15" s="514">
        <f t="shared" si="2"/>
        <v>0</v>
      </c>
      <c r="J15" s="514">
        <f t="shared" si="2"/>
        <v>2821</v>
      </c>
      <c r="K15" s="514">
        <f t="shared" si="2"/>
        <v>53354</v>
      </c>
      <c r="L15" s="514">
        <f t="shared" si="2"/>
        <v>56175</v>
      </c>
      <c r="M15" s="515">
        <f t="shared" si="1"/>
        <v>100</v>
      </c>
      <c r="N15" s="572"/>
    </row>
    <row r="16" spans="1:14">
      <c r="A16" s="516"/>
      <c r="B16" s="517"/>
      <c r="C16" s="518"/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N16" s="572"/>
    </row>
    <row r="17" spans="1:14" ht="13.5" thickBot="1">
      <c r="A17" s="519" t="s">
        <v>98</v>
      </c>
      <c r="B17" s="520"/>
      <c r="C17" s="521"/>
      <c r="D17" s="521"/>
      <c r="E17" s="521"/>
      <c r="F17" s="521"/>
      <c r="G17" s="521"/>
      <c r="H17" s="521"/>
      <c r="I17" s="521"/>
      <c r="J17" s="521"/>
      <c r="K17" s="521"/>
      <c r="L17" s="521"/>
      <c r="M17" s="521"/>
      <c r="N17" s="572"/>
    </row>
    <row r="18" spans="1:14">
      <c r="A18" s="522" t="s">
        <v>102</v>
      </c>
      <c r="B18" s="496"/>
      <c r="C18" s="497"/>
      <c r="D18" s="497"/>
      <c r="E18" s="498"/>
      <c r="F18" s="497"/>
      <c r="G18" s="497"/>
      <c r="H18" s="497"/>
      <c r="I18" s="497"/>
      <c r="J18" s="497"/>
      <c r="K18" s="497"/>
      <c r="L18" s="523">
        <f t="shared" ref="L18:L23" si="3">+J18+K18</f>
        <v>0</v>
      </c>
      <c r="M18" s="500" t="str">
        <f t="shared" ref="M18:M24" si="4">IF((C18&lt;&gt;0),ROUND((L18/C18)*100,1),"")</f>
        <v/>
      </c>
      <c r="N18" s="572"/>
    </row>
    <row r="19" spans="1:14">
      <c r="A19" s="524" t="s">
        <v>103</v>
      </c>
      <c r="B19" s="507">
        <v>56917</v>
      </c>
      <c r="C19" s="508">
        <v>45679</v>
      </c>
      <c r="D19" s="508">
        <v>2821</v>
      </c>
      <c r="E19" s="508">
        <v>2821</v>
      </c>
      <c r="F19" s="508">
        <v>54096</v>
      </c>
      <c r="G19" s="508">
        <v>42858</v>
      </c>
      <c r="H19" s="508"/>
      <c r="I19" s="508"/>
      <c r="J19" s="508">
        <v>2821</v>
      </c>
      <c r="K19" s="508">
        <v>42858</v>
      </c>
      <c r="L19" s="525">
        <f t="shared" si="3"/>
        <v>45679</v>
      </c>
      <c r="M19" s="505">
        <f t="shared" si="4"/>
        <v>100</v>
      </c>
      <c r="N19" s="572"/>
    </row>
    <row r="20" spans="1:14">
      <c r="A20" s="524" t="s">
        <v>104</v>
      </c>
      <c r="B20" s="507"/>
      <c r="C20" s="508"/>
      <c r="D20" s="508"/>
      <c r="E20" s="508"/>
      <c r="F20" s="508"/>
      <c r="G20" s="508"/>
      <c r="H20" s="508"/>
      <c r="I20" s="508"/>
      <c r="J20" s="508"/>
      <c r="K20" s="508"/>
      <c r="L20" s="525">
        <f t="shared" si="3"/>
        <v>0</v>
      </c>
      <c r="M20" s="505" t="str">
        <f t="shared" si="4"/>
        <v/>
      </c>
      <c r="N20" s="572"/>
    </row>
    <row r="21" spans="1:14">
      <c r="A21" s="524" t="s">
        <v>105</v>
      </c>
      <c r="B21" s="507"/>
      <c r="C21" s="508"/>
      <c r="D21" s="508"/>
      <c r="E21" s="508"/>
      <c r="F21" s="508"/>
      <c r="G21" s="508"/>
      <c r="H21" s="508"/>
      <c r="I21" s="508"/>
      <c r="J21" s="508"/>
      <c r="K21" s="508"/>
      <c r="L21" s="525">
        <f t="shared" si="3"/>
        <v>0</v>
      </c>
      <c r="M21" s="505" t="str">
        <f t="shared" si="4"/>
        <v/>
      </c>
      <c r="N21" s="572"/>
    </row>
    <row r="22" spans="1:14">
      <c r="A22" s="526" t="s">
        <v>444</v>
      </c>
      <c r="B22" s="507"/>
      <c r="C22" s="508">
        <v>10496</v>
      </c>
      <c r="D22" s="508"/>
      <c r="E22" s="508"/>
      <c r="F22" s="508"/>
      <c r="G22" s="508">
        <v>10496</v>
      </c>
      <c r="H22" s="508"/>
      <c r="I22" s="508"/>
      <c r="J22" s="508"/>
      <c r="K22" s="508">
        <v>10496</v>
      </c>
      <c r="L22" s="525">
        <f t="shared" si="3"/>
        <v>10496</v>
      </c>
      <c r="M22" s="505">
        <f t="shared" si="4"/>
        <v>100</v>
      </c>
      <c r="N22" s="572"/>
    </row>
    <row r="23" spans="1:14" ht="13.5" thickBot="1">
      <c r="A23" s="527"/>
      <c r="B23" s="510"/>
      <c r="C23" s="511"/>
      <c r="D23" s="511"/>
      <c r="E23" s="511"/>
      <c r="F23" s="511"/>
      <c r="G23" s="511"/>
      <c r="H23" s="511"/>
      <c r="I23" s="511"/>
      <c r="J23" s="511"/>
      <c r="K23" s="511"/>
      <c r="L23" s="525">
        <f t="shared" si="3"/>
        <v>0</v>
      </c>
      <c r="M23" s="512" t="str">
        <f t="shared" si="4"/>
        <v/>
      </c>
      <c r="N23" s="572"/>
    </row>
    <row r="24" spans="1:14" ht="13.5" thickBot="1">
      <c r="A24" s="528" t="s">
        <v>464</v>
      </c>
      <c r="B24" s="514">
        <f t="shared" ref="B24:L24" si="5">SUM(B18:B23)</f>
        <v>56917</v>
      </c>
      <c r="C24" s="514">
        <f t="shared" si="5"/>
        <v>56175</v>
      </c>
      <c r="D24" s="514">
        <f t="shared" si="5"/>
        <v>2821</v>
      </c>
      <c r="E24" s="514">
        <f t="shared" si="5"/>
        <v>2821</v>
      </c>
      <c r="F24" s="514">
        <f t="shared" si="5"/>
        <v>54096</v>
      </c>
      <c r="G24" s="514">
        <f t="shared" si="5"/>
        <v>53354</v>
      </c>
      <c r="H24" s="514">
        <f t="shared" si="5"/>
        <v>0</v>
      </c>
      <c r="I24" s="514">
        <f t="shared" si="5"/>
        <v>0</v>
      </c>
      <c r="J24" s="514">
        <f t="shared" si="5"/>
        <v>2821</v>
      </c>
      <c r="K24" s="514">
        <f t="shared" si="5"/>
        <v>53354</v>
      </c>
      <c r="L24" s="514">
        <f t="shared" si="5"/>
        <v>56175</v>
      </c>
      <c r="M24" s="515">
        <f t="shared" si="4"/>
        <v>100</v>
      </c>
      <c r="N24" s="572"/>
    </row>
    <row r="25" spans="1:14">
      <c r="A25" s="596"/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72"/>
    </row>
    <row r="26" spans="1:14" ht="16.5" customHeight="1">
      <c r="A26" s="529"/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72"/>
    </row>
    <row r="27" spans="1:14" ht="15.75" customHeight="1">
      <c r="A27" s="589" t="str">
        <f>+CONCATENATE("Önkormányzaton kívüli EU-s projekthez történő hozzájárulás ",LEFT([1]ÖSSZEFÜGGÉSEK!A4,4),". évi előirányzata és teljesítése")</f>
        <v>Önkormányzaton kívüli EU-s projekthez történő hozzájárulás 2014. évi előirányzata és teljesítése</v>
      </c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72"/>
    </row>
    <row r="28" spans="1:14" ht="12" customHeight="1" thickBo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594" t="s">
        <v>54</v>
      </c>
      <c r="M28" s="594"/>
      <c r="N28" s="572"/>
    </row>
    <row r="29" spans="1:14" ht="21.75" thickBot="1">
      <c r="A29" s="581" t="s">
        <v>100</v>
      </c>
      <c r="B29" s="582"/>
      <c r="C29" s="582"/>
      <c r="D29" s="582"/>
      <c r="E29" s="582"/>
      <c r="F29" s="582"/>
      <c r="G29" s="582"/>
      <c r="H29" s="582"/>
      <c r="I29" s="582"/>
      <c r="J29" s="583"/>
      <c r="K29" s="530" t="s">
        <v>465</v>
      </c>
      <c r="L29" s="530" t="s">
        <v>466</v>
      </c>
      <c r="M29" s="530" t="s">
        <v>446</v>
      </c>
      <c r="N29" s="572"/>
    </row>
    <row r="30" spans="1:14">
      <c r="A30" s="573"/>
      <c r="B30" s="574"/>
      <c r="C30" s="574"/>
      <c r="D30" s="574"/>
      <c r="E30" s="574"/>
      <c r="F30" s="574"/>
      <c r="G30" s="574"/>
      <c r="H30" s="574"/>
      <c r="I30" s="574"/>
      <c r="J30" s="575"/>
      <c r="K30" s="498"/>
      <c r="L30" s="531"/>
      <c r="M30" s="531"/>
      <c r="N30" s="572"/>
    </row>
    <row r="31" spans="1:14" ht="13.5" thickBot="1">
      <c r="A31" s="576"/>
      <c r="B31" s="577"/>
      <c r="C31" s="577"/>
      <c r="D31" s="577"/>
      <c r="E31" s="577"/>
      <c r="F31" s="577"/>
      <c r="G31" s="577"/>
      <c r="H31" s="577"/>
      <c r="I31" s="577"/>
      <c r="J31" s="578"/>
      <c r="K31" s="532"/>
      <c r="L31" s="511"/>
      <c r="M31" s="511"/>
      <c r="N31" s="572"/>
    </row>
    <row r="32" spans="1:14" ht="13.5" thickBot="1">
      <c r="A32" s="590" t="s">
        <v>42</v>
      </c>
      <c r="B32" s="591"/>
      <c r="C32" s="591"/>
      <c r="D32" s="591"/>
      <c r="E32" s="591"/>
      <c r="F32" s="591"/>
      <c r="G32" s="591"/>
      <c r="H32" s="591"/>
      <c r="I32" s="591"/>
      <c r="J32" s="592"/>
      <c r="K32" s="533">
        <f>SUM(K30:K31)</f>
        <v>0</v>
      </c>
      <c r="L32" s="533">
        <f>SUM(L30:L31)</f>
        <v>0</v>
      </c>
      <c r="M32" s="533">
        <f>SUM(M30:M31)</f>
        <v>0</v>
      </c>
      <c r="N32" s="572"/>
    </row>
    <row r="33" spans="1:14">
      <c r="N33" s="572"/>
    </row>
    <row r="48" spans="1:14">
      <c r="A48" s="20"/>
    </row>
  </sheetData>
  <mergeCells count="20">
    <mergeCell ref="L2:M2"/>
    <mergeCell ref="C4:C5"/>
    <mergeCell ref="D6:E6"/>
    <mergeCell ref="A25:M25"/>
    <mergeCell ref="B6:C6"/>
    <mergeCell ref="B3:I3"/>
    <mergeCell ref="B4:B5"/>
    <mergeCell ref="F6:G6"/>
    <mergeCell ref="N1:N33"/>
    <mergeCell ref="A30:J30"/>
    <mergeCell ref="A31:J31"/>
    <mergeCell ref="J3:M5"/>
    <mergeCell ref="A29:J29"/>
    <mergeCell ref="D4:I4"/>
    <mergeCell ref="A3:A6"/>
    <mergeCell ref="H6:I6"/>
    <mergeCell ref="A27:M27"/>
    <mergeCell ref="A32:J32"/>
    <mergeCell ref="A1:M1"/>
    <mergeCell ref="L28:M28"/>
  </mergeCells>
  <phoneticPr fontId="28" type="noConversion"/>
  <printOptions horizontalCentered="1"/>
  <pageMargins left="0.78740157480314965" right="0.78740157480314965" top="1.39" bottom="0.78" header="0.78740157480314965" footer="0.78740157480314965"/>
  <pageSetup paperSize="9" scale="91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49"/>
  <sheetViews>
    <sheetView view="pageBreakPreview" zoomScale="85" zoomScaleNormal="100" zoomScaleSheetLayoutView="85" workbookViewId="0">
      <selection activeCell="E2" sqref="E2"/>
    </sheetView>
  </sheetViews>
  <sheetFormatPr defaultRowHeight="12.75"/>
  <cols>
    <col min="1" max="1" width="15.5" style="95" customWidth="1"/>
    <col min="2" max="2" width="72" style="96" customWidth="1"/>
    <col min="3" max="5" width="16.33203125" style="97" customWidth="1"/>
    <col min="6" max="16384" width="9.33203125" style="2"/>
  </cols>
  <sheetData>
    <row r="1" spans="1:5" s="1" customFormat="1" ht="16.5" customHeight="1" thickBot="1">
      <c r="A1" s="53"/>
      <c r="B1" s="55"/>
      <c r="C1" s="71"/>
      <c r="D1" s="71"/>
      <c r="E1" s="71" t="s">
        <v>487</v>
      </c>
    </row>
    <row r="2" spans="1:5" s="37" customFormat="1" ht="21" customHeight="1">
      <c r="A2" s="99" t="s">
        <v>55</v>
      </c>
      <c r="B2" s="598" t="s">
        <v>151</v>
      </c>
      <c r="C2" s="599"/>
      <c r="D2" s="600"/>
      <c r="E2" s="87" t="s">
        <v>43</v>
      </c>
    </row>
    <row r="3" spans="1:5" s="226" customFormat="1" ht="24.75" thickBot="1">
      <c r="A3" s="128" t="s">
        <v>146</v>
      </c>
      <c r="B3" s="601" t="s">
        <v>381</v>
      </c>
      <c r="C3" s="602"/>
      <c r="D3" s="603"/>
      <c r="E3" s="225"/>
    </row>
    <row r="4" spans="1:5" s="38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58" t="s">
        <v>420</v>
      </c>
      <c r="D5" s="58" t="s">
        <v>421</v>
      </c>
      <c r="E5" s="58" t="s">
        <v>446</v>
      </c>
    </row>
    <row r="6" spans="1:5" s="35" customFormat="1" ht="12.95" customHeight="1" thickBot="1">
      <c r="A6" s="49">
        <v>1</v>
      </c>
      <c r="B6" s="50">
        <v>2</v>
      </c>
      <c r="C6" s="51">
        <v>3</v>
      </c>
      <c r="D6" s="51">
        <v>4</v>
      </c>
      <c r="E6" s="51">
        <v>5</v>
      </c>
    </row>
    <row r="7" spans="1:5" s="35" customFormat="1" ht="15.95" customHeight="1" thickBot="1">
      <c r="A7" s="59"/>
      <c r="B7" s="60" t="s">
        <v>47</v>
      </c>
      <c r="C7" s="88"/>
      <c r="D7" s="88"/>
      <c r="E7" s="88"/>
    </row>
    <row r="8" spans="1:5" s="35" customFormat="1" ht="12.95" customHeight="1" thickBot="1">
      <c r="A8" s="14">
        <v>1</v>
      </c>
      <c r="B8" s="199" t="s">
        <v>177</v>
      </c>
      <c r="C8" s="178">
        <f>+C9+C10+C11+C12+C13+C14</f>
        <v>212869</v>
      </c>
      <c r="D8" s="178">
        <f>+D9+D10+D11+D12+D13+D14</f>
        <v>251181</v>
      </c>
      <c r="E8" s="178">
        <f>+E9+E10+E11+E12+E13+E14</f>
        <v>251181</v>
      </c>
    </row>
    <row r="9" spans="1:5" s="39" customFormat="1" ht="12.95" customHeight="1">
      <c r="A9" s="115" t="s">
        <v>74</v>
      </c>
      <c r="B9" s="200" t="s">
        <v>178</v>
      </c>
      <c r="C9" s="179">
        <v>52011</v>
      </c>
      <c r="D9" s="179">
        <v>76974</v>
      </c>
      <c r="E9" s="179">
        <v>76974</v>
      </c>
    </row>
    <row r="10" spans="1:5" s="40" customFormat="1" ht="12.95" customHeight="1">
      <c r="A10" s="116" t="s">
        <v>75</v>
      </c>
      <c r="B10" s="201" t="s">
        <v>179</v>
      </c>
      <c r="C10" s="180">
        <v>46081</v>
      </c>
      <c r="D10" s="180">
        <v>46081</v>
      </c>
      <c r="E10" s="180">
        <v>46081</v>
      </c>
    </row>
    <row r="11" spans="1:5" s="40" customFormat="1" ht="12.95" customHeight="1">
      <c r="A11" s="116" t="s">
        <v>76</v>
      </c>
      <c r="B11" s="201" t="s">
        <v>180</v>
      </c>
      <c r="C11" s="180">
        <v>83134</v>
      </c>
      <c r="D11" s="180">
        <v>105542</v>
      </c>
      <c r="E11" s="180">
        <v>105542</v>
      </c>
    </row>
    <row r="12" spans="1:5" s="40" customFormat="1" ht="12.95" customHeight="1">
      <c r="A12" s="116" t="s">
        <v>77</v>
      </c>
      <c r="B12" s="201" t="s">
        <v>181</v>
      </c>
      <c r="C12" s="180">
        <v>2643</v>
      </c>
      <c r="D12" s="180">
        <v>2643</v>
      </c>
      <c r="E12" s="180">
        <v>2643</v>
      </c>
    </row>
    <row r="13" spans="1:5" s="40" customFormat="1" ht="12.95" customHeight="1">
      <c r="A13" s="116" t="s">
        <v>108</v>
      </c>
      <c r="B13" s="201" t="s">
        <v>182</v>
      </c>
      <c r="C13" s="181"/>
      <c r="D13" s="181">
        <v>1656</v>
      </c>
      <c r="E13" s="181">
        <v>1656</v>
      </c>
    </row>
    <row r="14" spans="1:5" s="39" customFormat="1" ht="12.95" customHeight="1" thickBot="1">
      <c r="A14" s="117" t="s">
        <v>78</v>
      </c>
      <c r="B14" s="202" t="s">
        <v>183</v>
      </c>
      <c r="C14" s="181">
        <v>29000</v>
      </c>
      <c r="D14" s="181">
        <v>18285</v>
      </c>
      <c r="E14" s="181">
        <v>18285</v>
      </c>
    </row>
    <row r="15" spans="1:5" s="39" customFormat="1" ht="12.95" customHeight="1" thickBot="1">
      <c r="A15" s="14" t="s">
        <v>10</v>
      </c>
      <c r="B15" s="203" t="s">
        <v>184</v>
      </c>
      <c r="C15" s="178">
        <f>+C16+C17+C18+C19+C20</f>
        <v>113660</v>
      </c>
      <c r="D15" s="178">
        <f>+D16+D17+D18+D19+D20</f>
        <v>170283</v>
      </c>
      <c r="E15" s="178">
        <f>+E16+E17+E18+E19+E20</f>
        <v>170283</v>
      </c>
    </row>
    <row r="16" spans="1:5" s="39" customFormat="1" ht="12.95" customHeight="1">
      <c r="A16" s="115" t="s">
        <v>80</v>
      </c>
      <c r="B16" s="200" t="s">
        <v>185</v>
      </c>
      <c r="C16" s="179"/>
      <c r="D16" s="179"/>
      <c r="E16" s="179"/>
    </row>
    <row r="17" spans="1:7" s="39" customFormat="1" ht="12.95" customHeight="1">
      <c r="A17" s="116" t="s">
        <v>81</v>
      </c>
      <c r="B17" s="201" t="s">
        <v>186</v>
      </c>
      <c r="C17" s="180"/>
      <c r="D17" s="180"/>
      <c r="E17" s="180"/>
    </row>
    <row r="18" spans="1:7" s="39" customFormat="1" ht="12.95" customHeight="1">
      <c r="A18" s="116" t="s">
        <v>82</v>
      </c>
      <c r="B18" s="201" t="s">
        <v>404</v>
      </c>
      <c r="C18" s="180"/>
      <c r="D18" s="180">
        <v>87</v>
      </c>
      <c r="E18" s="180">
        <v>87</v>
      </c>
    </row>
    <row r="19" spans="1:7" s="39" customFormat="1" ht="12.95" customHeight="1">
      <c r="A19" s="116" t="s">
        <v>83</v>
      </c>
      <c r="B19" s="201" t="s">
        <v>405</v>
      </c>
      <c r="C19" s="180"/>
      <c r="D19" s="180"/>
      <c r="E19" s="180"/>
    </row>
    <row r="20" spans="1:7" s="39" customFormat="1" ht="12.95" customHeight="1">
      <c r="A20" s="116" t="s">
        <v>84</v>
      </c>
      <c r="B20" s="201" t="s">
        <v>187</v>
      </c>
      <c r="C20" s="180">
        <v>113660</v>
      </c>
      <c r="D20" s="180">
        <v>170196</v>
      </c>
      <c r="E20" s="180">
        <v>170196</v>
      </c>
      <c r="F20" s="140"/>
      <c r="G20" s="140"/>
    </row>
    <row r="21" spans="1:7" s="40" customFormat="1" ht="12.95" customHeight="1" thickBot="1">
      <c r="A21" s="117" t="s">
        <v>90</v>
      </c>
      <c r="B21" s="202" t="s">
        <v>188</v>
      </c>
      <c r="C21" s="182"/>
      <c r="D21" s="182"/>
      <c r="E21" s="182"/>
    </row>
    <row r="22" spans="1:7" s="40" customFormat="1" ht="12.95" customHeight="1" thickBot="1">
      <c r="A22" s="14" t="s">
        <v>11</v>
      </c>
      <c r="B22" s="199" t="s">
        <v>189</v>
      </c>
      <c r="C22" s="178">
        <f>+C23+C24+C25+C26+C27</f>
        <v>114564</v>
      </c>
      <c r="D22" s="178">
        <f>+D23+D24+D25+D26+D27</f>
        <v>120286</v>
      </c>
      <c r="E22" s="178">
        <f>+E23+E24+E25+E26+E27</f>
        <v>120286</v>
      </c>
    </row>
    <row r="23" spans="1:7" s="40" customFormat="1" ht="12.95" customHeight="1">
      <c r="A23" s="115" t="s">
        <v>63</v>
      </c>
      <c r="B23" s="200" t="s">
        <v>190</v>
      </c>
      <c r="C23" s="179">
        <v>2464</v>
      </c>
      <c r="D23" s="179">
        <v>9390</v>
      </c>
      <c r="E23" s="179">
        <v>9390</v>
      </c>
    </row>
    <row r="24" spans="1:7" s="39" customFormat="1" ht="12.95" customHeight="1">
      <c r="A24" s="116" t="s">
        <v>64</v>
      </c>
      <c r="B24" s="201" t="s">
        <v>191</v>
      </c>
      <c r="C24" s="180"/>
      <c r="D24" s="180"/>
      <c r="E24" s="180"/>
    </row>
    <row r="25" spans="1:7" s="40" customFormat="1" ht="12.95" customHeight="1">
      <c r="A25" s="116" t="s">
        <v>65</v>
      </c>
      <c r="B25" s="201" t="s">
        <v>406</v>
      </c>
      <c r="C25" s="180"/>
      <c r="D25" s="180"/>
      <c r="E25" s="180"/>
    </row>
    <row r="26" spans="1:7" s="40" customFormat="1" ht="12.95" customHeight="1">
      <c r="A26" s="116" t="s">
        <v>66</v>
      </c>
      <c r="B26" s="201" t="s">
        <v>407</v>
      </c>
      <c r="C26" s="180"/>
      <c r="D26" s="180"/>
      <c r="E26" s="180"/>
    </row>
    <row r="27" spans="1:7" s="40" customFormat="1" ht="12.95" customHeight="1">
      <c r="A27" s="116" t="s">
        <v>121</v>
      </c>
      <c r="B27" s="201" t="s">
        <v>192</v>
      </c>
      <c r="C27" s="180">
        <v>112100</v>
      </c>
      <c r="D27" s="180">
        <v>110896</v>
      </c>
      <c r="E27" s="180">
        <v>110896</v>
      </c>
    </row>
    <row r="28" spans="1:7" s="40" customFormat="1" ht="12.95" customHeight="1" thickBot="1">
      <c r="A28" s="117" t="s">
        <v>122</v>
      </c>
      <c r="B28" s="202" t="s">
        <v>193</v>
      </c>
      <c r="C28" s="182">
        <v>112097</v>
      </c>
      <c r="D28" s="182">
        <v>110896</v>
      </c>
      <c r="E28" s="182">
        <v>110896</v>
      </c>
    </row>
    <row r="29" spans="1:7" s="40" customFormat="1" ht="12.95" customHeight="1" thickBot="1">
      <c r="A29" s="14" t="s">
        <v>123</v>
      </c>
      <c r="B29" s="199" t="s">
        <v>194</v>
      </c>
      <c r="C29" s="183">
        <f>+C30+C33+C34+C35</f>
        <v>20700</v>
      </c>
      <c r="D29" s="183">
        <f>+D30+D33+D34+D35</f>
        <v>21170</v>
      </c>
      <c r="E29" s="183">
        <f>+E30+E33+E34+E35</f>
        <v>18496</v>
      </c>
    </row>
    <row r="30" spans="1:7" s="40" customFormat="1" ht="12.95" customHeight="1">
      <c r="A30" s="115" t="s">
        <v>195</v>
      </c>
      <c r="B30" s="200" t="s">
        <v>201</v>
      </c>
      <c r="C30" s="184">
        <f>+C31+C32</f>
        <v>16700</v>
      </c>
      <c r="D30" s="184">
        <f>+D31+D32</f>
        <v>16200</v>
      </c>
      <c r="E30" s="184">
        <f>+E31+E32</f>
        <v>14800</v>
      </c>
    </row>
    <row r="31" spans="1:7" s="40" customFormat="1" ht="12.95" customHeight="1">
      <c r="A31" s="116" t="s">
        <v>196</v>
      </c>
      <c r="B31" s="201" t="s">
        <v>202</v>
      </c>
      <c r="C31" s="180">
        <v>8200</v>
      </c>
      <c r="D31" s="180">
        <v>8200</v>
      </c>
      <c r="E31" s="180">
        <v>7231</v>
      </c>
    </row>
    <row r="32" spans="1:7" s="40" customFormat="1" ht="12.95" customHeight="1">
      <c r="A32" s="116" t="s">
        <v>197</v>
      </c>
      <c r="B32" s="201" t="s">
        <v>203</v>
      </c>
      <c r="C32" s="180">
        <v>8500</v>
      </c>
      <c r="D32" s="180">
        <v>8000</v>
      </c>
      <c r="E32" s="180">
        <v>7569</v>
      </c>
    </row>
    <row r="33" spans="1:5" s="40" customFormat="1" ht="12.95" customHeight="1">
      <c r="A33" s="116" t="s">
        <v>198</v>
      </c>
      <c r="B33" s="201" t="s">
        <v>204</v>
      </c>
      <c r="C33" s="180">
        <v>2950</v>
      </c>
      <c r="D33" s="180">
        <v>3500</v>
      </c>
      <c r="E33" s="180">
        <v>2834</v>
      </c>
    </row>
    <row r="34" spans="1:5" s="40" customFormat="1" ht="12.95" customHeight="1">
      <c r="A34" s="116" t="s">
        <v>199</v>
      </c>
      <c r="B34" s="201" t="s">
        <v>205</v>
      </c>
      <c r="C34" s="180">
        <v>500</v>
      </c>
      <c r="D34" s="180">
        <v>500</v>
      </c>
      <c r="E34" s="180">
        <v>309</v>
      </c>
    </row>
    <row r="35" spans="1:5" s="40" customFormat="1" ht="12.95" customHeight="1" thickBot="1">
      <c r="A35" s="117" t="s">
        <v>200</v>
      </c>
      <c r="B35" s="202" t="s">
        <v>206</v>
      </c>
      <c r="C35" s="182">
        <v>550</v>
      </c>
      <c r="D35" s="182">
        <v>970</v>
      </c>
      <c r="E35" s="182">
        <v>553</v>
      </c>
    </row>
    <row r="36" spans="1:5" s="40" customFormat="1" ht="12.95" customHeight="1" thickBot="1">
      <c r="A36" s="14" t="s">
        <v>13</v>
      </c>
      <c r="B36" s="199" t="s">
        <v>207</v>
      </c>
      <c r="C36" s="178">
        <f>SUM(C37:C46)</f>
        <v>11077</v>
      </c>
      <c r="D36" s="178">
        <f>SUM(D37:D46)</f>
        <v>19463</v>
      </c>
      <c r="E36" s="178">
        <f>SUM(E37:E46)</f>
        <v>11449</v>
      </c>
    </row>
    <row r="37" spans="1:5" s="40" customFormat="1" ht="12.95" customHeight="1">
      <c r="A37" s="115" t="s">
        <v>67</v>
      </c>
      <c r="B37" s="200" t="s">
        <v>210</v>
      </c>
      <c r="C37" s="179">
        <v>250</v>
      </c>
      <c r="D37" s="179">
        <v>1290</v>
      </c>
      <c r="E37" s="179">
        <v>1289</v>
      </c>
    </row>
    <row r="38" spans="1:5" s="40" customFormat="1" ht="12.95" customHeight="1">
      <c r="A38" s="116" t="s">
        <v>68</v>
      </c>
      <c r="B38" s="201" t="s">
        <v>211</v>
      </c>
      <c r="C38" s="180">
        <v>5835</v>
      </c>
      <c r="D38" s="180">
        <v>12400</v>
      </c>
      <c r="E38" s="180">
        <v>6010</v>
      </c>
    </row>
    <row r="39" spans="1:5" s="40" customFormat="1" ht="12.95" customHeight="1">
      <c r="A39" s="116" t="s">
        <v>69</v>
      </c>
      <c r="B39" s="201" t="s">
        <v>212</v>
      </c>
      <c r="C39" s="180">
        <v>3500</v>
      </c>
      <c r="D39" s="180">
        <v>3660</v>
      </c>
      <c r="E39" s="180">
        <v>2821</v>
      </c>
    </row>
    <row r="40" spans="1:5" s="40" customFormat="1" ht="12.95" customHeight="1">
      <c r="A40" s="116" t="s">
        <v>125</v>
      </c>
      <c r="B40" s="201" t="s">
        <v>213</v>
      </c>
      <c r="C40" s="180">
        <v>431</v>
      </c>
      <c r="D40" s="180">
        <v>431</v>
      </c>
      <c r="E40" s="180"/>
    </row>
    <row r="41" spans="1:5" s="40" customFormat="1" ht="12.95" customHeight="1">
      <c r="A41" s="116" t="s">
        <v>126</v>
      </c>
      <c r="B41" s="201" t="s">
        <v>214</v>
      </c>
      <c r="C41" s="180"/>
      <c r="D41" s="180"/>
      <c r="E41" s="180"/>
    </row>
    <row r="42" spans="1:5" s="40" customFormat="1" ht="12.95" customHeight="1">
      <c r="A42" s="116" t="s">
        <v>127</v>
      </c>
      <c r="B42" s="201" t="s">
        <v>215</v>
      </c>
      <c r="C42" s="180">
        <v>1061</v>
      </c>
      <c r="D42" s="180">
        <v>1370</v>
      </c>
      <c r="E42" s="180">
        <v>1018</v>
      </c>
    </row>
    <row r="43" spans="1:5" s="40" customFormat="1" ht="12.95" customHeight="1">
      <c r="A43" s="116" t="s">
        <v>128</v>
      </c>
      <c r="B43" s="201" t="s">
        <v>216</v>
      </c>
      <c r="C43" s="180"/>
      <c r="D43" s="180"/>
      <c r="E43" s="180"/>
    </row>
    <row r="44" spans="1:5" s="40" customFormat="1" ht="12.95" customHeight="1">
      <c r="A44" s="116" t="s">
        <v>129</v>
      </c>
      <c r="B44" s="201" t="s">
        <v>217</v>
      </c>
      <c r="C44" s="180"/>
      <c r="D44" s="180">
        <v>100</v>
      </c>
      <c r="E44" s="180">
        <v>99</v>
      </c>
    </row>
    <row r="45" spans="1:5" s="40" customFormat="1" ht="12.95" customHeight="1">
      <c r="A45" s="116" t="s">
        <v>208</v>
      </c>
      <c r="B45" s="201" t="s">
        <v>218</v>
      </c>
      <c r="C45" s="185"/>
      <c r="D45" s="185"/>
      <c r="E45" s="185"/>
    </row>
    <row r="46" spans="1:5" s="40" customFormat="1" ht="12.95" customHeight="1" thickBot="1">
      <c r="A46" s="117" t="s">
        <v>209</v>
      </c>
      <c r="B46" s="202" t="s">
        <v>219</v>
      </c>
      <c r="C46" s="186"/>
      <c r="D46" s="186">
        <v>212</v>
      </c>
      <c r="E46" s="186">
        <v>212</v>
      </c>
    </row>
    <row r="47" spans="1:5" s="40" customFormat="1" ht="12.95" customHeight="1" thickBot="1">
      <c r="A47" s="14" t="s">
        <v>14</v>
      </c>
      <c r="B47" s="199" t="s">
        <v>220</v>
      </c>
      <c r="C47" s="178">
        <f>SUM(C48:C52)</f>
        <v>0</v>
      </c>
      <c r="D47" s="178">
        <f>SUM(D48:D52)</f>
        <v>0</v>
      </c>
      <c r="E47" s="178">
        <f>SUM(E48:E52)</f>
        <v>0</v>
      </c>
    </row>
    <row r="48" spans="1:5" s="40" customFormat="1" ht="12.95" customHeight="1">
      <c r="A48" s="115" t="s">
        <v>70</v>
      </c>
      <c r="B48" s="200" t="s">
        <v>224</v>
      </c>
      <c r="C48" s="187"/>
      <c r="D48" s="187"/>
      <c r="E48" s="187"/>
    </row>
    <row r="49" spans="1:5" s="40" customFormat="1" ht="12.95" customHeight="1">
      <c r="A49" s="116" t="s">
        <v>71</v>
      </c>
      <c r="B49" s="201" t="s">
        <v>225</v>
      </c>
      <c r="C49" s="185"/>
      <c r="D49" s="185"/>
      <c r="E49" s="185"/>
    </row>
    <row r="50" spans="1:5" s="40" customFormat="1" ht="12.95" customHeight="1">
      <c r="A50" s="116" t="s">
        <v>221</v>
      </c>
      <c r="B50" s="201" t="s">
        <v>226</v>
      </c>
      <c r="C50" s="185"/>
      <c r="D50" s="185"/>
      <c r="E50" s="185"/>
    </row>
    <row r="51" spans="1:5" s="40" customFormat="1" ht="12.95" customHeight="1">
      <c r="A51" s="116" t="s">
        <v>222</v>
      </c>
      <c r="B51" s="201" t="s">
        <v>227</v>
      </c>
      <c r="C51" s="185"/>
      <c r="D51" s="185"/>
      <c r="E51" s="185"/>
    </row>
    <row r="52" spans="1:5" s="40" customFormat="1" ht="12.95" customHeight="1" thickBot="1">
      <c r="A52" s="117" t="s">
        <v>223</v>
      </c>
      <c r="B52" s="202" t="s">
        <v>228</v>
      </c>
      <c r="C52" s="186"/>
      <c r="D52" s="186"/>
      <c r="E52" s="186"/>
    </row>
    <row r="53" spans="1:5" s="40" customFormat="1" ht="12.95" customHeight="1" thickBot="1">
      <c r="A53" s="14" t="s">
        <v>130</v>
      </c>
      <c r="B53" s="199" t="s">
        <v>229</v>
      </c>
      <c r="C53" s="178">
        <f>SUM(C54:C56)</f>
        <v>920</v>
      </c>
      <c r="D53" s="178">
        <f>SUM(D54:D56)</f>
        <v>920</v>
      </c>
      <c r="E53" s="178">
        <f>SUM(E54:E56)</f>
        <v>823</v>
      </c>
    </row>
    <row r="54" spans="1:5" s="40" customFormat="1" ht="12.95" customHeight="1">
      <c r="A54" s="115" t="s">
        <v>72</v>
      </c>
      <c r="B54" s="200" t="s">
        <v>230</v>
      </c>
      <c r="C54" s="179"/>
      <c r="D54" s="179"/>
      <c r="E54" s="179"/>
    </row>
    <row r="55" spans="1:5" s="40" customFormat="1" ht="12.95" customHeight="1">
      <c r="A55" s="116" t="s">
        <v>73</v>
      </c>
      <c r="B55" s="201" t="s">
        <v>408</v>
      </c>
      <c r="C55" s="180"/>
      <c r="D55" s="180"/>
      <c r="E55" s="180"/>
    </row>
    <row r="56" spans="1:5" s="40" customFormat="1" ht="12.95" customHeight="1">
      <c r="A56" s="116" t="s">
        <v>233</v>
      </c>
      <c r="B56" s="201" t="s">
        <v>231</v>
      </c>
      <c r="C56" s="180">
        <v>920</v>
      </c>
      <c r="D56" s="180">
        <v>920</v>
      </c>
      <c r="E56" s="180">
        <v>823</v>
      </c>
    </row>
    <row r="57" spans="1:5" s="40" customFormat="1" ht="12.95" customHeight="1" thickBot="1">
      <c r="A57" s="117" t="s">
        <v>234</v>
      </c>
      <c r="B57" s="202" t="s">
        <v>232</v>
      </c>
      <c r="C57" s="182"/>
      <c r="D57" s="182"/>
      <c r="E57" s="182"/>
    </row>
    <row r="58" spans="1:5" s="40" customFormat="1" ht="12.95" customHeight="1" thickBot="1">
      <c r="A58" s="14" t="s">
        <v>16</v>
      </c>
      <c r="B58" s="203" t="s">
        <v>235</v>
      </c>
      <c r="C58" s="178">
        <f>SUM(C59:C61)</f>
        <v>0</v>
      </c>
      <c r="D58" s="178">
        <f>SUM(D59:D61)</f>
        <v>0</v>
      </c>
      <c r="E58" s="178">
        <f>SUM(E59:E61)</f>
        <v>0</v>
      </c>
    </row>
    <row r="59" spans="1:5" s="40" customFormat="1" ht="12.95" customHeight="1">
      <c r="A59" s="115" t="s">
        <v>131</v>
      </c>
      <c r="B59" s="200" t="s">
        <v>237</v>
      </c>
      <c r="C59" s="185"/>
      <c r="D59" s="185"/>
      <c r="E59" s="185"/>
    </row>
    <row r="60" spans="1:5" s="40" customFormat="1" ht="12.95" customHeight="1">
      <c r="A60" s="116" t="s">
        <v>132</v>
      </c>
      <c r="B60" s="201" t="s">
        <v>409</v>
      </c>
      <c r="C60" s="185"/>
      <c r="D60" s="185"/>
      <c r="E60" s="185"/>
    </row>
    <row r="61" spans="1:5" s="40" customFormat="1" ht="12.95" customHeight="1">
      <c r="A61" s="116" t="s">
        <v>156</v>
      </c>
      <c r="B61" s="201" t="s">
        <v>238</v>
      </c>
      <c r="C61" s="185"/>
      <c r="D61" s="185"/>
      <c r="E61" s="185"/>
    </row>
    <row r="62" spans="1:5" s="40" customFormat="1" ht="12.95" customHeight="1" thickBot="1">
      <c r="A62" s="117" t="s">
        <v>236</v>
      </c>
      <c r="B62" s="202" t="s">
        <v>239</v>
      </c>
      <c r="C62" s="185"/>
      <c r="D62" s="185"/>
      <c r="E62" s="185"/>
    </row>
    <row r="63" spans="1:5" s="40" customFormat="1" ht="12.95" customHeight="1" thickBot="1">
      <c r="A63" s="14" t="s">
        <v>17</v>
      </c>
      <c r="B63" s="199" t="s">
        <v>240</v>
      </c>
      <c r="C63" s="183">
        <f>+C8+C15+C22+C29+C36+C47+C53+C58</f>
        <v>473790</v>
      </c>
      <c r="D63" s="183">
        <f>+D8+D15+D22+D29+D36+D47+D53+D58</f>
        <v>583303</v>
      </c>
      <c r="E63" s="183">
        <f>+E8+E15+E22+E29+E36+E47+E53+E58</f>
        <v>572518</v>
      </c>
    </row>
    <row r="64" spans="1:5" s="40" customFormat="1" ht="12.95" customHeight="1" thickBot="1">
      <c r="A64" s="118" t="s">
        <v>376</v>
      </c>
      <c r="B64" s="203" t="s">
        <v>242</v>
      </c>
      <c r="C64" s="178">
        <f>SUM(C65:C67)</f>
        <v>25900</v>
      </c>
      <c r="D64" s="178">
        <f>SUM(D65:D67)</f>
        <v>16709</v>
      </c>
      <c r="E64" s="178">
        <f>SUM(E65:E67)</f>
        <v>16709</v>
      </c>
    </row>
    <row r="65" spans="1:5" s="40" customFormat="1" ht="12.95" customHeight="1">
      <c r="A65" s="115" t="s">
        <v>275</v>
      </c>
      <c r="B65" s="200" t="s">
        <v>243</v>
      </c>
      <c r="C65" s="185">
        <v>25900</v>
      </c>
      <c r="D65" s="185">
        <v>16709</v>
      </c>
      <c r="E65" s="185">
        <v>16709</v>
      </c>
    </row>
    <row r="66" spans="1:5" s="40" customFormat="1" ht="12.95" customHeight="1">
      <c r="A66" s="116" t="s">
        <v>284</v>
      </c>
      <c r="B66" s="201" t="s">
        <v>244</v>
      </c>
      <c r="C66" s="185"/>
      <c r="D66" s="185"/>
      <c r="E66" s="185"/>
    </row>
    <row r="67" spans="1:5" s="40" customFormat="1" ht="12.95" customHeight="1" thickBot="1">
      <c r="A67" s="117" t="s">
        <v>285</v>
      </c>
      <c r="B67" s="204" t="s">
        <v>245</v>
      </c>
      <c r="C67" s="185"/>
      <c r="D67" s="185"/>
      <c r="E67" s="185"/>
    </row>
    <row r="68" spans="1:5" s="40" customFormat="1" ht="12.95" customHeight="1" thickBot="1">
      <c r="A68" s="118" t="s">
        <v>246</v>
      </c>
      <c r="B68" s="203" t="s">
        <v>247</v>
      </c>
      <c r="C68" s="178">
        <f>SUM(C69:C72)</f>
        <v>0</v>
      </c>
      <c r="D68" s="178">
        <f>SUM(D69:D72)</f>
        <v>0</v>
      </c>
      <c r="E68" s="178">
        <f>SUM(E69:E72)</f>
        <v>0</v>
      </c>
    </row>
    <row r="69" spans="1:5" s="40" customFormat="1" ht="12.95" customHeight="1">
      <c r="A69" s="115" t="s">
        <v>109</v>
      </c>
      <c r="B69" s="200" t="s">
        <v>248</v>
      </c>
      <c r="C69" s="185"/>
      <c r="D69" s="185"/>
      <c r="E69" s="185"/>
    </row>
    <row r="70" spans="1:5" s="40" customFormat="1" ht="12.95" customHeight="1">
      <c r="A70" s="116" t="s">
        <v>110</v>
      </c>
      <c r="B70" s="201" t="s">
        <v>249</v>
      </c>
      <c r="C70" s="185"/>
      <c r="D70" s="185"/>
      <c r="E70" s="185"/>
    </row>
    <row r="71" spans="1:5" s="40" customFormat="1" ht="12.95" customHeight="1">
      <c r="A71" s="116" t="s">
        <v>276</v>
      </c>
      <c r="B71" s="201" t="s">
        <v>250</v>
      </c>
      <c r="C71" s="185"/>
      <c r="D71" s="185"/>
      <c r="E71" s="185"/>
    </row>
    <row r="72" spans="1:5" s="40" customFormat="1" ht="12.95" customHeight="1" thickBot="1">
      <c r="A72" s="117" t="s">
        <v>277</v>
      </c>
      <c r="B72" s="202" t="s">
        <v>251</v>
      </c>
      <c r="C72" s="185"/>
      <c r="D72" s="185"/>
      <c r="E72" s="185"/>
    </row>
    <row r="73" spans="1:5" s="40" customFormat="1" ht="12.95" customHeight="1" thickBot="1">
      <c r="A73" s="118" t="s">
        <v>252</v>
      </c>
      <c r="B73" s="203" t="s">
        <v>253</v>
      </c>
      <c r="C73" s="178">
        <f>SUM(C74:C75)</f>
        <v>18571</v>
      </c>
      <c r="D73" s="178">
        <f>SUM(D74:D75)</f>
        <v>17137</v>
      </c>
      <c r="E73" s="178">
        <f>SUM(E74:E75)</f>
        <v>17137</v>
      </c>
    </row>
    <row r="74" spans="1:5" s="40" customFormat="1" ht="12.95" customHeight="1">
      <c r="A74" s="115" t="s">
        <v>278</v>
      </c>
      <c r="B74" s="200" t="s">
        <v>254</v>
      </c>
      <c r="C74" s="185">
        <v>18571</v>
      </c>
      <c r="D74" s="185">
        <v>17137</v>
      </c>
      <c r="E74" s="185">
        <v>17137</v>
      </c>
    </row>
    <row r="75" spans="1:5" s="40" customFormat="1" ht="12.95" customHeight="1" thickBot="1">
      <c r="A75" s="117" t="s">
        <v>279</v>
      </c>
      <c r="B75" s="202" t="s">
        <v>255</v>
      </c>
      <c r="C75" s="185"/>
      <c r="D75" s="185"/>
      <c r="E75" s="185"/>
    </row>
    <row r="76" spans="1:5" s="39" customFormat="1" ht="12.95" customHeight="1" thickBot="1">
      <c r="A76" s="118" t="s">
        <v>256</v>
      </c>
      <c r="B76" s="203" t="s">
        <v>257</v>
      </c>
      <c r="C76" s="178">
        <f>SUM(C77:C79)</f>
        <v>0</v>
      </c>
      <c r="D76" s="178">
        <f>SUM(D77:D79)</f>
        <v>6856</v>
      </c>
      <c r="E76" s="178">
        <f>SUM(E77:E79)</f>
        <v>6856</v>
      </c>
    </row>
    <row r="77" spans="1:5" s="40" customFormat="1" ht="12.95" customHeight="1">
      <c r="A77" s="115" t="s">
        <v>280</v>
      </c>
      <c r="B77" s="200" t="s">
        <v>258</v>
      </c>
      <c r="C77" s="185"/>
      <c r="D77" s="185">
        <v>6856</v>
      </c>
      <c r="E77" s="185">
        <v>6856</v>
      </c>
    </row>
    <row r="78" spans="1:5" s="40" customFormat="1" ht="12.95" customHeight="1">
      <c r="A78" s="116" t="s">
        <v>281</v>
      </c>
      <c r="B78" s="201" t="s">
        <v>259</v>
      </c>
      <c r="C78" s="185"/>
      <c r="D78" s="185"/>
      <c r="E78" s="185"/>
    </row>
    <row r="79" spans="1:5" s="40" customFormat="1" ht="12.95" customHeight="1" thickBot="1">
      <c r="A79" s="117" t="s">
        <v>282</v>
      </c>
      <c r="B79" s="202" t="s">
        <v>260</v>
      </c>
      <c r="C79" s="185"/>
      <c r="D79" s="185"/>
      <c r="E79" s="185"/>
    </row>
    <row r="80" spans="1:5" s="40" customFormat="1" ht="12.95" customHeight="1" thickBot="1">
      <c r="A80" s="118" t="s">
        <v>261</v>
      </c>
      <c r="B80" s="203" t="s">
        <v>283</v>
      </c>
      <c r="C80" s="178">
        <f>SUM(C81:C84)</f>
        <v>0</v>
      </c>
      <c r="D80" s="178">
        <f>SUM(D81:D84)</f>
        <v>0</v>
      </c>
      <c r="E80" s="178">
        <f>SUM(E81:E84)</f>
        <v>0</v>
      </c>
    </row>
    <row r="81" spans="1:5" s="40" customFormat="1" ht="12.95" customHeight="1">
      <c r="A81" s="119" t="s">
        <v>262</v>
      </c>
      <c r="B81" s="200" t="s">
        <v>263</v>
      </c>
      <c r="C81" s="185"/>
      <c r="D81" s="185"/>
      <c r="E81" s="185"/>
    </row>
    <row r="82" spans="1:5" s="40" customFormat="1" ht="12.95" customHeight="1">
      <c r="A82" s="120" t="s">
        <v>264</v>
      </c>
      <c r="B82" s="201" t="s">
        <v>265</v>
      </c>
      <c r="C82" s="185"/>
      <c r="D82" s="185"/>
      <c r="E82" s="185"/>
    </row>
    <row r="83" spans="1:5" s="40" customFormat="1" ht="12.95" customHeight="1">
      <c r="A83" s="120" t="s">
        <v>266</v>
      </c>
      <c r="B83" s="201" t="s">
        <v>267</v>
      </c>
      <c r="C83" s="185"/>
      <c r="D83" s="185"/>
      <c r="E83" s="185"/>
    </row>
    <row r="84" spans="1:5" s="39" customFormat="1" ht="12.95" customHeight="1" thickBot="1">
      <c r="A84" s="121" t="s">
        <v>268</v>
      </c>
      <c r="B84" s="202" t="s">
        <v>269</v>
      </c>
      <c r="C84" s="185"/>
      <c r="D84" s="185"/>
      <c r="E84" s="185"/>
    </row>
    <row r="85" spans="1:5" s="39" customFormat="1" ht="12.95" customHeight="1" thickBot="1">
      <c r="A85" s="118" t="s">
        <v>270</v>
      </c>
      <c r="B85" s="203" t="s">
        <v>271</v>
      </c>
      <c r="C85" s="188"/>
      <c r="D85" s="188"/>
      <c r="E85" s="188"/>
    </row>
    <row r="86" spans="1:5" s="39" customFormat="1" ht="12.95" customHeight="1" thickBot="1">
      <c r="A86" s="118" t="s">
        <v>272</v>
      </c>
      <c r="B86" s="205" t="s">
        <v>273</v>
      </c>
      <c r="C86" s="183">
        <f>+C64+C68+C73+C76+C80+C85</f>
        <v>44471</v>
      </c>
      <c r="D86" s="183">
        <f>+D64+D68+D73+D76+D80+D85</f>
        <v>40702</v>
      </c>
      <c r="E86" s="183">
        <f>+E64+E68+E73+E76+E80+E85</f>
        <v>40702</v>
      </c>
    </row>
    <row r="87" spans="1:5" s="39" customFormat="1" ht="12.95" customHeight="1" thickBot="1">
      <c r="A87" s="122" t="s">
        <v>286</v>
      </c>
      <c r="B87" s="206" t="s">
        <v>403</v>
      </c>
      <c r="C87" s="183">
        <f>+C63+C86</f>
        <v>518261</v>
      </c>
      <c r="D87" s="183">
        <f>+D63+D86</f>
        <v>624005</v>
      </c>
      <c r="E87" s="183">
        <f>+E63+E86</f>
        <v>613220</v>
      </c>
    </row>
    <row r="88" spans="1:5" s="40" customFormat="1" ht="12.95" customHeight="1">
      <c r="A88" s="62"/>
      <c r="B88" s="63"/>
      <c r="C88" s="189"/>
      <c r="D88" s="189"/>
      <c r="E88" s="189"/>
    </row>
    <row r="89" spans="1:5" ht="13.5" thickBot="1">
      <c r="A89" s="123"/>
      <c r="B89" s="207"/>
      <c r="C89" s="190"/>
      <c r="D89" s="190"/>
      <c r="E89" s="190"/>
    </row>
    <row r="90" spans="1:5" s="35" customFormat="1" ht="16.5" customHeight="1" thickBot="1">
      <c r="A90" s="65"/>
      <c r="B90" s="66" t="s">
        <v>48</v>
      </c>
      <c r="C90" s="191"/>
      <c r="D90" s="191"/>
      <c r="E90" s="191"/>
    </row>
    <row r="91" spans="1:5" s="41" customFormat="1" ht="12.95" customHeight="1" thickBot="1">
      <c r="A91" s="101" t="s">
        <v>9</v>
      </c>
      <c r="B91" s="208" t="s">
        <v>425</v>
      </c>
      <c r="C91" s="192">
        <f>SUM(C92:C96)</f>
        <v>176262</v>
      </c>
      <c r="D91" s="192">
        <f>SUM(D92:D96)</f>
        <v>305394</v>
      </c>
      <c r="E91" s="192">
        <f>SUM(E92:E96)</f>
        <v>278452</v>
      </c>
    </row>
    <row r="92" spans="1:5" ht="12.95" customHeight="1">
      <c r="A92" s="124" t="s">
        <v>74</v>
      </c>
      <c r="B92" s="209" t="s">
        <v>39</v>
      </c>
      <c r="C92" s="193">
        <v>82442</v>
      </c>
      <c r="D92" s="193">
        <v>150030</v>
      </c>
      <c r="E92" s="193">
        <v>140149</v>
      </c>
    </row>
    <row r="93" spans="1:5" ht="12.95" customHeight="1">
      <c r="A93" s="116" t="s">
        <v>75</v>
      </c>
      <c r="B93" s="210" t="s">
        <v>133</v>
      </c>
      <c r="C93" s="180">
        <v>16546</v>
      </c>
      <c r="D93" s="180">
        <v>27000</v>
      </c>
      <c r="E93" s="180">
        <v>24491</v>
      </c>
    </row>
    <row r="94" spans="1:5" ht="12.95" customHeight="1">
      <c r="A94" s="116" t="s">
        <v>76</v>
      </c>
      <c r="B94" s="210" t="s">
        <v>101</v>
      </c>
      <c r="C94" s="182">
        <v>43687</v>
      </c>
      <c r="D94" s="182">
        <v>85687</v>
      </c>
      <c r="E94" s="182">
        <v>71478</v>
      </c>
    </row>
    <row r="95" spans="1:5" ht="12.95" customHeight="1">
      <c r="A95" s="116" t="s">
        <v>77</v>
      </c>
      <c r="B95" s="211" t="s">
        <v>134</v>
      </c>
      <c r="C95" s="182">
        <v>1800</v>
      </c>
      <c r="D95" s="182">
        <v>2250</v>
      </c>
      <c r="E95" s="182">
        <v>1957</v>
      </c>
    </row>
    <row r="96" spans="1:5" ht="12.95" customHeight="1">
      <c r="A96" s="116" t="s">
        <v>85</v>
      </c>
      <c r="B96" s="212" t="s">
        <v>135</v>
      </c>
      <c r="C96" s="182">
        <v>31787</v>
      </c>
      <c r="D96" s="182">
        <v>40427</v>
      </c>
      <c r="E96" s="182">
        <v>40377</v>
      </c>
    </row>
    <row r="97" spans="1:5" ht="12.95" customHeight="1">
      <c r="A97" s="116" t="s">
        <v>78</v>
      </c>
      <c r="B97" s="210" t="s">
        <v>289</v>
      </c>
      <c r="C97" s="182"/>
      <c r="D97" s="182">
        <v>2580</v>
      </c>
      <c r="E97" s="182">
        <v>2580</v>
      </c>
    </row>
    <row r="98" spans="1:5" ht="12.95" customHeight="1">
      <c r="A98" s="116" t="s">
        <v>79</v>
      </c>
      <c r="B98" s="213" t="s">
        <v>290</v>
      </c>
      <c r="C98" s="182"/>
      <c r="D98" s="182"/>
      <c r="E98" s="182"/>
    </row>
    <row r="99" spans="1:5" ht="12.95" customHeight="1">
      <c r="A99" s="116" t="s">
        <v>86</v>
      </c>
      <c r="B99" s="214" t="s">
        <v>291</v>
      </c>
      <c r="C99" s="182"/>
      <c r="D99" s="182"/>
      <c r="E99" s="182"/>
    </row>
    <row r="100" spans="1:5" ht="12.95" customHeight="1">
      <c r="A100" s="116" t="s">
        <v>87</v>
      </c>
      <c r="B100" s="214" t="s">
        <v>292</v>
      </c>
      <c r="C100" s="182"/>
      <c r="D100" s="182"/>
      <c r="E100" s="182"/>
    </row>
    <row r="101" spans="1:5" ht="12.95" customHeight="1">
      <c r="A101" s="116" t="s">
        <v>88</v>
      </c>
      <c r="B101" s="213" t="s">
        <v>293</v>
      </c>
      <c r="C101" s="182">
        <v>30737</v>
      </c>
      <c r="D101" s="182">
        <v>36797</v>
      </c>
      <c r="E101" s="182">
        <v>36797</v>
      </c>
    </row>
    <row r="102" spans="1:5" ht="12.95" customHeight="1">
      <c r="A102" s="116" t="s">
        <v>89</v>
      </c>
      <c r="B102" s="213" t="s">
        <v>294</v>
      </c>
      <c r="C102" s="182"/>
      <c r="D102" s="182"/>
      <c r="E102" s="182"/>
    </row>
    <row r="103" spans="1:5" ht="12.95" customHeight="1">
      <c r="A103" s="116" t="s">
        <v>91</v>
      </c>
      <c r="B103" s="214" t="s">
        <v>295</v>
      </c>
      <c r="C103" s="182"/>
      <c r="D103" s="182"/>
      <c r="E103" s="182"/>
    </row>
    <row r="104" spans="1:5" ht="12.95" customHeight="1">
      <c r="A104" s="125" t="s">
        <v>136</v>
      </c>
      <c r="B104" s="215" t="s">
        <v>296</v>
      </c>
      <c r="C104" s="182"/>
      <c r="D104" s="182"/>
      <c r="E104" s="182"/>
    </row>
    <row r="105" spans="1:5" ht="12.95" customHeight="1">
      <c r="A105" s="116" t="s">
        <v>287</v>
      </c>
      <c r="B105" s="215" t="s">
        <v>297</v>
      </c>
      <c r="C105" s="182"/>
      <c r="D105" s="182"/>
      <c r="E105" s="182"/>
    </row>
    <row r="106" spans="1:5" ht="12.95" customHeight="1" thickBot="1">
      <c r="A106" s="126" t="s">
        <v>288</v>
      </c>
      <c r="B106" s="216" t="s">
        <v>298</v>
      </c>
      <c r="C106" s="194">
        <v>1050</v>
      </c>
      <c r="D106" s="194">
        <v>1050</v>
      </c>
      <c r="E106" s="194">
        <v>1000</v>
      </c>
    </row>
    <row r="107" spans="1:5" ht="12.95" customHeight="1" thickBot="1">
      <c r="A107" s="14" t="s">
        <v>10</v>
      </c>
      <c r="B107" s="217" t="s">
        <v>426</v>
      </c>
      <c r="C107" s="178">
        <f>+C108+C110+C112</f>
        <v>156539</v>
      </c>
      <c r="D107" s="178">
        <f>+D108+D110+D112</f>
        <v>132900</v>
      </c>
      <c r="E107" s="178">
        <f>+E108+E110+E112</f>
        <v>122602</v>
      </c>
    </row>
    <row r="108" spans="1:5" ht="12.95" customHeight="1">
      <c r="A108" s="115" t="s">
        <v>80</v>
      </c>
      <c r="B108" s="210" t="s">
        <v>154</v>
      </c>
      <c r="C108" s="179">
        <v>146639</v>
      </c>
      <c r="D108" s="179">
        <v>123000</v>
      </c>
      <c r="E108" s="179">
        <v>122221</v>
      </c>
    </row>
    <row r="109" spans="1:5" ht="12.95" customHeight="1">
      <c r="A109" s="115" t="s">
        <v>81</v>
      </c>
      <c r="B109" s="218" t="s">
        <v>302</v>
      </c>
      <c r="C109" s="179">
        <v>146639</v>
      </c>
      <c r="D109" s="179">
        <v>123000</v>
      </c>
      <c r="E109" s="179"/>
    </row>
    <row r="110" spans="1:5" ht="12.95" customHeight="1">
      <c r="A110" s="115" t="s">
        <v>82</v>
      </c>
      <c r="B110" s="218" t="s">
        <v>137</v>
      </c>
      <c r="C110" s="180">
        <v>9900</v>
      </c>
      <c r="D110" s="180">
        <v>9900</v>
      </c>
      <c r="E110" s="180">
        <v>381</v>
      </c>
    </row>
    <row r="111" spans="1:5" ht="12.95" customHeight="1">
      <c r="A111" s="115" t="s">
        <v>83</v>
      </c>
      <c r="B111" s="218" t="s">
        <v>303</v>
      </c>
      <c r="C111" s="195"/>
      <c r="D111" s="195"/>
      <c r="E111" s="195"/>
    </row>
    <row r="112" spans="1:5" ht="12.95" customHeight="1">
      <c r="A112" s="115" t="s">
        <v>84</v>
      </c>
      <c r="B112" s="219" t="s">
        <v>157</v>
      </c>
      <c r="C112" s="195"/>
      <c r="D112" s="195"/>
      <c r="E112" s="195"/>
    </row>
    <row r="113" spans="1:5" ht="12.95" customHeight="1">
      <c r="A113" s="115" t="s">
        <v>90</v>
      </c>
      <c r="B113" s="220" t="s">
        <v>410</v>
      </c>
      <c r="C113" s="195"/>
      <c r="D113" s="195"/>
      <c r="E113" s="195"/>
    </row>
    <row r="114" spans="1:5" ht="12.95" customHeight="1">
      <c r="A114" s="115" t="s">
        <v>92</v>
      </c>
      <c r="B114" s="221" t="s">
        <v>308</v>
      </c>
      <c r="C114" s="195"/>
      <c r="D114" s="195"/>
      <c r="E114" s="195"/>
    </row>
    <row r="115" spans="1:5" ht="12.95" customHeight="1">
      <c r="A115" s="115" t="s">
        <v>138</v>
      </c>
      <c r="B115" s="214" t="s">
        <v>292</v>
      </c>
      <c r="C115" s="195"/>
      <c r="D115" s="195"/>
      <c r="E115" s="195"/>
    </row>
    <row r="116" spans="1:5" ht="12.95" customHeight="1">
      <c r="A116" s="115" t="s">
        <v>139</v>
      </c>
      <c r="B116" s="214" t="s">
        <v>307</v>
      </c>
      <c r="C116" s="195"/>
      <c r="D116" s="195"/>
      <c r="E116" s="195"/>
    </row>
    <row r="117" spans="1:5" ht="12.95" customHeight="1">
      <c r="A117" s="115" t="s">
        <v>140</v>
      </c>
      <c r="B117" s="214" t="s">
        <v>306</v>
      </c>
      <c r="C117" s="195"/>
      <c r="D117" s="195"/>
      <c r="E117" s="195"/>
    </row>
    <row r="118" spans="1:5" ht="12.95" customHeight="1">
      <c r="A118" s="115" t="s">
        <v>299</v>
      </c>
      <c r="B118" s="214" t="s">
        <v>295</v>
      </c>
      <c r="C118" s="195"/>
      <c r="D118" s="195"/>
      <c r="E118" s="195"/>
    </row>
    <row r="119" spans="1:5" ht="12.95" customHeight="1">
      <c r="A119" s="115" t="s">
        <v>300</v>
      </c>
      <c r="B119" s="214" t="s">
        <v>305</v>
      </c>
      <c r="C119" s="195"/>
      <c r="D119" s="195"/>
      <c r="E119" s="195"/>
    </row>
    <row r="120" spans="1:5" ht="12.95" customHeight="1" thickBot="1">
      <c r="A120" s="125" t="s">
        <v>301</v>
      </c>
      <c r="B120" s="214" t="s">
        <v>304</v>
      </c>
      <c r="C120" s="196"/>
      <c r="D120" s="196"/>
      <c r="E120" s="196"/>
    </row>
    <row r="121" spans="1:5" ht="12.95" customHeight="1" thickBot="1">
      <c r="A121" s="14" t="s">
        <v>11</v>
      </c>
      <c r="B121" s="222" t="s">
        <v>309</v>
      </c>
      <c r="C121" s="178">
        <f>+C122+C123</f>
        <v>1000</v>
      </c>
      <c r="D121" s="178">
        <f>+D122+D123</f>
        <v>2500</v>
      </c>
      <c r="E121" s="178">
        <f>+E122+E123</f>
        <v>0</v>
      </c>
    </row>
    <row r="122" spans="1:5" ht="12.95" customHeight="1">
      <c r="A122" s="115" t="s">
        <v>63</v>
      </c>
      <c r="B122" s="223" t="s">
        <v>50</v>
      </c>
      <c r="C122" s="179">
        <v>500</v>
      </c>
      <c r="D122" s="179">
        <v>2000</v>
      </c>
      <c r="E122" s="179"/>
    </row>
    <row r="123" spans="1:5" ht="12.95" customHeight="1" thickBot="1">
      <c r="A123" s="117" t="s">
        <v>64</v>
      </c>
      <c r="B123" s="218" t="s">
        <v>51</v>
      </c>
      <c r="C123" s="182">
        <v>500</v>
      </c>
      <c r="D123" s="182">
        <v>500</v>
      </c>
      <c r="E123" s="182"/>
    </row>
    <row r="124" spans="1:5" ht="12.95" customHeight="1" thickBot="1">
      <c r="A124" s="14" t="s">
        <v>12</v>
      </c>
      <c r="B124" s="222" t="s">
        <v>310</v>
      </c>
      <c r="C124" s="178">
        <f>+C91+C107+C121</f>
        <v>333801</v>
      </c>
      <c r="D124" s="178">
        <f>+D91+D107+D121</f>
        <v>440794</v>
      </c>
      <c r="E124" s="178">
        <f>+E91+E107+E121</f>
        <v>401054</v>
      </c>
    </row>
    <row r="125" spans="1:5" ht="12.95" customHeight="1" thickBot="1">
      <c r="A125" s="14" t="s">
        <v>13</v>
      </c>
      <c r="B125" s="222" t="s">
        <v>311</v>
      </c>
      <c r="C125" s="178">
        <f>+C126+C127+C128</f>
        <v>2496</v>
      </c>
      <c r="D125" s="178">
        <f>+D126+D127+D128</f>
        <v>4167</v>
      </c>
      <c r="E125" s="178">
        <f>+E126+E127+E128</f>
        <v>1671</v>
      </c>
    </row>
    <row r="126" spans="1:5" s="41" customFormat="1" ht="12.95" customHeight="1">
      <c r="A126" s="115" t="s">
        <v>67</v>
      </c>
      <c r="B126" s="223" t="s">
        <v>312</v>
      </c>
      <c r="C126" s="195">
        <v>2496</v>
      </c>
      <c r="D126" s="195">
        <v>2496</v>
      </c>
      <c r="E126" s="195"/>
    </row>
    <row r="127" spans="1:5" ht="12.95" customHeight="1">
      <c r="A127" s="115" t="s">
        <v>68</v>
      </c>
      <c r="B127" s="223" t="s">
        <v>313</v>
      </c>
      <c r="C127" s="195"/>
      <c r="D127" s="195"/>
      <c r="E127" s="195"/>
    </row>
    <row r="128" spans="1:5" ht="12.95" customHeight="1" thickBot="1">
      <c r="A128" s="125" t="s">
        <v>69</v>
      </c>
      <c r="B128" s="224" t="s">
        <v>314</v>
      </c>
      <c r="C128" s="195"/>
      <c r="D128" s="195">
        <v>1671</v>
      </c>
      <c r="E128" s="195">
        <v>1671</v>
      </c>
    </row>
    <row r="129" spans="1:12" ht="12.95" customHeight="1" thickBot="1">
      <c r="A129" s="14" t="s">
        <v>14</v>
      </c>
      <c r="B129" s="222" t="s">
        <v>375</v>
      </c>
      <c r="C129" s="178">
        <f>+C130+C131+C132+C133</f>
        <v>0</v>
      </c>
      <c r="D129" s="178">
        <f>+D130+D131+D132+D133</f>
        <v>0</v>
      </c>
      <c r="E129" s="178">
        <f>+E130+E131+E132+E133</f>
        <v>0</v>
      </c>
    </row>
    <row r="130" spans="1:12" ht="12.95" customHeight="1">
      <c r="A130" s="115" t="s">
        <v>70</v>
      </c>
      <c r="B130" s="223" t="s">
        <v>315</v>
      </c>
      <c r="C130" s="195"/>
      <c r="D130" s="195"/>
      <c r="E130" s="195"/>
    </row>
    <row r="131" spans="1:12" ht="12.95" customHeight="1">
      <c r="A131" s="115" t="s">
        <v>71</v>
      </c>
      <c r="B131" s="223" t="s">
        <v>316</v>
      </c>
      <c r="C131" s="195"/>
      <c r="D131" s="195"/>
      <c r="E131" s="195"/>
    </row>
    <row r="132" spans="1:12" ht="12.95" customHeight="1">
      <c r="A132" s="115" t="s">
        <v>221</v>
      </c>
      <c r="B132" s="223" t="s">
        <v>317</v>
      </c>
      <c r="C132" s="195"/>
      <c r="D132" s="195"/>
      <c r="E132" s="195"/>
    </row>
    <row r="133" spans="1:12" s="41" customFormat="1" ht="12.95" customHeight="1" thickBot="1">
      <c r="A133" s="125" t="s">
        <v>222</v>
      </c>
      <c r="B133" s="224" t="s">
        <v>318</v>
      </c>
      <c r="C133" s="195"/>
      <c r="D133" s="195"/>
      <c r="E133" s="195"/>
    </row>
    <row r="134" spans="1:12" ht="12.95" customHeight="1" thickBot="1">
      <c r="A134" s="14" t="s">
        <v>15</v>
      </c>
      <c r="B134" s="222" t="s">
        <v>415</v>
      </c>
      <c r="C134" s="183">
        <f>+C135+C136+C138+C139+C137</f>
        <v>181964</v>
      </c>
      <c r="D134" s="183">
        <f>+D135+D136+D138+D139+D137</f>
        <v>179044</v>
      </c>
      <c r="E134" s="183">
        <f>+E135+E136+E138+E139+E137</f>
        <v>176887</v>
      </c>
      <c r="L134" s="72"/>
    </row>
    <row r="135" spans="1:12" ht="12.95" customHeight="1">
      <c r="A135" s="115" t="s">
        <v>72</v>
      </c>
      <c r="B135" s="223" t="s">
        <v>320</v>
      </c>
      <c r="C135" s="195"/>
      <c r="D135" s="195"/>
      <c r="E135" s="195"/>
    </row>
    <row r="136" spans="1:12" ht="12.95" customHeight="1">
      <c r="A136" s="115" t="s">
        <v>73</v>
      </c>
      <c r="B136" s="223" t="s">
        <v>330</v>
      </c>
      <c r="C136" s="195"/>
      <c r="D136" s="195"/>
      <c r="E136" s="195"/>
    </row>
    <row r="137" spans="1:12" ht="12.95" customHeight="1">
      <c r="A137" s="115" t="s">
        <v>233</v>
      </c>
      <c r="B137" s="223" t="s">
        <v>413</v>
      </c>
      <c r="C137" s="195">
        <v>181964</v>
      </c>
      <c r="D137" s="195">
        <v>179044</v>
      </c>
      <c r="E137" s="195">
        <v>176887</v>
      </c>
    </row>
    <row r="138" spans="1:12" s="41" customFormat="1" ht="12.95" customHeight="1">
      <c r="A138" s="115" t="s">
        <v>234</v>
      </c>
      <c r="B138" s="223" t="s">
        <v>321</v>
      </c>
      <c r="C138" s="195"/>
      <c r="D138" s="195"/>
      <c r="E138" s="195"/>
    </row>
    <row r="139" spans="1:12" s="41" customFormat="1" ht="12.95" customHeight="1" thickBot="1">
      <c r="A139" s="125" t="s">
        <v>414</v>
      </c>
      <c r="B139" s="224" t="s">
        <v>322</v>
      </c>
      <c r="C139" s="195"/>
      <c r="D139" s="195"/>
      <c r="E139" s="195"/>
    </row>
    <row r="140" spans="1:12" s="41" customFormat="1" ht="12.95" customHeight="1" thickBot="1">
      <c r="A140" s="14" t="s">
        <v>16</v>
      </c>
      <c r="B140" s="222" t="s">
        <v>323</v>
      </c>
      <c r="C140" s="197">
        <f>+C141+C142+C143+C144</f>
        <v>0</v>
      </c>
      <c r="D140" s="197">
        <f>+D141+D142+D143+D144</f>
        <v>0</v>
      </c>
      <c r="E140" s="197">
        <f>+E141+E142+E143+E144</f>
        <v>0</v>
      </c>
    </row>
    <row r="141" spans="1:12" s="41" customFormat="1" ht="12.95" customHeight="1">
      <c r="A141" s="115" t="s">
        <v>131</v>
      </c>
      <c r="B141" s="223" t="s">
        <v>324</v>
      </c>
      <c r="C141" s="195"/>
      <c r="D141" s="195"/>
      <c r="E141" s="195"/>
    </row>
    <row r="142" spans="1:12" s="41" customFormat="1" ht="12.95" customHeight="1">
      <c r="A142" s="115" t="s">
        <v>132</v>
      </c>
      <c r="B142" s="223" t="s">
        <v>325</v>
      </c>
      <c r="C142" s="195"/>
      <c r="D142" s="195"/>
      <c r="E142" s="195"/>
    </row>
    <row r="143" spans="1:12" s="41" customFormat="1" ht="12.95" customHeight="1">
      <c r="A143" s="115" t="s">
        <v>156</v>
      </c>
      <c r="B143" s="223" t="s">
        <v>326</v>
      </c>
      <c r="C143" s="195"/>
      <c r="D143" s="195"/>
      <c r="E143" s="195"/>
    </row>
    <row r="144" spans="1:12" ht="12.95" customHeight="1" thickBot="1">
      <c r="A144" s="115" t="s">
        <v>236</v>
      </c>
      <c r="B144" s="223" t="s">
        <v>327</v>
      </c>
      <c r="C144" s="195"/>
      <c r="D144" s="195"/>
      <c r="E144" s="195"/>
    </row>
    <row r="145" spans="1:5" ht="12.95" customHeight="1" thickBot="1">
      <c r="A145" s="14" t="s">
        <v>17</v>
      </c>
      <c r="B145" s="222" t="s">
        <v>328</v>
      </c>
      <c r="C145" s="198">
        <f>+C125+C129+C134+C140</f>
        <v>184460</v>
      </c>
      <c r="D145" s="198">
        <f>+D125+D129+D134+D140</f>
        <v>183211</v>
      </c>
      <c r="E145" s="198">
        <f>+E125+E129+E134+E140</f>
        <v>178558</v>
      </c>
    </row>
    <row r="146" spans="1:5" ht="12.95" customHeight="1" thickBot="1">
      <c r="A146" s="127" t="s">
        <v>18</v>
      </c>
      <c r="B146" s="90" t="s">
        <v>329</v>
      </c>
      <c r="C146" s="198">
        <f>+C124+C145</f>
        <v>518261</v>
      </c>
      <c r="D146" s="198">
        <f>+D124+D145</f>
        <v>624005</v>
      </c>
      <c r="E146" s="198">
        <f>+E124+E145</f>
        <v>579612</v>
      </c>
    </row>
    <row r="147" spans="1:5" ht="13.5" thickBot="1">
      <c r="A147" s="92"/>
      <c r="B147" s="93"/>
      <c r="C147" s="94"/>
      <c r="D147" s="94"/>
      <c r="E147" s="94"/>
    </row>
    <row r="148" spans="1:5" ht="15" customHeight="1" thickBot="1">
      <c r="A148" s="69" t="s">
        <v>149</v>
      </c>
      <c r="B148" s="70"/>
      <c r="C148" s="42">
        <v>6</v>
      </c>
      <c r="D148" s="42">
        <v>6</v>
      </c>
      <c r="E148" s="42">
        <v>6</v>
      </c>
    </row>
    <row r="149" spans="1:5" ht="14.25" customHeight="1" thickBot="1">
      <c r="A149" s="69" t="s">
        <v>150</v>
      </c>
      <c r="B149" s="70"/>
      <c r="C149" s="42">
        <v>68</v>
      </c>
      <c r="D149" s="42">
        <v>132</v>
      </c>
      <c r="E149" s="42">
        <v>132</v>
      </c>
    </row>
  </sheetData>
  <sheetProtection formatCells="0"/>
  <mergeCells count="2"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9"/>
  <sheetViews>
    <sheetView view="pageBreakPreview" zoomScale="85" zoomScaleNormal="100" zoomScaleSheetLayoutView="85" workbookViewId="0">
      <selection activeCell="B2" sqref="B2:D2"/>
    </sheetView>
  </sheetViews>
  <sheetFormatPr defaultRowHeight="12.75"/>
  <cols>
    <col min="1" max="1" width="15.33203125" style="370" customWidth="1"/>
    <col min="2" max="2" width="72" style="371" customWidth="1"/>
    <col min="3" max="3" width="16.33203125" style="372" customWidth="1"/>
    <col min="4" max="5" width="16.33203125" style="97" customWidth="1"/>
    <col min="6" max="16384" width="9.33203125" style="2"/>
  </cols>
  <sheetData>
    <row r="1" spans="1:5" s="1" customFormat="1" ht="16.5" customHeight="1" thickBot="1">
      <c r="A1" s="53"/>
      <c r="B1" s="229"/>
      <c r="C1" s="342"/>
      <c r="D1" s="71"/>
      <c r="E1" s="71" t="s">
        <v>488</v>
      </c>
    </row>
    <row r="2" spans="1:5" s="37" customFormat="1" ht="21" customHeight="1">
      <c r="A2" s="99" t="s">
        <v>55</v>
      </c>
      <c r="B2" s="598" t="s">
        <v>151</v>
      </c>
      <c r="C2" s="599"/>
      <c r="D2" s="600"/>
      <c r="E2" s="87" t="s">
        <v>43</v>
      </c>
    </row>
    <row r="3" spans="1:5" s="226" customFormat="1" ht="24.75" thickBot="1">
      <c r="A3" s="128" t="s">
        <v>146</v>
      </c>
      <c r="B3" s="601" t="s">
        <v>428</v>
      </c>
      <c r="C3" s="602"/>
      <c r="D3" s="603"/>
      <c r="E3" s="225" t="s">
        <v>52</v>
      </c>
    </row>
    <row r="4" spans="1:5" s="38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227" t="s">
        <v>46</v>
      </c>
      <c r="D5" s="58" t="s">
        <v>421</v>
      </c>
      <c r="E5" s="58" t="s">
        <v>446</v>
      </c>
    </row>
    <row r="6" spans="1:5" s="35" customFormat="1" ht="12.95" customHeight="1" thickBot="1">
      <c r="A6" s="49">
        <v>1</v>
      </c>
      <c r="B6" s="230">
        <v>2</v>
      </c>
      <c r="C6" s="228">
        <v>3</v>
      </c>
      <c r="D6" s="51">
        <v>4</v>
      </c>
      <c r="E6" s="51">
        <v>5</v>
      </c>
    </row>
    <row r="7" spans="1:5" s="35" customFormat="1" ht="15.95" customHeight="1" thickBot="1">
      <c r="A7" s="59"/>
      <c r="B7" s="231" t="s">
        <v>47</v>
      </c>
      <c r="C7" s="345"/>
      <c r="D7" s="88"/>
      <c r="E7" s="88"/>
    </row>
    <row r="8" spans="1:5" s="35" customFormat="1" ht="12.95" customHeight="1" thickBot="1">
      <c r="A8" s="14" t="s">
        <v>9</v>
      </c>
      <c r="B8" s="346" t="s">
        <v>177</v>
      </c>
      <c r="C8" s="178">
        <f>+C9+C10+C11+C12+C13+C14</f>
        <v>212869</v>
      </c>
      <c r="D8" s="178">
        <f>+D9+D10+D11+D12+D13+D14</f>
        <v>251181</v>
      </c>
      <c r="E8" s="178">
        <f>+E9+E10+E11+E12+E13+E14</f>
        <v>251181</v>
      </c>
    </row>
    <row r="9" spans="1:5" s="39" customFormat="1" ht="12.95" customHeight="1">
      <c r="A9" s="115" t="s">
        <v>74</v>
      </c>
      <c r="B9" s="347" t="s">
        <v>178</v>
      </c>
      <c r="C9" s="179">
        <v>52011</v>
      </c>
      <c r="D9" s="179">
        <v>76974</v>
      </c>
      <c r="E9" s="179">
        <v>76974</v>
      </c>
    </row>
    <row r="10" spans="1:5" s="40" customFormat="1" ht="12.95" customHeight="1">
      <c r="A10" s="116" t="s">
        <v>75</v>
      </c>
      <c r="B10" s="348" t="s">
        <v>179</v>
      </c>
      <c r="C10" s="180">
        <v>46081</v>
      </c>
      <c r="D10" s="180">
        <v>46081</v>
      </c>
      <c r="E10" s="180">
        <v>46081</v>
      </c>
    </row>
    <row r="11" spans="1:5" s="40" customFormat="1" ht="12.95" customHeight="1">
      <c r="A11" s="116" t="s">
        <v>76</v>
      </c>
      <c r="B11" s="348" t="s">
        <v>180</v>
      </c>
      <c r="C11" s="180">
        <v>83134</v>
      </c>
      <c r="D11" s="180">
        <v>105542</v>
      </c>
      <c r="E11" s="180">
        <v>105542</v>
      </c>
    </row>
    <row r="12" spans="1:5" s="40" customFormat="1" ht="12.95" customHeight="1">
      <c r="A12" s="116" t="s">
        <v>77</v>
      </c>
      <c r="B12" s="348" t="s">
        <v>181</v>
      </c>
      <c r="C12" s="180">
        <v>2643</v>
      </c>
      <c r="D12" s="180">
        <v>2643</v>
      </c>
      <c r="E12" s="180">
        <v>2643</v>
      </c>
    </row>
    <row r="13" spans="1:5" s="40" customFormat="1" ht="12.95" customHeight="1">
      <c r="A13" s="116" t="s">
        <v>108</v>
      </c>
      <c r="B13" s="348" t="s">
        <v>182</v>
      </c>
      <c r="C13" s="181"/>
      <c r="D13" s="181">
        <v>1656</v>
      </c>
      <c r="E13" s="181">
        <v>1656</v>
      </c>
    </row>
    <row r="14" spans="1:5" s="39" customFormat="1" ht="12.95" customHeight="1" thickBot="1">
      <c r="A14" s="117" t="s">
        <v>78</v>
      </c>
      <c r="B14" s="349" t="s">
        <v>183</v>
      </c>
      <c r="C14" s="181">
        <v>29000</v>
      </c>
      <c r="D14" s="181">
        <v>18285</v>
      </c>
      <c r="E14" s="181">
        <v>18285</v>
      </c>
    </row>
    <row r="15" spans="1:5" s="39" customFormat="1" ht="12.95" customHeight="1" thickBot="1">
      <c r="A15" s="14" t="s">
        <v>10</v>
      </c>
      <c r="B15" s="350" t="s">
        <v>184</v>
      </c>
      <c r="C15" s="178">
        <f>+C16+C17+C18+C19+C20</f>
        <v>113660</v>
      </c>
      <c r="D15" s="178">
        <f>+D16+D17+D18+D19+D20</f>
        <v>170283</v>
      </c>
      <c r="E15" s="178">
        <f>+E16+E17+E18+E19+E20</f>
        <v>170283</v>
      </c>
    </row>
    <row r="16" spans="1:5" s="39" customFormat="1" ht="12.95" customHeight="1">
      <c r="A16" s="115" t="s">
        <v>80</v>
      </c>
      <c r="B16" s="347" t="s">
        <v>185</v>
      </c>
      <c r="C16" s="179"/>
      <c r="D16" s="179"/>
      <c r="E16" s="179"/>
    </row>
    <row r="17" spans="1:5" s="39" customFormat="1" ht="12.95" customHeight="1">
      <c r="A17" s="116" t="s">
        <v>81</v>
      </c>
      <c r="B17" s="348" t="s">
        <v>186</v>
      </c>
      <c r="C17" s="180"/>
      <c r="D17" s="180"/>
      <c r="E17" s="180"/>
    </row>
    <row r="18" spans="1:5" s="39" customFormat="1" ht="12.95" customHeight="1">
      <c r="A18" s="116" t="s">
        <v>82</v>
      </c>
      <c r="B18" s="348" t="s">
        <v>404</v>
      </c>
      <c r="C18" s="180"/>
      <c r="D18" s="180">
        <v>87</v>
      </c>
      <c r="E18" s="180">
        <v>87</v>
      </c>
    </row>
    <row r="19" spans="1:5" s="39" customFormat="1" ht="12.95" customHeight="1">
      <c r="A19" s="116" t="s">
        <v>83</v>
      </c>
      <c r="B19" s="348" t="s">
        <v>405</v>
      </c>
      <c r="C19" s="180"/>
      <c r="D19" s="180"/>
      <c r="E19" s="180"/>
    </row>
    <row r="20" spans="1:5" s="39" customFormat="1" ht="12.95" customHeight="1">
      <c r="A20" s="116" t="s">
        <v>84</v>
      </c>
      <c r="B20" s="348" t="s">
        <v>187</v>
      </c>
      <c r="C20" s="180">
        <v>113660</v>
      </c>
      <c r="D20" s="180">
        <v>170196</v>
      </c>
      <c r="E20" s="180">
        <v>170196</v>
      </c>
    </row>
    <row r="21" spans="1:5" s="40" customFormat="1" ht="12.95" customHeight="1" thickBot="1">
      <c r="A21" s="117" t="s">
        <v>90</v>
      </c>
      <c r="B21" s="349" t="s">
        <v>188</v>
      </c>
      <c r="C21" s="182"/>
      <c r="D21" s="182"/>
      <c r="E21" s="182"/>
    </row>
    <row r="22" spans="1:5" s="40" customFormat="1" ht="12.95" customHeight="1" thickBot="1">
      <c r="A22" s="14" t="s">
        <v>11</v>
      </c>
      <c r="B22" s="346" t="s">
        <v>189</v>
      </c>
      <c r="C22" s="178">
        <f>+C23+C24+C25+C26+C27</f>
        <v>114564</v>
      </c>
      <c r="D22" s="178">
        <f>+D23+D24+D25+D26+D27</f>
        <v>120286</v>
      </c>
      <c r="E22" s="178">
        <f>+E23+E24+E25+E26+E27</f>
        <v>120286</v>
      </c>
    </row>
    <row r="23" spans="1:5" s="40" customFormat="1" ht="12.95" customHeight="1">
      <c r="A23" s="115" t="s">
        <v>63</v>
      </c>
      <c r="B23" s="347" t="s">
        <v>190</v>
      </c>
      <c r="C23" s="179">
        <v>2464</v>
      </c>
      <c r="D23" s="179">
        <v>9390</v>
      </c>
      <c r="E23" s="179">
        <v>9390</v>
      </c>
    </row>
    <row r="24" spans="1:5" s="39" customFormat="1" ht="12.95" customHeight="1">
      <c r="A24" s="116" t="s">
        <v>64</v>
      </c>
      <c r="B24" s="348" t="s">
        <v>191</v>
      </c>
      <c r="C24" s="180"/>
      <c r="D24" s="180"/>
      <c r="E24" s="180"/>
    </row>
    <row r="25" spans="1:5" s="40" customFormat="1" ht="12.95" customHeight="1">
      <c r="A25" s="116" t="s">
        <v>65</v>
      </c>
      <c r="B25" s="348" t="s">
        <v>406</v>
      </c>
      <c r="C25" s="180"/>
      <c r="D25" s="180"/>
      <c r="E25" s="180"/>
    </row>
    <row r="26" spans="1:5" s="40" customFormat="1" ht="12.95" customHeight="1">
      <c r="A26" s="116" t="s">
        <v>66</v>
      </c>
      <c r="B26" s="348" t="s">
        <v>407</v>
      </c>
      <c r="C26" s="180"/>
      <c r="D26" s="180"/>
      <c r="E26" s="180"/>
    </row>
    <row r="27" spans="1:5" s="40" customFormat="1" ht="12.95" customHeight="1">
      <c r="A27" s="116" t="s">
        <v>121</v>
      </c>
      <c r="B27" s="348" t="s">
        <v>192</v>
      </c>
      <c r="C27" s="180">
        <v>112100</v>
      </c>
      <c r="D27" s="180">
        <v>110896</v>
      </c>
      <c r="E27" s="180">
        <v>110896</v>
      </c>
    </row>
    <row r="28" spans="1:5" s="40" customFormat="1" ht="12.95" customHeight="1" thickBot="1">
      <c r="A28" s="117" t="s">
        <v>122</v>
      </c>
      <c r="B28" s="349" t="s">
        <v>193</v>
      </c>
      <c r="C28" s="182">
        <v>112097</v>
      </c>
      <c r="D28" s="182">
        <v>110896</v>
      </c>
      <c r="E28" s="182">
        <v>110896</v>
      </c>
    </row>
    <row r="29" spans="1:5" s="40" customFormat="1" ht="12.95" customHeight="1" thickBot="1">
      <c r="A29" s="14" t="s">
        <v>123</v>
      </c>
      <c r="B29" s="346" t="s">
        <v>194</v>
      </c>
      <c r="C29" s="183">
        <f>+C30+C33+C34+C35</f>
        <v>20700</v>
      </c>
      <c r="D29" s="183">
        <f>+D30+D33+D34+D35</f>
        <v>21170</v>
      </c>
      <c r="E29" s="183">
        <f>+E30+E33+E34+E35</f>
        <v>18496</v>
      </c>
    </row>
    <row r="30" spans="1:5" s="40" customFormat="1" ht="12.95" customHeight="1">
      <c r="A30" s="115" t="s">
        <v>195</v>
      </c>
      <c r="B30" s="347" t="s">
        <v>201</v>
      </c>
      <c r="C30" s="184">
        <f>+C31+C32</f>
        <v>16700</v>
      </c>
      <c r="D30" s="184">
        <f>+D31+D32</f>
        <v>16200</v>
      </c>
      <c r="E30" s="184">
        <f>+E31+E32</f>
        <v>14800</v>
      </c>
    </row>
    <row r="31" spans="1:5" s="40" customFormat="1" ht="12.95" customHeight="1">
      <c r="A31" s="116" t="s">
        <v>196</v>
      </c>
      <c r="B31" s="348" t="s">
        <v>202</v>
      </c>
      <c r="C31" s="180">
        <v>8200</v>
      </c>
      <c r="D31" s="180">
        <v>8200</v>
      </c>
      <c r="E31" s="180">
        <v>7231</v>
      </c>
    </row>
    <row r="32" spans="1:5" s="40" customFormat="1" ht="12.95" customHeight="1">
      <c r="A32" s="116" t="s">
        <v>197</v>
      </c>
      <c r="B32" s="348" t="s">
        <v>203</v>
      </c>
      <c r="C32" s="180">
        <v>8500</v>
      </c>
      <c r="D32" s="180">
        <v>8000</v>
      </c>
      <c r="E32" s="180">
        <v>7569</v>
      </c>
    </row>
    <row r="33" spans="1:5" s="40" customFormat="1" ht="12.95" customHeight="1">
      <c r="A33" s="116" t="s">
        <v>198</v>
      </c>
      <c r="B33" s="348" t="s">
        <v>204</v>
      </c>
      <c r="C33" s="180">
        <v>2950</v>
      </c>
      <c r="D33" s="180">
        <v>3500</v>
      </c>
      <c r="E33" s="180">
        <v>2834</v>
      </c>
    </row>
    <row r="34" spans="1:5" s="40" customFormat="1" ht="12.95" customHeight="1">
      <c r="A34" s="116" t="s">
        <v>199</v>
      </c>
      <c r="B34" s="348" t="s">
        <v>205</v>
      </c>
      <c r="C34" s="180">
        <v>500</v>
      </c>
      <c r="D34" s="180">
        <v>500</v>
      </c>
      <c r="E34" s="180">
        <v>309</v>
      </c>
    </row>
    <row r="35" spans="1:5" s="40" customFormat="1" ht="12.95" customHeight="1" thickBot="1">
      <c r="A35" s="117" t="s">
        <v>200</v>
      </c>
      <c r="B35" s="349" t="s">
        <v>206</v>
      </c>
      <c r="C35" s="182">
        <v>550</v>
      </c>
      <c r="D35" s="182">
        <v>970</v>
      </c>
      <c r="E35" s="182">
        <v>553</v>
      </c>
    </row>
    <row r="36" spans="1:5" s="40" customFormat="1" ht="12.95" customHeight="1" thickBot="1">
      <c r="A36" s="14" t="s">
        <v>13</v>
      </c>
      <c r="B36" s="346" t="s">
        <v>207</v>
      </c>
      <c r="C36" s="178">
        <f>SUM(C37:C46)</f>
        <v>11077</v>
      </c>
      <c r="D36" s="178">
        <f>SUM(D37:D46)</f>
        <v>19463</v>
      </c>
      <c r="E36" s="178">
        <f>SUM(E37:E46)</f>
        <v>11449</v>
      </c>
    </row>
    <row r="37" spans="1:5" s="40" customFormat="1" ht="12.95" customHeight="1">
      <c r="A37" s="115" t="s">
        <v>67</v>
      </c>
      <c r="B37" s="347" t="s">
        <v>210</v>
      </c>
      <c r="C37" s="179">
        <v>250</v>
      </c>
      <c r="D37" s="179">
        <v>1290</v>
      </c>
      <c r="E37" s="179">
        <v>1289</v>
      </c>
    </row>
    <row r="38" spans="1:5" s="40" customFormat="1" ht="12.95" customHeight="1">
      <c r="A38" s="116" t="s">
        <v>68</v>
      </c>
      <c r="B38" s="348" t="s">
        <v>211</v>
      </c>
      <c r="C38" s="180">
        <v>5835</v>
      </c>
      <c r="D38" s="180">
        <v>12400</v>
      </c>
      <c r="E38" s="180">
        <v>6010</v>
      </c>
    </row>
    <row r="39" spans="1:5" s="40" customFormat="1" ht="12.95" customHeight="1">
      <c r="A39" s="116" t="s">
        <v>69</v>
      </c>
      <c r="B39" s="348" t="s">
        <v>212</v>
      </c>
      <c r="C39" s="180">
        <v>3500</v>
      </c>
      <c r="D39" s="180">
        <v>3660</v>
      </c>
      <c r="E39" s="180">
        <v>2821</v>
      </c>
    </row>
    <row r="40" spans="1:5" s="40" customFormat="1" ht="12.95" customHeight="1">
      <c r="A40" s="116" t="s">
        <v>125</v>
      </c>
      <c r="B40" s="348" t="s">
        <v>213</v>
      </c>
      <c r="C40" s="180">
        <v>431</v>
      </c>
      <c r="D40" s="180">
        <v>431</v>
      </c>
      <c r="E40" s="180"/>
    </row>
    <row r="41" spans="1:5" s="40" customFormat="1" ht="12.95" customHeight="1">
      <c r="A41" s="116" t="s">
        <v>126</v>
      </c>
      <c r="B41" s="348" t="s">
        <v>214</v>
      </c>
      <c r="C41" s="180"/>
      <c r="D41" s="180"/>
      <c r="E41" s="180"/>
    </row>
    <row r="42" spans="1:5" s="40" customFormat="1" ht="12.95" customHeight="1">
      <c r="A42" s="116" t="s">
        <v>127</v>
      </c>
      <c r="B42" s="348" t="s">
        <v>215</v>
      </c>
      <c r="C42" s="180">
        <v>1061</v>
      </c>
      <c r="D42" s="180">
        <v>1370</v>
      </c>
      <c r="E42" s="180">
        <v>1018</v>
      </c>
    </row>
    <row r="43" spans="1:5" s="40" customFormat="1" ht="12.95" customHeight="1">
      <c r="A43" s="116" t="s">
        <v>128</v>
      </c>
      <c r="B43" s="348" t="s">
        <v>216</v>
      </c>
      <c r="C43" s="180"/>
      <c r="D43" s="180"/>
      <c r="E43" s="180"/>
    </row>
    <row r="44" spans="1:5" s="40" customFormat="1" ht="12.95" customHeight="1">
      <c r="A44" s="116" t="s">
        <v>129</v>
      </c>
      <c r="B44" s="348" t="s">
        <v>217</v>
      </c>
      <c r="C44" s="180"/>
      <c r="D44" s="180">
        <v>100</v>
      </c>
      <c r="E44" s="180">
        <v>99</v>
      </c>
    </row>
    <row r="45" spans="1:5" s="40" customFormat="1" ht="12.95" customHeight="1">
      <c r="A45" s="116" t="s">
        <v>208</v>
      </c>
      <c r="B45" s="348" t="s">
        <v>218</v>
      </c>
      <c r="C45" s="351"/>
      <c r="D45" s="185"/>
      <c r="E45" s="185"/>
    </row>
    <row r="46" spans="1:5" s="40" customFormat="1" ht="12.95" customHeight="1" thickBot="1">
      <c r="A46" s="117" t="s">
        <v>209</v>
      </c>
      <c r="B46" s="349" t="s">
        <v>219</v>
      </c>
      <c r="C46" s="352"/>
      <c r="D46" s="186">
        <v>212</v>
      </c>
      <c r="E46" s="186">
        <v>212</v>
      </c>
    </row>
    <row r="47" spans="1:5" s="40" customFormat="1" ht="12.95" customHeight="1" thickBot="1">
      <c r="A47" s="14" t="s">
        <v>14</v>
      </c>
      <c r="B47" s="346" t="s">
        <v>220</v>
      </c>
      <c r="C47" s="178">
        <f>SUM(C48:C52)</f>
        <v>0</v>
      </c>
      <c r="D47" s="178">
        <f>SUM(D48:D52)</f>
        <v>0</v>
      </c>
      <c r="E47" s="178">
        <f>SUM(E48:E52)</f>
        <v>0</v>
      </c>
    </row>
    <row r="48" spans="1:5" s="40" customFormat="1" ht="12.95" customHeight="1">
      <c r="A48" s="115" t="s">
        <v>70</v>
      </c>
      <c r="B48" s="347" t="s">
        <v>224</v>
      </c>
      <c r="C48" s="353"/>
      <c r="D48" s="187"/>
      <c r="E48" s="187"/>
    </row>
    <row r="49" spans="1:5" s="40" customFormat="1" ht="12.95" customHeight="1">
      <c r="A49" s="116" t="s">
        <v>71</v>
      </c>
      <c r="B49" s="348" t="s">
        <v>225</v>
      </c>
      <c r="C49" s="351"/>
      <c r="D49" s="185"/>
      <c r="E49" s="185"/>
    </row>
    <row r="50" spans="1:5" s="40" customFormat="1" ht="12.95" customHeight="1">
      <c r="A50" s="116" t="s">
        <v>221</v>
      </c>
      <c r="B50" s="348" t="s">
        <v>226</v>
      </c>
      <c r="C50" s="351"/>
      <c r="D50" s="185"/>
      <c r="E50" s="185"/>
    </row>
    <row r="51" spans="1:5" s="40" customFormat="1" ht="12.95" customHeight="1">
      <c r="A51" s="116" t="s">
        <v>222</v>
      </c>
      <c r="B51" s="348" t="s">
        <v>227</v>
      </c>
      <c r="C51" s="351"/>
      <c r="D51" s="185"/>
      <c r="E51" s="185"/>
    </row>
    <row r="52" spans="1:5" s="40" customFormat="1" ht="12.95" customHeight="1" thickBot="1">
      <c r="A52" s="117" t="s">
        <v>223</v>
      </c>
      <c r="B52" s="349" t="s">
        <v>228</v>
      </c>
      <c r="C52" s="352"/>
      <c r="D52" s="186"/>
      <c r="E52" s="186"/>
    </row>
    <row r="53" spans="1:5" s="40" customFormat="1" ht="12.95" customHeight="1" thickBot="1">
      <c r="A53" s="14" t="s">
        <v>130</v>
      </c>
      <c r="B53" s="346" t="s">
        <v>229</v>
      </c>
      <c r="C53" s="178">
        <f>SUM(C54:C56)</f>
        <v>920</v>
      </c>
      <c r="D53" s="178">
        <f>SUM(D54:D56)</f>
        <v>920</v>
      </c>
      <c r="E53" s="178">
        <f>SUM(E54:E56)</f>
        <v>823</v>
      </c>
    </row>
    <row r="54" spans="1:5" s="40" customFormat="1" ht="12.95" customHeight="1">
      <c r="A54" s="115" t="s">
        <v>72</v>
      </c>
      <c r="B54" s="347" t="s">
        <v>230</v>
      </c>
      <c r="C54" s="179"/>
      <c r="D54" s="179"/>
      <c r="E54" s="179"/>
    </row>
    <row r="55" spans="1:5" s="40" customFormat="1" ht="12.95" customHeight="1">
      <c r="A55" s="116" t="s">
        <v>73</v>
      </c>
      <c r="B55" s="348" t="s">
        <v>408</v>
      </c>
      <c r="C55" s="180"/>
      <c r="D55" s="180"/>
      <c r="E55" s="180"/>
    </row>
    <row r="56" spans="1:5" s="40" customFormat="1" ht="12.95" customHeight="1">
      <c r="A56" s="116" t="s">
        <v>233</v>
      </c>
      <c r="B56" s="348" t="s">
        <v>231</v>
      </c>
      <c r="C56" s="180">
        <v>920</v>
      </c>
      <c r="D56" s="180">
        <v>920</v>
      </c>
      <c r="E56" s="180">
        <v>823</v>
      </c>
    </row>
    <row r="57" spans="1:5" s="40" customFormat="1" ht="12.95" customHeight="1" thickBot="1">
      <c r="A57" s="117" t="s">
        <v>234</v>
      </c>
      <c r="B57" s="349" t="s">
        <v>232</v>
      </c>
      <c r="C57" s="182"/>
      <c r="D57" s="182"/>
      <c r="E57" s="182"/>
    </row>
    <row r="58" spans="1:5" s="40" customFormat="1" ht="12.95" customHeight="1" thickBot="1">
      <c r="A58" s="14" t="s">
        <v>16</v>
      </c>
      <c r="B58" s="350" t="s">
        <v>235</v>
      </c>
      <c r="C58" s="178">
        <f>SUM(C59:C61)</f>
        <v>0</v>
      </c>
      <c r="D58" s="178">
        <f>SUM(D59:D61)</f>
        <v>0</v>
      </c>
      <c r="E58" s="178">
        <f>SUM(E59:E61)</f>
        <v>0</v>
      </c>
    </row>
    <row r="59" spans="1:5" s="40" customFormat="1" ht="12.95" customHeight="1">
      <c r="A59" s="115" t="s">
        <v>131</v>
      </c>
      <c r="B59" s="347" t="s">
        <v>237</v>
      </c>
      <c r="C59" s="351"/>
      <c r="D59" s="185"/>
      <c r="E59" s="185"/>
    </row>
    <row r="60" spans="1:5" s="40" customFormat="1" ht="12.95" customHeight="1">
      <c r="A60" s="116" t="s">
        <v>132</v>
      </c>
      <c r="B60" s="348" t="s">
        <v>409</v>
      </c>
      <c r="C60" s="351"/>
      <c r="D60" s="185"/>
      <c r="E60" s="185"/>
    </row>
    <row r="61" spans="1:5" s="40" customFormat="1" ht="12.95" customHeight="1">
      <c r="A61" s="116" t="s">
        <v>156</v>
      </c>
      <c r="B61" s="348" t="s">
        <v>238</v>
      </c>
      <c r="C61" s="351"/>
      <c r="D61" s="185"/>
      <c r="E61" s="185"/>
    </row>
    <row r="62" spans="1:5" s="40" customFormat="1" ht="12.95" customHeight="1" thickBot="1">
      <c r="A62" s="117" t="s">
        <v>236</v>
      </c>
      <c r="B62" s="349" t="s">
        <v>239</v>
      </c>
      <c r="C62" s="351"/>
      <c r="D62" s="185"/>
      <c r="E62" s="185"/>
    </row>
    <row r="63" spans="1:5" s="40" customFormat="1" ht="12.95" customHeight="1" thickBot="1">
      <c r="A63" s="14" t="s">
        <v>17</v>
      </c>
      <c r="B63" s="346" t="s">
        <v>240</v>
      </c>
      <c r="C63" s="183">
        <f>+C8+C15+C22+C29+C36+C47+C53+C58</f>
        <v>473790</v>
      </c>
      <c r="D63" s="183">
        <f>+D8+D15+D22+D29+D36+D47+D53+D58</f>
        <v>583303</v>
      </c>
      <c r="E63" s="183">
        <f>+E8+E15+E22+E29+E36+E47+E53+E58</f>
        <v>572518</v>
      </c>
    </row>
    <row r="64" spans="1:5" s="40" customFormat="1" ht="12.95" customHeight="1" thickBot="1">
      <c r="A64" s="118" t="s">
        <v>376</v>
      </c>
      <c r="B64" s="350" t="s">
        <v>242</v>
      </c>
      <c r="C64" s="178">
        <f>SUM(C65:C67)</f>
        <v>25900</v>
      </c>
      <c r="D64" s="178">
        <f>SUM(D65:D67)</f>
        <v>16709</v>
      </c>
      <c r="E64" s="178">
        <f>SUM(E65:E67)</f>
        <v>16709</v>
      </c>
    </row>
    <row r="65" spans="1:5" s="40" customFormat="1" ht="12.95" customHeight="1">
      <c r="A65" s="115" t="s">
        <v>275</v>
      </c>
      <c r="B65" s="347" t="s">
        <v>243</v>
      </c>
      <c r="C65" s="351">
        <v>25900</v>
      </c>
      <c r="D65" s="185">
        <v>16709</v>
      </c>
      <c r="E65" s="185">
        <v>16709</v>
      </c>
    </row>
    <row r="66" spans="1:5" s="40" customFormat="1" ht="12.95" customHeight="1">
      <c r="A66" s="116" t="s">
        <v>284</v>
      </c>
      <c r="B66" s="348" t="s">
        <v>244</v>
      </c>
      <c r="C66" s="351"/>
      <c r="D66" s="185"/>
      <c r="E66" s="185"/>
    </row>
    <row r="67" spans="1:5" s="40" customFormat="1" ht="12.95" customHeight="1" thickBot="1">
      <c r="A67" s="117" t="s">
        <v>285</v>
      </c>
      <c r="B67" s="354" t="s">
        <v>245</v>
      </c>
      <c r="C67" s="351"/>
      <c r="D67" s="185"/>
      <c r="E67" s="185"/>
    </row>
    <row r="68" spans="1:5" s="40" customFormat="1" ht="12.95" customHeight="1" thickBot="1">
      <c r="A68" s="118" t="s">
        <v>246</v>
      </c>
      <c r="B68" s="350" t="s">
        <v>247</v>
      </c>
      <c r="C68" s="178">
        <f>SUM(C69:C72)</f>
        <v>0</v>
      </c>
      <c r="D68" s="178">
        <f>SUM(D69:D72)</f>
        <v>0</v>
      </c>
      <c r="E68" s="178">
        <f>SUM(E69:E72)</f>
        <v>0</v>
      </c>
    </row>
    <row r="69" spans="1:5" s="40" customFormat="1" ht="12.95" customHeight="1">
      <c r="A69" s="115" t="s">
        <v>109</v>
      </c>
      <c r="B69" s="347" t="s">
        <v>248</v>
      </c>
      <c r="C69" s="351"/>
      <c r="D69" s="185"/>
      <c r="E69" s="185"/>
    </row>
    <row r="70" spans="1:5" s="40" customFormat="1" ht="12.95" customHeight="1">
      <c r="A70" s="116" t="s">
        <v>110</v>
      </c>
      <c r="B70" s="348" t="s">
        <v>249</v>
      </c>
      <c r="C70" s="351"/>
      <c r="D70" s="185"/>
      <c r="E70" s="185"/>
    </row>
    <row r="71" spans="1:5" s="40" customFormat="1" ht="12.95" customHeight="1">
      <c r="A71" s="116" t="s">
        <v>276</v>
      </c>
      <c r="B71" s="348" t="s">
        <v>250</v>
      </c>
      <c r="C71" s="351"/>
      <c r="D71" s="185"/>
      <c r="E71" s="185"/>
    </row>
    <row r="72" spans="1:5" s="40" customFormat="1" ht="12.95" customHeight="1" thickBot="1">
      <c r="A72" s="117" t="s">
        <v>277</v>
      </c>
      <c r="B72" s="349" t="s">
        <v>251</v>
      </c>
      <c r="C72" s="351"/>
      <c r="D72" s="185"/>
      <c r="E72" s="185"/>
    </row>
    <row r="73" spans="1:5" s="40" customFormat="1" ht="12.95" customHeight="1" thickBot="1">
      <c r="A73" s="118" t="s">
        <v>252</v>
      </c>
      <c r="B73" s="350" t="s">
        <v>253</v>
      </c>
      <c r="C73" s="178">
        <f>SUM(C74:C75)</f>
        <v>18571</v>
      </c>
      <c r="D73" s="178">
        <f>SUM(D74:D75)</f>
        <v>17137</v>
      </c>
      <c r="E73" s="178">
        <f>SUM(E74:E75)</f>
        <v>17137</v>
      </c>
    </row>
    <row r="74" spans="1:5" s="40" customFormat="1" ht="12.95" customHeight="1">
      <c r="A74" s="115" t="s">
        <v>278</v>
      </c>
      <c r="B74" s="347" t="s">
        <v>254</v>
      </c>
      <c r="C74" s="351">
        <v>18571</v>
      </c>
      <c r="D74" s="185">
        <v>17137</v>
      </c>
      <c r="E74" s="185">
        <v>17137</v>
      </c>
    </row>
    <row r="75" spans="1:5" s="40" customFormat="1" ht="12.95" customHeight="1" thickBot="1">
      <c r="A75" s="117" t="s">
        <v>279</v>
      </c>
      <c r="B75" s="349" t="s">
        <v>255</v>
      </c>
      <c r="C75" s="351"/>
      <c r="D75" s="185"/>
      <c r="E75" s="185"/>
    </row>
    <row r="76" spans="1:5" s="39" customFormat="1" ht="12.95" customHeight="1" thickBot="1">
      <c r="A76" s="118" t="s">
        <v>256</v>
      </c>
      <c r="B76" s="350" t="s">
        <v>257</v>
      </c>
      <c r="C76" s="178">
        <f>SUM(C77:C79)</f>
        <v>0</v>
      </c>
      <c r="D76" s="178">
        <f>SUM(D77:D79)</f>
        <v>6856</v>
      </c>
      <c r="E76" s="178">
        <f>SUM(E77:E79)</f>
        <v>6856</v>
      </c>
    </row>
    <row r="77" spans="1:5" s="40" customFormat="1" ht="12.95" customHeight="1">
      <c r="A77" s="115" t="s">
        <v>280</v>
      </c>
      <c r="B77" s="347" t="s">
        <v>258</v>
      </c>
      <c r="C77" s="351"/>
      <c r="D77" s="185">
        <v>6856</v>
      </c>
      <c r="E77" s="185">
        <v>6856</v>
      </c>
    </row>
    <row r="78" spans="1:5" s="40" customFormat="1" ht="12.95" customHeight="1">
      <c r="A78" s="116" t="s">
        <v>281</v>
      </c>
      <c r="B78" s="348" t="s">
        <v>259</v>
      </c>
      <c r="C78" s="351"/>
      <c r="D78" s="185"/>
      <c r="E78" s="185"/>
    </row>
    <row r="79" spans="1:5" s="40" customFormat="1" ht="12.95" customHeight="1" thickBot="1">
      <c r="A79" s="117" t="s">
        <v>282</v>
      </c>
      <c r="B79" s="349" t="s">
        <v>260</v>
      </c>
      <c r="C79" s="351"/>
      <c r="D79" s="185"/>
      <c r="E79" s="185"/>
    </row>
    <row r="80" spans="1:5" s="40" customFormat="1" ht="12.95" customHeight="1" thickBot="1">
      <c r="A80" s="118" t="s">
        <v>261</v>
      </c>
      <c r="B80" s="350" t="s">
        <v>283</v>
      </c>
      <c r="C80" s="178">
        <f>SUM(C81:C84)</f>
        <v>0</v>
      </c>
      <c r="D80" s="178">
        <f>SUM(D81:D84)</f>
        <v>0</v>
      </c>
      <c r="E80" s="178">
        <f>SUM(E81:E84)</f>
        <v>0</v>
      </c>
    </row>
    <row r="81" spans="1:5" s="40" customFormat="1" ht="12.95" customHeight="1">
      <c r="A81" s="119" t="s">
        <v>262</v>
      </c>
      <c r="B81" s="347" t="s">
        <v>263</v>
      </c>
      <c r="C81" s="351"/>
      <c r="D81" s="185"/>
      <c r="E81" s="185"/>
    </row>
    <row r="82" spans="1:5" s="40" customFormat="1" ht="12.95" customHeight="1">
      <c r="A82" s="120" t="s">
        <v>264</v>
      </c>
      <c r="B82" s="348" t="s">
        <v>265</v>
      </c>
      <c r="C82" s="351"/>
      <c r="D82" s="185"/>
      <c r="E82" s="185"/>
    </row>
    <row r="83" spans="1:5" s="40" customFormat="1" ht="12.95" customHeight="1">
      <c r="A83" s="120" t="s">
        <v>266</v>
      </c>
      <c r="B83" s="348" t="s">
        <v>267</v>
      </c>
      <c r="C83" s="351"/>
      <c r="D83" s="185"/>
      <c r="E83" s="185"/>
    </row>
    <row r="84" spans="1:5" s="39" customFormat="1" ht="12.95" customHeight="1" thickBot="1">
      <c r="A84" s="121" t="s">
        <v>268</v>
      </c>
      <c r="B84" s="349" t="s">
        <v>269</v>
      </c>
      <c r="C84" s="351"/>
      <c r="D84" s="185"/>
      <c r="E84" s="185"/>
    </row>
    <row r="85" spans="1:5" s="39" customFormat="1" ht="12.95" customHeight="1" thickBot="1">
      <c r="A85" s="118" t="s">
        <v>270</v>
      </c>
      <c r="B85" s="350" t="s">
        <v>271</v>
      </c>
      <c r="C85" s="188"/>
      <c r="D85" s="188"/>
      <c r="E85" s="188"/>
    </row>
    <row r="86" spans="1:5" s="39" customFormat="1" ht="12.95" customHeight="1" thickBot="1">
      <c r="A86" s="118" t="s">
        <v>272</v>
      </c>
      <c r="B86" s="355" t="s">
        <v>273</v>
      </c>
      <c r="C86" s="183">
        <f>+C64+C68+C73+C76+C80+C85</f>
        <v>44471</v>
      </c>
      <c r="D86" s="183">
        <f>+D64+D68+D73+D76+D80+D85</f>
        <v>40702</v>
      </c>
      <c r="E86" s="183">
        <f>+E64+E68+E73+E76+E80+E85</f>
        <v>40702</v>
      </c>
    </row>
    <row r="87" spans="1:5" s="39" customFormat="1" ht="12.95" customHeight="1" thickBot="1">
      <c r="A87" s="122" t="s">
        <v>286</v>
      </c>
      <c r="B87" s="356" t="s">
        <v>403</v>
      </c>
      <c r="C87" s="183">
        <f>+C63+C86</f>
        <v>518261</v>
      </c>
      <c r="D87" s="183">
        <f>+D63+D86</f>
        <v>624005</v>
      </c>
      <c r="E87" s="183">
        <f>+E63+E86</f>
        <v>613220</v>
      </c>
    </row>
    <row r="88" spans="1:5" s="40" customFormat="1" ht="12.95" customHeight="1">
      <c r="A88" s="62"/>
      <c r="B88" s="232"/>
      <c r="C88" s="189"/>
      <c r="D88" s="189"/>
      <c r="E88" s="189"/>
    </row>
    <row r="89" spans="1:5" ht="12.95" customHeight="1" thickBot="1">
      <c r="A89" s="123"/>
      <c r="B89" s="233"/>
      <c r="C89" s="190"/>
      <c r="D89" s="190"/>
      <c r="E89" s="190"/>
    </row>
    <row r="90" spans="1:5" s="35" customFormat="1" ht="12.95" customHeight="1" thickBot="1">
      <c r="A90" s="65"/>
      <c r="B90" s="234" t="s">
        <v>48</v>
      </c>
      <c r="C90" s="191"/>
      <c r="D90" s="191"/>
      <c r="E90" s="191"/>
    </row>
    <row r="91" spans="1:5" s="41" customFormat="1" ht="12.95" customHeight="1" thickBot="1">
      <c r="A91" s="101" t="s">
        <v>9</v>
      </c>
      <c r="B91" s="357" t="s">
        <v>429</v>
      </c>
      <c r="C91" s="192">
        <f>SUM(C92:C96)</f>
        <v>175412</v>
      </c>
      <c r="D91" s="192">
        <f>SUM(D92:D96)</f>
        <v>304344</v>
      </c>
      <c r="E91" s="192">
        <f>SUM(E92:E96)</f>
        <v>277452</v>
      </c>
    </row>
    <row r="92" spans="1:5" ht="12.95" customHeight="1">
      <c r="A92" s="124" t="s">
        <v>74</v>
      </c>
      <c r="B92" s="235" t="s">
        <v>39</v>
      </c>
      <c r="C92" s="193">
        <v>82442</v>
      </c>
      <c r="D92" s="193">
        <v>150030</v>
      </c>
      <c r="E92" s="193">
        <v>140149</v>
      </c>
    </row>
    <row r="93" spans="1:5" ht="12.95" customHeight="1">
      <c r="A93" s="116" t="s">
        <v>75</v>
      </c>
      <c r="B93" s="236" t="s">
        <v>133</v>
      </c>
      <c r="C93" s="180">
        <v>16546</v>
      </c>
      <c r="D93" s="180">
        <v>27000</v>
      </c>
      <c r="E93" s="180">
        <v>24491</v>
      </c>
    </row>
    <row r="94" spans="1:5" ht="12.95" customHeight="1">
      <c r="A94" s="116" t="s">
        <v>76</v>
      </c>
      <c r="B94" s="236" t="s">
        <v>101</v>
      </c>
      <c r="C94" s="182">
        <v>43887</v>
      </c>
      <c r="D94" s="182">
        <v>85687</v>
      </c>
      <c r="E94" s="182">
        <v>71478</v>
      </c>
    </row>
    <row r="95" spans="1:5" ht="12.95" customHeight="1">
      <c r="A95" s="116" t="s">
        <v>77</v>
      </c>
      <c r="B95" s="358" t="s">
        <v>134</v>
      </c>
      <c r="C95" s="182">
        <v>1800</v>
      </c>
      <c r="D95" s="182">
        <v>2250</v>
      </c>
      <c r="E95" s="182">
        <v>1957</v>
      </c>
    </row>
    <row r="96" spans="1:5" ht="12.95" customHeight="1">
      <c r="A96" s="116" t="s">
        <v>85</v>
      </c>
      <c r="B96" s="359" t="s">
        <v>135</v>
      </c>
      <c r="C96" s="182">
        <v>30737</v>
      </c>
      <c r="D96" s="182">
        <v>39377</v>
      </c>
      <c r="E96" s="182">
        <v>39377</v>
      </c>
    </row>
    <row r="97" spans="1:5" ht="12.95" customHeight="1">
      <c r="A97" s="116" t="s">
        <v>78</v>
      </c>
      <c r="B97" s="236" t="s">
        <v>289</v>
      </c>
      <c r="C97" s="182"/>
      <c r="D97" s="182">
        <v>2580</v>
      </c>
      <c r="E97" s="182">
        <v>2580</v>
      </c>
    </row>
    <row r="98" spans="1:5" ht="12.95" customHeight="1">
      <c r="A98" s="116" t="s">
        <v>79</v>
      </c>
      <c r="B98" s="360" t="s">
        <v>290</v>
      </c>
      <c r="C98" s="182"/>
      <c r="D98" s="182"/>
      <c r="E98" s="182"/>
    </row>
    <row r="99" spans="1:5" ht="12.95" customHeight="1">
      <c r="A99" s="116" t="s">
        <v>86</v>
      </c>
      <c r="B99" s="361" t="s">
        <v>291</v>
      </c>
      <c r="C99" s="182"/>
      <c r="D99" s="182"/>
      <c r="E99" s="182"/>
    </row>
    <row r="100" spans="1:5" ht="12.95" customHeight="1">
      <c r="A100" s="116" t="s">
        <v>87</v>
      </c>
      <c r="B100" s="361" t="s">
        <v>292</v>
      </c>
      <c r="C100" s="182"/>
      <c r="D100" s="182"/>
      <c r="E100" s="182"/>
    </row>
    <row r="101" spans="1:5" ht="12.95" customHeight="1">
      <c r="A101" s="116" t="s">
        <v>88</v>
      </c>
      <c r="B101" s="360" t="s">
        <v>293</v>
      </c>
      <c r="C101" s="182">
        <v>30737</v>
      </c>
      <c r="D101" s="182">
        <v>36797</v>
      </c>
      <c r="E101" s="182">
        <v>36797</v>
      </c>
    </row>
    <row r="102" spans="1:5" ht="12.95" customHeight="1">
      <c r="A102" s="116" t="s">
        <v>89</v>
      </c>
      <c r="B102" s="360" t="s">
        <v>294</v>
      </c>
      <c r="C102" s="182"/>
      <c r="D102" s="182"/>
      <c r="E102" s="182"/>
    </row>
    <row r="103" spans="1:5" ht="12.95" customHeight="1">
      <c r="A103" s="116" t="s">
        <v>91</v>
      </c>
      <c r="B103" s="361" t="s">
        <v>295</v>
      </c>
      <c r="C103" s="182"/>
      <c r="D103" s="182"/>
      <c r="E103" s="182"/>
    </row>
    <row r="104" spans="1:5" ht="12.95" customHeight="1">
      <c r="A104" s="125" t="s">
        <v>136</v>
      </c>
      <c r="B104" s="362" t="s">
        <v>296</v>
      </c>
      <c r="C104" s="182"/>
      <c r="D104" s="182"/>
      <c r="E104" s="182"/>
    </row>
    <row r="105" spans="1:5" ht="12.95" customHeight="1">
      <c r="A105" s="116" t="s">
        <v>287</v>
      </c>
      <c r="B105" s="362" t="s">
        <v>297</v>
      </c>
      <c r="C105" s="182"/>
      <c r="D105" s="182"/>
      <c r="E105" s="182"/>
    </row>
    <row r="106" spans="1:5" ht="12.95" customHeight="1" thickBot="1">
      <c r="A106" s="126" t="s">
        <v>288</v>
      </c>
      <c r="B106" s="363" t="s">
        <v>298</v>
      </c>
      <c r="C106" s="194"/>
      <c r="D106" s="194"/>
      <c r="E106" s="194"/>
    </row>
    <row r="107" spans="1:5" ht="12.95" customHeight="1" thickBot="1">
      <c r="A107" s="14" t="s">
        <v>10</v>
      </c>
      <c r="B107" s="364" t="s">
        <v>430</v>
      </c>
      <c r="C107" s="178">
        <f>+C108+C110+C112</f>
        <v>156539</v>
      </c>
      <c r="D107" s="178">
        <f>+D108+D110+D112</f>
        <v>132900</v>
      </c>
      <c r="E107" s="178">
        <f>+E108+E110+E112</f>
        <v>122602</v>
      </c>
    </row>
    <row r="108" spans="1:5" ht="12.95" customHeight="1">
      <c r="A108" s="115" t="s">
        <v>80</v>
      </c>
      <c r="B108" s="236" t="s">
        <v>154</v>
      </c>
      <c r="C108" s="179">
        <v>146639</v>
      </c>
      <c r="D108" s="179">
        <v>123000</v>
      </c>
      <c r="E108" s="179">
        <v>122221</v>
      </c>
    </row>
    <row r="109" spans="1:5" ht="12.95" customHeight="1">
      <c r="A109" s="115" t="s">
        <v>81</v>
      </c>
      <c r="B109" s="365" t="s">
        <v>302</v>
      </c>
      <c r="C109" s="179">
        <v>146639</v>
      </c>
      <c r="D109" s="179">
        <v>123000</v>
      </c>
      <c r="E109" s="179"/>
    </row>
    <row r="110" spans="1:5" ht="12.95" customHeight="1">
      <c r="A110" s="115" t="s">
        <v>82</v>
      </c>
      <c r="B110" s="365" t="s">
        <v>137</v>
      </c>
      <c r="C110" s="180">
        <v>9900</v>
      </c>
      <c r="D110" s="180">
        <v>9900</v>
      </c>
      <c r="E110" s="180">
        <v>381</v>
      </c>
    </row>
    <row r="111" spans="1:5" ht="12.95" customHeight="1">
      <c r="A111" s="115" t="s">
        <v>83</v>
      </c>
      <c r="B111" s="365" t="s">
        <v>303</v>
      </c>
      <c r="C111" s="195"/>
      <c r="D111" s="195"/>
      <c r="E111" s="195"/>
    </row>
    <row r="112" spans="1:5" ht="12.95" customHeight="1">
      <c r="A112" s="115" t="s">
        <v>84</v>
      </c>
      <c r="B112" s="366" t="s">
        <v>157</v>
      </c>
      <c r="C112" s="195"/>
      <c r="D112" s="195"/>
      <c r="E112" s="195"/>
    </row>
    <row r="113" spans="1:5" ht="12.95" customHeight="1">
      <c r="A113" s="115" t="s">
        <v>90</v>
      </c>
      <c r="B113" s="367" t="s">
        <v>410</v>
      </c>
      <c r="C113" s="195"/>
      <c r="D113" s="195"/>
      <c r="E113" s="195"/>
    </row>
    <row r="114" spans="1:5" ht="12.95" customHeight="1">
      <c r="A114" s="115" t="s">
        <v>92</v>
      </c>
      <c r="B114" s="368" t="s">
        <v>308</v>
      </c>
      <c r="C114" s="195"/>
      <c r="D114" s="195"/>
      <c r="E114" s="195"/>
    </row>
    <row r="115" spans="1:5" ht="12.95" customHeight="1">
      <c r="A115" s="115" t="s">
        <v>138</v>
      </c>
      <c r="B115" s="361" t="s">
        <v>292</v>
      </c>
      <c r="C115" s="195"/>
      <c r="D115" s="195"/>
      <c r="E115" s="195"/>
    </row>
    <row r="116" spans="1:5" ht="12.95" customHeight="1">
      <c r="A116" s="115" t="s">
        <v>139</v>
      </c>
      <c r="B116" s="361" t="s">
        <v>307</v>
      </c>
      <c r="C116" s="195"/>
      <c r="D116" s="195"/>
      <c r="E116" s="195"/>
    </row>
    <row r="117" spans="1:5" ht="12.95" customHeight="1">
      <c r="A117" s="115" t="s">
        <v>140</v>
      </c>
      <c r="B117" s="361" t="s">
        <v>306</v>
      </c>
      <c r="C117" s="195"/>
      <c r="D117" s="195"/>
      <c r="E117" s="195"/>
    </row>
    <row r="118" spans="1:5" ht="12.95" customHeight="1">
      <c r="A118" s="115" t="s">
        <v>299</v>
      </c>
      <c r="B118" s="361" t="s">
        <v>295</v>
      </c>
      <c r="C118" s="195"/>
      <c r="D118" s="195"/>
      <c r="E118" s="195"/>
    </row>
    <row r="119" spans="1:5" ht="12.95" customHeight="1">
      <c r="A119" s="115" t="s">
        <v>300</v>
      </c>
      <c r="B119" s="361" t="s">
        <v>305</v>
      </c>
      <c r="C119" s="195"/>
      <c r="D119" s="195"/>
      <c r="E119" s="195"/>
    </row>
    <row r="120" spans="1:5" ht="12.95" customHeight="1" thickBot="1">
      <c r="A120" s="125" t="s">
        <v>301</v>
      </c>
      <c r="B120" s="361" t="s">
        <v>304</v>
      </c>
      <c r="C120" s="196"/>
      <c r="D120" s="196"/>
      <c r="E120" s="196"/>
    </row>
    <row r="121" spans="1:5" ht="12.95" customHeight="1" thickBot="1">
      <c r="A121" s="14" t="s">
        <v>11</v>
      </c>
      <c r="B121" s="237" t="s">
        <v>309</v>
      </c>
      <c r="C121" s="178">
        <f>+C122+C123</f>
        <v>1000</v>
      </c>
      <c r="D121" s="178">
        <f>+D122+D123</f>
        <v>2500</v>
      </c>
      <c r="E121" s="178">
        <f>+E122+E123</f>
        <v>0</v>
      </c>
    </row>
    <row r="122" spans="1:5" ht="12.95" customHeight="1">
      <c r="A122" s="115" t="s">
        <v>63</v>
      </c>
      <c r="B122" s="238" t="s">
        <v>50</v>
      </c>
      <c r="C122" s="179">
        <v>500</v>
      </c>
      <c r="D122" s="179">
        <v>2000</v>
      </c>
      <c r="E122" s="179"/>
    </row>
    <row r="123" spans="1:5" ht="12.95" customHeight="1" thickBot="1">
      <c r="A123" s="117" t="s">
        <v>64</v>
      </c>
      <c r="B123" s="365" t="s">
        <v>51</v>
      </c>
      <c r="C123" s="182">
        <v>500</v>
      </c>
      <c r="D123" s="182">
        <v>500</v>
      </c>
      <c r="E123" s="182"/>
    </row>
    <row r="124" spans="1:5" ht="12.95" customHeight="1" thickBot="1">
      <c r="A124" s="14" t="s">
        <v>12</v>
      </c>
      <c r="B124" s="237" t="s">
        <v>310</v>
      </c>
      <c r="C124" s="178">
        <f>+C91+C107+C121</f>
        <v>332951</v>
      </c>
      <c r="D124" s="178">
        <f>+D91+D107+D121</f>
        <v>439744</v>
      </c>
      <c r="E124" s="178">
        <f>+E91+E107+E121</f>
        <v>400054</v>
      </c>
    </row>
    <row r="125" spans="1:5" ht="12.95" customHeight="1" thickBot="1">
      <c r="A125" s="14" t="s">
        <v>13</v>
      </c>
      <c r="B125" s="237" t="s">
        <v>311</v>
      </c>
      <c r="C125" s="178">
        <f>+C126+C127+C128</f>
        <v>2496</v>
      </c>
      <c r="D125" s="178">
        <f>+D126+D127+D128</f>
        <v>4167</v>
      </c>
      <c r="E125" s="178">
        <f>+E126+E127+E128</f>
        <v>1671</v>
      </c>
    </row>
    <row r="126" spans="1:5" s="41" customFormat="1" ht="12.95" customHeight="1">
      <c r="A126" s="115" t="s">
        <v>67</v>
      </c>
      <c r="B126" s="238" t="s">
        <v>312</v>
      </c>
      <c r="C126" s="195">
        <v>2496</v>
      </c>
      <c r="D126" s="195">
        <v>2496</v>
      </c>
      <c r="E126" s="195"/>
    </row>
    <row r="127" spans="1:5" ht="12.95" customHeight="1">
      <c r="A127" s="115" t="s">
        <v>68</v>
      </c>
      <c r="B127" s="238" t="s">
        <v>313</v>
      </c>
      <c r="C127" s="195"/>
      <c r="D127" s="195"/>
      <c r="E127" s="195"/>
    </row>
    <row r="128" spans="1:5" ht="12.95" customHeight="1" thickBot="1">
      <c r="A128" s="125" t="s">
        <v>69</v>
      </c>
      <c r="B128" s="239" t="s">
        <v>314</v>
      </c>
      <c r="C128" s="195"/>
      <c r="D128" s="195">
        <v>1671</v>
      </c>
      <c r="E128" s="195">
        <v>1671</v>
      </c>
    </row>
    <row r="129" spans="1:12" ht="12.95" customHeight="1" thickBot="1">
      <c r="A129" s="14" t="s">
        <v>14</v>
      </c>
      <c r="B129" s="237" t="s">
        <v>375</v>
      </c>
      <c r="C129" s="178">
        <f>+C130+C131+C132+C133</f>
        <v>0</v>
      </c>
      <c r="D129" s="178">
        <f>+D130+D131+D132+D133</f>
        <v>0</v>
      </c>
      <c r="E129" s="178">
        <f>+E130+E131+E132+E133</f>
        <v>0</v>
      </c>
    </row>
    <row r="130" spans="1:12" ht="12.95" customHeight="1">
      <c r="A130" s="115" t="s">
        <v>70</v>
      </c>
      <c r="B130" s="238" t="s">
        <v>315</v>
      </c>
      <c r="C130" s="195"/>
      <c r="D130" s="195"/>
      <c r="E130" s="195"/>
    </row>
    <row r="131" spans="1:12" ht="12.95" customHeight="1">
      <c r="A131" s="115" t="s">
        <v>71</v>
      </c>
      <c r="B131" s="238" t="s">
        <v>316</v>
      </c>
      <c r="C131" s="195"/>
      <c r="D131" s="195"/>
      <c r="E131" s="195"/>
    </row>
    <row r="132" spans="1:12" ht="12.95" customHeight="1">
      <c r="A132" s="115" t="s">
        <v>221</v>
      </c>
      <c r="B132" s="238" t="s">
        <v>317</v>
      </c>
      <c r="C132" s="195"/>
      <c r="D132" s="195"/>
      <c r="E132" s="195"/>
    </row>
    <row r="133" spans="1:12" s="41" customFormat="1" ht="12.95" customHeight="1" thickBot="1">
      <c r="A133" s="125" t="s">
        <v>222</v>
      </c>
      <c r="B133" s="239" t="s">
        <v>318</v>
      </c>
      <c r="C133" s="195"/>
      <c r="D133" s="195"/>
      <c r="E133" s="195"/>
    </row>
    <row r="134" spans="1:12" ht="12.95" customHeight="1" thickBot="1">
      <c r="A134" s="14" t="s">
        <v>15</v>
      </c>
      <c r="B134" s="237" t="s">
        <v>415</v>
      </c>
      <c r="C134" s="183">
        <f>+C135+C136+C138+C139+C137</f>
        <v>181964</v>
      </c>
      <c r="D134" s="183">
        <f>+D135+D136+D138+D139+D137</f>
        <v>179044</v>
      </c>
      <c r="E134" s="183">
        <f>+E135+E136+E138+E139+E137</f>
        <v>176887</v>
      </c>
      <c r="L134" s="72"/>
    </row>
    <row r="135" spans="1:12" ht="12.95" customHeight="1">
      <c r="A135" s="115" t="s">
        <v>72</v>
      </c>
      <c r="B135" s="238" t="s">
        <v>320</v>
      </c>
      <c r="C135" s="195"/>
      <c r="D135" s="195"/>
      <c r="E135" s="195"/>
    </row>
    <row r="136" spans="1:12" ht="12.95" customHeight="1">
      <c r="A136" s="115" t="s">
        <v>73</v>
      </c>
      <c r="B136" s="238" t="s">
        <v>330</v>
      </c>
      <c r="C136" s="195"/>
      <c r="D136" s="195"/>
      <c r="E136" s="195"/>
    </row>
    <row r="137" spans="1:12" ht="12.95" customHeight="1">
      <c r="A137" s="115" t="s">
        <v>233</v>
      </c>
      <c r="B137" s="238" t="s">
        <v>413</v>
      </c>
      <c r="C137" s="195">
        <v>181964</v>
      </c>
      <c r="D137" s="195">
        <v>179044</v>
      </c>
      <c r="E137" s="195">
        <v>176887</v>
      </c>
    </row>
    <row r="138" spans="1:12" s="41" customFormat="1" ht="12.95" customHeight="1">
      <c r="A138" s="115" t="s">
        <v>234</v>
      </c>
      <c r="B138" s="238" t="s">
        <v>321</v>
      </c>
      <c r="C138" s="195"/>
      <c r="D138" s="195"/>
      <c r="E138" s="195"/>
    </row>
    <row r="139" spans="1:12" s="41" customFormat="1" ht="12.95" customHeight="1" thickBot="1">
      <c r="A139" s="125" t="s">
        <v>414</v>
      </c>
      <c r="B139" s="239" t="s">
        <v>322</v>
      </c>
      <c r="C139" s="195"/>
      <c r="D139" s="195"/>
      <c r="E139" s="195"/>
    </row>
    <row r="140" spans="1:12" s="41" customFormat="1" ht="12.95" customHeight="1" thickBot="1">
      <c r="A140" s="14" t="s">
        <v>16</v>
      </c>
      <c r="B140" s="237" t="s">
        <v>323</v>
      </c>
      <c r="C140" s="197">
        <f>+C141+C142+C143+C144</f>
        <v>0</v>
      </c>
      <c r="D140" s="197">
        <f>+D141+D142+D143+D144</f>
        <v>0</v>
      </c>
      <c r="E140" s="197">
        <f>+E141+E142+E143+E144</f>
        <v>0</v>
      </c>
    </row>
    <row r="141" spans="1:12" s="41" customFormat="1" ht="12.95" customHeight="1">
      <c r="A141" s="115" t="s">
        <v>131</v>
      </c>
      <c r="B141" s="238" t="s">
        <v>324</v>
      </c>
      <c r="C141" s="195"/>
      <c r="D141" s="195"/>
      <c r="E141" s="195"/>
    </row>
    <row r="142" spans="1:12" s="41" customFormat="1" ht="12.95" customHeight="1">
      <c r="A142" s="115" t="s">
        <v>132</v>
      </c>
      <c r="B142" s="238" t="s">
        <v>325</v>
      </c>
      <c r="C142" s="195"/>
      <c r="D142" s="195"/>
      <c r="E142" s="195"/>
    </row>
    <row r="143" spans="1:12" s="41" customFormat="1" ht="12.95" customHeight="1">
      <c r="A143" s="115" t="s">
        <v>156</v>
      </c>
      <c r="B143" s="238" t="s">
        <v>326</v>
      </c>
      <c r="C143" s="195"/>
      <c r="D143" s="195"/>
      <c r="E143" s="195"/>
    </row>
    <row r="144" spans="1:12" ht="12.95" customHeight="1" thickBot="1">
      <c r="A144" s="115" t="s">
        <v>236</v>
      </c>
      <c r="B144" s="238" t="s">
        <v>327</v>
      </c>
      <c r="C144" s="195"/>
      <c r="D144" s="195"/>
      <c r="E144" s="195"/>
    </row>
    <row r="145" spans="1:5" ht="12.95" customHeight="1" thickBot="1">
      <c r="A145" s="14" t="s">
        <v>17</v>
      </c>
      <c r="B145" s="237" t="s">
        <v>328</v>
      </c>
      <c r="C145" s="198">
        <f>+C125+C129+C134+C140</f>
        <v>184460</v>
      </c>
      <c r="D145" s="198">
        <f>+D125+D129+D134+D140</f>
        <v>183211</v>
      </c>
      <c r="E145" s="198">
        <f>+E125+E129+E134+E140</f>
        <v>178558</v>
      </c>
    </row>
    <row r="146" spans="1:5" ht="12.95" customHeight="1" thickBot="1">
      <c r="A146" s="127" t="s">
        <v>18</v>
      </c>
      <c r="B146" s="369" t="s">
        <v>329</v>
      </c>
      <c r="C146" s="198">
        <f>+C124+C145</f>
        <v>517411</v>
      </c>
      <c r="D146" s="198">
        <f>+D124+D145</f>
        <v>622955</v>
      </c>
      <c r="E146" s="198">
        <f>+E124+E145</f>
        <v>578612</v>
      </c>
    </row>
    <row r="147" spans="1:5" ht="13.5" thickBot="1">
      <c r="D147" s="94"/>
      <c r="E147" s="94"/>
    </row>
    <row r="148" spans="1:5" ht="15" customHeight="1" thickBot="1">
      <c r="A148" s="69" t="s">
        <v>149</v>
      </c>
      <c r="B148" s="70"/>
      <c r="C148" s="42">
        <v>6</v>
      </c>
      <c r="D148" s="42">
        <v>6</v>
      </c>
      <c r="E148" s="42">
        <v>6</v>
      </c>
    </row>
    <row r="149" spans="1:5" ht="14.25" customHeight="1" thickBot="1">
      <c r="A149" s="69" t="s">
        <v>150</v>
      </c>
      <c r="B149" s="70"/>
      <c r="C149" s="42">
        <v>68</v>
      </c>
      <c r="D149" s="42">
        <v>132</v>
      </c>
      <c r="E149" s="42">
        <v>132</v>
      </c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view="pageBreakPreview" zoomScale="85" zoomScaleNormal="100" zoomScaleSheetLayoutView="85" workbookViewId="0">
      <selection activeCell="B2" sqref="B2:D2"/>
    </sheetView>
  </sheetViews>
  <sheetFormatPr defaultRowHeight="12.75"/>
  <cols>
    <col min="1" max="1" width="13" style="370" customWidth="1"/>
    <col min="2" max="2" width="77" style="371" customWidth="1"/>
    <col min="3" max="3" width="18" style="372" customWidth="1"/>
    <col min="4" max="5" width="18.33203125" style="372" customWidth="1"/>
    <col min="6" max="16384" width="9.33203125" style="2"/>
  </cols>
  <sheetData>
    <row r="1" spans="1:5" s="1" customFormat="1" ht="16.5" customHeight="1" thickBot="1">
      <c r="A1" s="53"/>
      <c r="B1" s="229"/>
      <c r="C1" s="342"/>
      <c r="D1" s="342"/>
      <c r="E1" s="342" t="s">
        <v>489</v>
      </c>
    </row>
    <row r="2" spans="1:5" s="37" customFormat="1" ht="21" customHeight="1">
      <c r="A2" s="99" t="s">
        <v>55</v>
      </c>
      <c r="B2" s="598" t="s">
        <v>151</v>
      </c>
      <c r="C2" s="599"/>
      <c r="D2" s="600"/>
      <c r="E2" s="343" t="s">
        <v>43</v>
      </c>
    </row>
    <row r="3" spans="1:5" s="226" customFormat="1" ht="24.75" thickBot="1">
      <c r="A3" s="128" t="s">
        <v>146</v>
      </c>
      <c r="B3" s="601" t="s">
        <v>431</v>
      </c>
      <c r="C3" s="602"/>
      <c r="D3" s="603"/>
      <c r="E3" s="344" t="s">
        <v>53</v>
      </c>
    </row>
    <row r="4" spans="1:5" s="38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373" t="s">
        <v>46</v>
      </c>
      <c r="D5" s="373" t="s">
        <v>421</v>
      </c>
      <c r="E5" s="373" t="s">
        <v>446</v>
      </c>
    </row>
    <row r="6" spans="1:5" s="35" customFormat="1" ht="12.95" customHeight="1" thickBot="1">
      <c r="A6" s="49">
        <v>1</v>
      </c>
      <c r="B6" s="230">
        <v>2</v>
      </c>
      <c r="C6" s="228">
        <v>3</v>
      </c>
      <c r="D6" s="228">
        <v>4</v>
      </c>
      <c r="E6" s="228">
        <v>5</v>
      </c>
    </row>
    <row r="7" spans="1:5" s="35" customFormat="1" ht="15.95" customHeight="1" thickBot="1">
      <c r="A7" s="59"/>
      <c r="B7" s="231" t="s">
        <v>47</v>
      </c>
      <c r="C7" s="345"/>
      <c r="D7" s="345"/>
      <c r="E7" s="345"/>
    </row>
    <row r="8" spans="1:5" s="35" customFormat="1" ht="12.95" customHeight="1" thickBot="1">
      <c r="A8" s="14" t="s">
        <v>9</v>
      </c>
      <c r="B8" s="346" t="s">
        <v>177</v>
      </c>
      <c r="C8" s="178">
        <f>+C9+C10+C11+C12+C13+C14</f>
        <v>0</v>
      </c>
      <c r="D8" s="178">
        <f>+D9+D10+D11+D12+D13+D14</f>
        <v>0</v>
      </c>
      <c r="E8" s="178">
        <f>+E9+E10+E11+E12+E13+E14</f>
        <v>0</v>
      </c>
    </row>
    <row r="9" spans="1:5" s="39" customFormat="1" ht="12.95" customHeight="1">
      <c r="A9" s="115" t="s">
        <v>74</v>
      </c>
      <c r="B9" s="347" t="s">
        <v>178</v>
      </c>
      <c r="C9" s="179"/>
      <c r="D9" s="179"/>
      <c r="E9" s="179"/>
    </row>
    <row r="10" spans="1:5" s="40" customFormat="1" ht="12.95" customHeight="1">
      <c r="A10" s="116" t="s">
        <v>75</v>
      </c>
      <c r="B10" s="348" t="s">
        <v>179</v>
      </c>
      <c r="C10" s="180"/>
      <c r="D10" s="180"/>
      <c r="E10" s="180"/>
    </row>
    <row r="11" spans="1:5" s="40" customFormat="1" ht="12.95" customHeight="1">
      <c r="A11" s="116" t="s">
        <v>76</v>
      </c>
      <c r="B11" s="348" t="s">
        <v>180</v>
      </c>
      <c r="C11" s="180"/>
      <c r="D11" s="180"/>
      <c r="E11" s="180"/>
    </row>
    <row r="12" spans="1:5" s="40" customFormat="1" ht="12.95" customHeight="1">
      <c r="A12" s="116" t="s">
        <v>77</v>
      </c>
      <c r="B12" s="348" t="s">
        <v>181</v>
      </c>
      <c r="C12" s="180"/>
      <c r="D12" s="180"/>
      <c r="E12" s="180"/>
    </row>
    <row r="13" spans="1:5" s="40" customFormat="1" ht="12.95" customHeight="1">
      <c r="A13" s="116" t="s">
        <v>108</v>
      </c>
      <c r="B13" s="348" t="s">
        <v>182</v>
      </c>
      <c r="C13" s="374"/>
      <c r="D13" s="374"/>
      <c r="E13" s="374"/>
    </row>
    <row r="14" spans="1:5" s="39" customFormat="1" ht="12.95" customHeight="1" thickBot="1">
      <c r="A14" s="117" t="s">
        <v>78</v>
      </c>
      <c r="B14" s="349" t="s">
        <v>183</v>
      </c>
      <c r="C14" s="374"/>
      <c r="D14" s="374"/>
      <c r="E14" s="374"/>
    </row>
    <row r="15" spans="1:5" s="39" customFormat="1" ht="12.95" customHeight="1" thickBot="1">
      <c r="A15" s="14" t="s">
        <v>10</v>
      </c>
      <c r="B15" s="350" t="s">
        <v>184</v>
      </c>
      <c r="C15" s="178">
        <f>+C16+C17+C18+C19+C20</f>
        <v>0</v>
      </c>
      <c r="D15" s="178">
        <f>+D16+D17+D18+D19+D20</f>
        <v>0</v>
      </c>
      <c r="E15" s="178">
        <f>+E16+E17+E18+E19+E20</f>
        <v>0</v>
      </c>
    </row>
    <row r="16" spans="1:5" s="39" customFormat="1" ht="12.95" customHeight="1">
      <c r="A16" s="115" t="s">
        <v>80</v>
      </c>
      <c r="B16" s="347" t="s">
        <v>185</v>
      </c>
      <c r="C16" s="179"/>
      <c r="D16" s="179"/>
      <c r="E16" s="179"/>
    </row>
    <row r="17" spans="1:5" s="39" customFormat="1" ht="12.95" customHeight="1">
      <c r="A17" s="116" t="s">
        <v>81</v>
      </c>
      <c r="B17" s="348" t="s">
        <v>186</v>
      </c>
      <c r="C17" s="180"/>
      <c r="D17" s="180"/>
      <c r="E17" s="180"/>
    </row>
    <row r="18" spans="1:5" s="39" customFormat="1" ht="12.95" customHeight="1">
      <c r="A18" s="116" t="s">
        <v>82</v>
      </c>
      <c r="B18" s="348" t="s">
        <v>404</v>
      </c>
      <c r="C18" s="180"/>
      <c r="D18" s="180"/>
      <c r="E18" s="180"/>
    </row>
    <row r="19" spans="1:5" s="39" customFormat="1" ht="12.95" customHeight="1">
      <c r="A19" s="116" t="s">
        <v>83</v>
      </c>
      <c r="B19" s="348" t="s">
        <v>405</v>
      </c>
      <c r="C19" s="180"/>
      <c r="D19" s="180"/>
      <c r="E19" s="180"/>
    </row>
    <row r="20" spans="1:5" s="39" customFormat="1" ht="12.95" customHeight="1">
      <c r="A20" s="116" t="s">
        <v>84</v>
      </c>
      <c r="B20" s="348" t="s">
        <v>187</v>
      </c>
      <c r="C20" s="180"/>
      <c r="D20" s="180"/>
      <c r="E20" s="180"/>
    </row>
    <row r="21" spans="1:5" s="40" customFormat="1" ht="12.95" customHeight="1" thickBot="1">
      <c r="A21" s="117" t="s">
        <v>90</v>
      </c>
      <c r="B21" s="349" t="s">
        <v>188</v>
      </c>
      <c r="C21" s="182"/>
      <c r="D21" s="182"/>
      <c r="E21" s="182"/>
    </row>
    <row r="22" spans="1:5" s="40" customFormat="1" ht="12.95" customHeight="1" thickBot="1">
      <c r="A22" s="14" t="s">
        <v>11</v>
      </c>
      <c r="B22" s="346" t="s">
        <v>189</v>
      </c>
      <c r="C22" s="178">
        <f>+C23+C24+C25+C26+C27</f>
        <v>0</v>
      </c>
      <c r="D22" s="178">
        <f>+D23+D24+D25+D26+D27</f>
        <v>0</v>
      </c>
      <c r="E22" s="178">
        <f>+E23+E24+E25+E26+E27</f>
        <v>0</v>
      </c>
    </row>
    <row r="23" spans="1:5" s="40" customFormat="1" ht="12.95" customHeight="1">
      <c r="A23" s="115" t="s">
        <v>63</v>
      </c>
      <c r="B23" s="347" t="s">
        <v>190</v>
      </c>
      <c r="C23" s="179"/>
      <c r="D23" s="179"/>
      <c r="E23" s="179"/>
    </row>
    <row r="24" spans="1:5" s="39" customFormat="1" ht="12.95" customHeight="1">
      <c r="A24" s="116" t="s">
        <v>64</v>
      </c>
      <c r="B24" s="348" t="s">
        <v>191</v>
      </c>
      <c r="C24" s="180"/>
      <c r="D24" s="180"/>
      <c r="E24" s="180"/>
    </row>
    <row r="25" spans="1:5" s="40" customFormat="1" ht="12.95" customHeight="1">
      <c r="A25" s="116" t="s">
        <v>65</v>
      </c>
      <c r="B25" s="348" t="s">
        <v>406</v>
      </c>
      <c r="C25" s="180"/>
      <c r="D25" s="180"/>
      <c r="E25" s="180"/>
    </row>
    <row r="26" spans="1:5" s="40" customFormat="1" ht="12.95" customHeight="1">
      <c r="A26" s="116" t="s">
        <v>66</v>
      </c>
      <c r="B26" s="348" t="s">
        <v>407</v>
      </c>
      <c r="C26" s="180"/>
      <c r="D26" s="180"/>
      <c r="E26" s="180"/>
    </row>
    <row r="27" spans="1:5" s="40" customFormat="1" ht="12.95" customHeight="1">
      <c r="A27" s="116" t="s">
        <v>121</v>
      </c>
      <c r="B27" s="348" t="s">
        <v>192</v>
      </c>
      <c r="C27" s="180"/>
      <c r="D27" s="180"/>
      <c r="E27" s="180"/>
    </row>
    <row r="28" spans="1:5" s="40" customFormat="1" ht="12.95" customHeight="1" thickBot="1">
      <c r="A28" s="117" t="s">
        <v>122</v>
      </c>
      <c r="B28" s="349" t="s">
        <v>193</v>
      </c>
      <c r="C28" s="182"/>
      <c r="D28" s="182"/>
      <c r="E28" s="182"/>
    </row>
    <row r="29" spans="1:5" s="40" customFormat="1" ht="12.95" customHeight="1" thickBot="1">
      <c r="A29" s="14" t="s">
        <v>123</v>
      </c>
      <c r="B29" s="346" t="s">
        <v>194</v>
      </c>
      <c r="C29" s="183">
        <f>+C30+C33+C34+C35</f>
        <v>0</v>
      </c>
      <c r="D29" s="183">
        <f>+D30+D33+D34+D35</f>
        <v>0</v>
      </c>
      <c r="E29" s="183">
        <f>+E30+E33+E34+E35</f>
        <v>0</v>
      </c>
    </row>
    <row r="30" spans="1:5" s="40" customFormat="1" ht="12.95" customHeight="1">
      <c r="A30" s="115" t="s">
        <v>195</v>
      </c>
      <c r="B30" s="347" t="s">
        <v>201</v>
      </c>
      <c r="C30" s="184">
        <f>+C31+C32</f>
        <v>0</v>
      </c>
      <c r="D30" s="184">
        <f>+D31+D32</f>
        <v>0</v>
      </c>
      <c r="E30" s="184">
        <f>+E31+E32</f>
        <v>0</v>
      </c>
    </row>
    <row r="31" spans="1:5" s="40" customFormat="1" ht="12.95" customHeight="1">
      <c r="A31" s="116" t="s">
        <v>196</v>
      </c>
      <c r="B31" s="348" t="s">
        <v>202</v>
      </c>
      <c r="C31" s="180"/>
      <c r="D31" s="180"/>
      <c r="E31" s="180"/>
    </row>
    <row r="32" spans="1:5" s="40" customFormat="1" ht="12.95" customHeight="1">
      <c r="A32" s="116" t="s">
        <v>197</v>
      </c>
      <c r="B32" s="348" t="s">
        <v>203</v>
      </c>
      <c r="C32" s="180"/>
      <c r="D32" s="180"/>
      <c r="E32" s="180"/>
    </row>
    <row r="33" spans="1:5" s="40" customFormat="1" ht="12.95" customHeight="1">
      <c r="A33" s="116" t="s">
        <v>198</v>
      </c>
      <c r="B33" s="348" t="s">
        <v>204</v>
      </c>
      <c r="C33" s="180"/>
      <c r="D33" s="180"/>
      <c r="E33" s="180"/>
    </row>
    <row r="34" spans="1:5" s="40" customFormat="1" ht="12.95" customHeight="1">
      <c r="A34" s="116" t="s">
        <v>199</v>
      </c>
      <c r="B34" s="348" t="s">
        <v>205</v>
      </c>
      <c r="C34" s="180"/>
      <c r="D34" s="180"/>
      <c r="E34" s="180"/>
    </row>
    <row r="35" spans="1:5" s="40" customFormat="1" ht="12.95" customHeight="1" thickBot="1">
      <c r="A35" s="117" t="s">
        <v>200</v>
      </c>
      <c r="B35" s="349" t="s">
        <v>206</v>
      </c>
      <c r="C35" s="182"/>
      <c r="D35" s="182"/>
      <c r="E35" s="182"/>
    </row>
    <row r="36" spans="1:5" s="40" customFormat="1" ht="12.95" customHeight="1" thickBot="1">
      <c r="A36" s="14" t="s">
        <v>13</v>
      </c>
      <c r="B36" s="346" t="s">
        <v>207</v>
      </c>
      <c r="C36" s="178">
        <f>SUM(C37:C46)</f>
        <v>0</v>
      </c>
      <c r="D36" s="178">
        <f>SUM(D37:D46)</f>
        <v>0</v>
      </c>
      <c r="E36" s="178">
        <f>SUM(E37:E46)</f>
        <v>0</v>
      </c>
    </row>
    <row r="37" spans="1:5" s="40" customFormat="1" ht="12.95" customHeight="1">
      <c r="A37" s="115" t="s">
        <v>67</v>
      </c>
      <c r="B37" s="347" t="s">
        <v>210</v>
      </c>
      <c r="C37" s="179"/>
      <c r="D37" s="179"/>
      <c r="E37" s="179"/>
    </row>
    <row r="38" spans="1:5" s="40" customFormat="1" ht="12.95" customHeight="1">
      <c r="A38" s="116" t="s">
        <v>68</v>
      </c>
      <c r="B38" s="348" t="s">
        <v>211</v>
      </c>
      <c r="C38" s="180"/>
      <c r="D38" s="180"/>
      <c r="E38" s="180"/>
    </row>
    <row r="39" spans="1:5" s="40" customFormat="1" ht="12.95" customHeight="1">
      <c r="A39" s="116" t="s">
        <v>69</v>
      </c>
      <c r="B39" s="348" t="s">
        <v>212</v>
      </c>
      <c r="C39" s="180"/>
      <c r="D39" s="180"/>
      <c r="E39" s="180"/>
    </row>
    <row r="40" spans="1:5" s="40" customFormat="1" ht="12.95" customHeight="1">
      <c r="A40" s="116" t="s">
        <v>125</v>
      </c>
      <c r="B40" s="348" t="s">
        <v>213</v>
      </c>
      <c r="C40" s="180"/>
      <c r="D40" s="180"/>
      <c r="E40" s="180"/>
    </row>
    <row r="41" spans="1:5" s="40" customFormat="1" ht="12.95" customHeight="1">
      <c r="A41" s="116" t="s">
        <v>126</v>
      </c>
      <c r="B41" s="348" t="s">
        <v>214</v>
      </c>
      <c r="C41" s="180"/>
      <c r="D41" s="180"/>
      <c r="E41" s="180"/>
    </row>
    <row r="42" spans="1:5" s="40" customFormat="1" ht="12.95" customHeight="1">
      <c r="A42" s="116" t="s">
        <v>127</v>
      </c>
      <c r="B42" s="348" t="s">
        <v>215</v>
      </c>
      <c r="C42" s="180"/>
      <c r="D42" s="180"/>
      <c r="E42" s="180"/>
    </row>
    <row r="43" spans="1:5" s="40" customFormat="1" ht="12.95" customHeight="1">
      <c r="A43" s="116" t="s">
        <v>128</v>
      </c>
      <c r="B43" s="348" t="s">
        <v>216</v>
      </c>
      <c r="C43" s="180"/>
      <c r="D43" s="180"/>
      <c r="E43" s="180"/>
    </row>
    <row r="44" spans="1:5" s="40" customFormat="1" ht="12.95" customHeight="1">
      <c r="A44" s="116" t="s">
        <v>129</v>
      </c>
      <c r="B44" s="348" t="s">
        <v>217</v>
      </c>
      <c r="C44" s="180"/>
      <c r="D44" s="180"/>
      <c r="E44" s="180"/>
    </row>
    <row r="45" spans="1:5" s="40" customFormat="1" ht="12.95" customHeight="1">
      <c r="A45" s="116" t="s">
        <v>208</v>
      </c>
      <c r="B45" s="348" t="s">
        <v>218</v>
      </c>
      <c r="C45" s="351"/>
      <c r="D45" s="351"/>
      <c r="E45" s="351"/>
    </row>
    <row r="46" spans="1:5" s="40" customFormat="1" ht="12.95" customHeight="1" thickBot="1">
      <c r="A46" s="117" t="s">
        <v>209</v>
      </c>
      <c r="B46" s="349" t="s">
        <v>219</v>
      </c>
      <c r="C46" s="352"/>
      <c r="D46" s="352"/>
      <c r="E46" s="352"/>
    </row>
    <row r="47" spans="1:5" s="40" customFormat="1" ht="12.95" customHeight="1" thickBot="1">
      <c r="A47" s="14" t="s">
        <v>14</v>
      </c>
      <c r="B47" s="346" t="s">
        <v>220</v>
      </c>
      <c r="C47" s="178">
        <f>SUM(C48:C52)</f>
        <v>0</v>
      </c>
      <c r="D47" s="178">
        <f>SUM(D48:D52)</f>
        <v>0</v>
      </c>
      <c r="E47" s="178">
        <f>SUM(E48:E52)</f>
        <v>0</v>
      </c>
    </row>
    <row r="48" spans="1:5" s="40" customFormat="1" ht="12.95" customHeight="1">
      <c r="A48" s="115" t="s">
        <v>70</v>
      </c>
      <c r="B48" s="347" t="s">
        <v>224</v>
      </c>
      <c r="C48" s="353"/>
      <c r="D48" s="353"/>
      <c r="E48" s="353"/>
    </row>
    <row r="49" spans="1:5" s="40" customFormat="1" ht="12.95" customHeight="1">
      <c r="A49" s="116" t="s">
        <v>71</v>
      </c>
      <c r="B49" s="348" t="s">
        <v>225</v>
      </c>
      <c r="C49" s="351"/>
      <c r="D49" s="351"/>
      <c r="E49" s="351"/>
    </row>
    <row r="50" spans="1:5" s="40" customFormat="1" ht="12.95" customHeight="1">
      <c r="A50" s="116" t="s">
        <v>221</v>
      </c>
      <c r="B50" s="348" t="s">
        <v>226</v>
      </c>
      <c r="C50" s="351"/>
      <c r="D50" s="351"/>
      <c r="E50" s="351"/>
    </row>
    <row r="51" spans="1:5" s="40" customFormat="1" ht="12.95" customHeight="1">
      <c r="A51" s="116" t="s">
        <v>222</v>
      </c>
      <c r="B51" s="348" t="s">
        <v>227</v>
      </c>
      <c r="C51" s="351"/>
      <c r="D51" s="351"/>
      <c r="E51" s="351"/>
    </row>
    <row r="52" spans="1:5" s="40" customFormat="1" ht="12.95" customHeight="1" thickBot="1">
      <c r="A52" s="117" t="s">
        <v>223</v>
      </c>
      <c r="B52" s="349" t="s">
        <v>228</v>
      </c>
      <c r="C52" s="352"/>
      <c r="D52" s="352"/>
      <c r="E52" s="352"/>
    </row>
    <row r="53" spans="1:5" s="40" customFormat="1" ht="12.95" customHeight="1" thickBot="1">
      <c r="A53" s="14" t="s">
        <v>130</v>
      </c>
      <c r="B53" s="346" t="s">
        <v>229</v>
      </c>
      <c r="C53" s="178">
        <f>SUM(C54:C56)</f>
        <v>0</v>
      </c>
      <c r="D53" s="178">
        <f>SUM(D54:D56)</f>
        <v>0</v>
      </c>
      <c r="E53" s="178">
        <f>SUM(E54:E56)</f>
        <v>0</v>
      </c>
    </row>
    <row r="54" spans="1:5" s="40" customFormat="1" ht="12.95" customHeight="1">
      <c r="A54" s="115" t="s">
        <v>72</v>
      </c>
      <c r="B54" s="347" t="s">
        <v>230</v>
      </c>
      <c r="C54" s="179"/>
      <c r="D54" s="179"/>
      <c r="E54" s="179"/>
    </row>
    <row r="55" spans="1:5" s="40" customFormat="1" ht="12.95" customHeight="1">
      <c r="A55" s="116" t="s">
        <v>73</v>
      </c>
      <c r="B55" s="348" t="s">
        <v>408</v>
      </c>
      <c r="C55" s="180"/>
      <c r="D55" s="180"/>
      <c r="E55" s="180"/>
    </row>
    <row r="56" spans="1:5" s="40" customFormat="1" ht="12.95" customHeight="1">
      <c r="A56" s="116" t="s">
        <v>233</v>
      </c>
      <c r="B56" s="348" t="s">
        <v>231</v>
      </c>
      <c r="C56" s="180"/>
      <c r="D56" s="180"/>
      <c r="E56" s="180"/>
    </row>
    <row r="57" spans="1:5" s="40" customFormat="1" ht="12.95" customHeight="1" thickBot="1">
      <c r="A57" s="117" t="s">
        <v>234</v>
      </c>
      <c r="B57" s="349" t="s">
        <v>232</v>
      </c>
      <c r="C57" s="182"/>
      <c r="D57" s="182"/>
      <c r="E57" s="182"/>
    </row>
    <row r="58" spans="1:5" s="40" customFormat="1" ht="12.95" customHeight="1" thickBot="1">
      <c r="A58" s="14" t="s">
        <v>16</v>
      </c>
      <c r="B58" s="350" t="s">
        <v>235</v>
      </c>
      <c r="C58" s="178">
        <f>SUM(C59:C61)</f>
        <v>0</v>
      </c>
      <c r="D58" s="178">
        <f>SUM(D59:D61)</f>
        <v>0</v>
      </c>
      <c r="E58" s="178">
        <f>SUM(E59:E61)</f>
        <v>0</v>
      </c>
    </row>
    <row r="59" spans="1:5" s="40" customFormat="1" ht="12.95" customHeight="1">
      <c r="A59" s="115" t="s">
        <v>131</v>
      </c>
      <c r="B59" s="347" t="s">
        <v>237</v>
      </c>
      <c r="C59" s="351"/>
      <c r="D59" s="351"/>
      <c r="E59" s="351"/>
    </row>
    <row r="60" spans="1:5" s="40" customFormat="1" ht="12.95" customHeight="1">
      <c r="A60" s="116" t="s">
        <v>132</v>
      </c>
      <c r="B60" s="348" t="s">
        <v>409</v>
      </c>
      <c r="C60" s="351"/>
      <c r="D60" s="351"/>
      <c r="E60" s="351"/>
    </row>
    <row r="61" spans="1:5" s="40" customFormat="1" ht="12.95" customHeight="1">
      <c r="A61" s="116" t="s">
        <v>156</v>
      </c>
      <c r="B61" s="348" t="s">
        <v>238</v>
      </c>
      <c r="C61" s="351"/>
      <c r="D61" s="351"/>
      <c r="E61" s="351"/>
    </row>
    <row r="62" spans="1:5" s="40" customFormat="1" ht="12.95" customHeight="1" thickBot="1">
      <c r="A62" s="117" t="s">
        <v>236</v>
      </c>
      <c r="B62" s="349" t="s">
        <v>239</v>
      </c>
      <c r="C62" s="351"/>
      <c r="D62" s="351"/>
      <c r="E62" s="351"/>
    </row>
    <row r="63" spans="1:5" s="40" customFormat="1" ht="12.95" customHeight="1" thickBot="1">
      <c r="A63" s="14" t="s">
        <v>17</v>
      </c>
      <c r="B63" s="346" t="s">
        <v>240</v>
      </c>
      <c r="C63" s="183">
        <f>+C8+C15+C22+C29+C36+C47+C53+C58</f>
        <v>0</v>
      </c>
      <c r="D63" s="183">
        <f>+D8+D15+D22+D29+D36+D47+D53+D58</f>
        <v>0</v>
      </c>
      <c r="E63" s="183">
        <f>+E8+E15+E22+E29+E36+E47+E53+E58</f>
        <v>0</v>
      </c>
    </row>
    <row r="64" spans="1:5" s="40" customFormat="1" ht="12.95" customHeight="1" thickBot="1">
      <c r="A64" s="118" t="s">
        <v>376</v>
      </c>
      <c r="B64" s="350" t="s">
        <v>242</v>
      </c>
      <c r="C64" s="178">
        <f>SUM(C65:C67)</f>
        <v>0</v>
      </c>
      <c r="D64" s="178">
        <f>SUM(D65:D67)</f>
        <v>0</v>
      </c>
      <c r="E64" s="178">
        <f>SUM(E65:E67)</f>
        <v>0</v>
      </c>
    </row>
    <row r="65" spans="1:5" s="40" customFormat="1" ht="12.95" customHeight="1">
      <c r="A65" s="115" t="s">
        <v>275</v>
      </c>
      <c r="B65" s="347" t="s">
        <v>243</v>
      </c>
      <c r="C65" s="351"/>
      <c r="D65" s="351"/>
      <c r="E65" s="351"/>
    </row>
    <row r="66" spans="1:5" s="40" customFormat="1" ht="12.95" customHeight="1">
      <c r="A66" s="116" t="s">
        <v>284</v>
      </c>
      <c r="B66" s="348" t="s">
        <v>244</v>
      </c>
      <c r="C66" s="351"/>
      <c r="D66" s="351"/>
      <c r="E66" s="351"/>
    </row>
    <row r="67" spans="1:5" s="40" customFormat="1" ht="12.95" customHeight="1" thickBot="1">
      <c r="A67" s="117" t="s">
        <v>285</v>
      </c>
      <c r="B67" s="354" t="s">
        <v>245</v>
      </c>
      <c r="C67" s="351"/>
      <c r="D67" s="351"/>
      <c r="E67" s="351"/>
    </row>
    <row r="68" spans="1:5" s="40" customFormat="1" ht="12.95" customHeight="1" thickBot="1">
      <c r="A68" s="118" t="s">
        <v>246</v>
      </c>
      <c r="B68" s="350" t="s">
        <v>247</v>
      </c>
      <c r="C68" s="178">
        <f>SUM(C69:C72)</f>
        <v>0</v>
      </c>
      <c r="D68" s="178">
        <f>SUM(D69:D72)</f>
        <v>0</v>
      </c>
      <c r="E68" s="178">
        <f>SUM(E69:E72)</f>
        <v>0</v>
      </c>
    </row>
    <row r="69" spans="1:5" s="40" customFormat="1" ht="12.95" customHeight="1">
      <c r="A69" s="115" t="s">
        <v>109</v>
      </c>
      <c r="B69" s="347" t="s">
        <v>248</v>
      </c>
      <c r="C69" s="351"/>
      <c r="D69" s="351"/>
      <c r="E69" s="351"/>
    </row>
    <row r="70" spans="1:5" s="40" customFormat="1" ht="12.95" customHeight="1">
      <c r="A70" s="116" t="s">
        <v>110</v>
      </c>
      <c r="B70" s="348" t="s">
        <v>249</v>
      </c>
      <c r="C70" s="351"/>
      <c r="D70" s="351"/>
      <c r="E70" s="351"/>
    </row>
    <row r="71" spans="1:5" s="40" customFormat="1" ht="12.95" customHeight="1">
      <c r="A71" s="116" t="s">
        <v>276</v>
      </c>
      <c r="B71" s="348" t="s">
        <v>250</v>
      </c>
      <c r="C71" s="351"/>
      <c r="D71" s="351"/>
      <c r="E71" s="351"/>
    </row>
    <row r="72" spans="1:5" s="40" customFormat="1" ht="12.95" customHeight="1" thickBot="1">
      <c r="A72" s="117" t="s">
        <v>277</v>
      </c>
      <c r="B72" s="349" t="s">
        <v>251</v>
      </c>
      <c r="C72" s="351"/>
      <c r="D72" s="351"/>
      <c r="E72" s="351"/>
    </row>
    <row r="73" spans="1:5" s="40" customFormat="1" ht="12.95" customHeight="1" thickBot="1">
      <c r="A73" s="118" t="s">
        <v>252</v>
      </c>
      <c r="B73" s="350" t="s">
        <v>253</v>
      </c>
      <c r="C73" s="178">
        <f>SUM(C74:C75)</f>
        <v>0</v>
      </c>
      <c r="D73" s="178">
        <f>SUM(D74:D75)</f>
        <v>0</v>
      </c>
      <c r="E73" s="178">
        <f>SUM(E74:E75)</f>
        <v>0</v>
      </c>
    </row>
    <row r="74" spans="1:5" s="40" customFormat="1" ht="12.95" customHeight="1">
      <c r="A74" s="115" t="s">
        <v>278</v>
      </c>
      <c r="B74" s="347" t="s">
        <v>254</v>
      </c>
      <c r="C74" s="351"/>
      <c r="D74" s="351"/>
      <c r="E74" s="351"/>
    </row>
    <row r="75" spans="1:5" s="40" customFormat="1" ht="12.95" customHeight="1" thickBot="1">
      <c r="A75" s="117" t="s">
        <v>279</v>
      </c>
      <c r="B75" s="349" t="s">
        <v>255</v>
      </c>
      <c r="C75" s="351"/>
      <c r="D75" s="351"/>
      <c r="E75" s="351"/>
    </row>
    <row r="76" spans="1:5" s="39" customFormat="1" ht="12.95" customHeight="1" thickBot="1">
      <c r="A76" s="118" t="s">
        <v>256</v>
      </c>
      <c r="B76" s="350" t="s">
        <v>257</v>
      </c>
      <c r="C76" s="178">
        <f>SUM(C77:C79)</f>
        <v>0</v>
      </c>
      <c r="D76" s="178">
        <f>SUM(D77:D79)</f>
        <v>0</v>
      </c>
      <c r="E76" s="178">
        <f>SUM(E77:E79)</f>
        <v>0</v>
      </c>
    </row>
    <row r="77" spans="1:5" s="40" customFormat="1" ht="12.95" customHeight="1">
      <c r="A77" s="115" t="s">
        <v>280</v>
      </c>
      <c r="B77" s="347" t="s">
        <v>258</v>
      </c>
      <c r="C77" s="351"/>
      <c r="D77" s="351"/>
      <c r="E77" s="351"/>
    </row>
    <row r="78" spans="1:5" s="40" customFormat="1" ht="12.95" customHeight="1">
      <c r="A78" s="116" t="s">
        <v>281</v>
      </c>
      <c r="B78" s="348" t="s">
        <v>259</v>
      </c>
      <c r="C78" s="351"/>
      <c r="D78" s="351"/>
      <c r="E78" s="351"/>
    </row>
    <row r="79" spans="1:5" s="40" customFormat="1" ht="12.95" customHeight="1" thickBot="1">
      <c r="A79" s="117" t="s">
        <v>282</v>
      </c>
      <c r="B79" s="349" t="s">
        <v>260</v>
      </c>
      <c r="C79" s="351"/>
      <c r="D79" s="351"/>
      <c r="E79" s="351"/>
    </row>
    <row r="80" spans="1:5" s="40" customFormat="1" ht="12.95" customHeight="1" thickBot="1">
      <c r="A80" s="118" t="s">
        <v>261</v>
      </c>
      <c r="B80" s="350" t="s">
        <v>283</v>
      </c>
      <c r="C80" s="178">
        <f>SUM(C81:C84)</f>
        <v>0</v>
      </c>
      <c r="D80" s="178">
        <f>SUM(D81:D84)</f>
        <v>0</v>
      </c>
      <c r="E80" s="178">
        <f>SUM(E81:E84)</f>
        <v>0</v>
      </c>
    </row>
    <row r="81" spans="1:5" s="40" customFormat="1" ht="12.95" customHeight="1">
      <c r="A81" s="119" t="s">
        <v>262</v>
      </c>
      <c r="B81" s="347" t="s">
        <v>263</v>
      </c>
      <c r="C81" s="351"/>
      <c r="D81" s="351"/>
      <c r="E81" s="351"/>
    </row>
    <row r="82" spans="1:5" s="40" customFormat="1" ht="12.95" customHeight="1">
      <c r="A82" s="120" t="s">
        <v>264</v>
      </c>
      <c r="B82" s="348" t="s">
        <v>265</v>
      </c>
      <c r="C82" s="351"/>
      <c r="D82" s="351"/>
      <c r="E82" s="351"/>
    </row>
    <row r="83" spans="1:5" s="40" customFormat="1" ht="12.95" customHeight="1">
      <c r="A83" s="120" t="s">
        <v>266</v>
      </c>
      <c r="B83" s="348" t="s">
        <v>267</v>
      </c>
      <c r="C83" s="351"/>
      <c r="D83" s="351"/>
      <c r="E83" s="351"/>
    </row>
    <row r="84" spans="1:5" s="39" customFormat="1" ht="12.95" customHeight="1" thickBot="1">
      <c r="A84" s="121" t="s">
        <v>268</v>
      </c>
      <c r="B84" s="349" t="s">
        <v>269</v>
      </c>
      <c r="C84" s="351"/>
      <c r="D84" s="351"/>
      <c r="E84" s="351"/>
    </row>
    <row r="85" spans="1:5" s="39" customFormat="1" ht="12.95" customHeight="1" thickBot="1">
      <c r="A85" s="118" t="s">
        <v>270</v>
      </c>
      <c r="B85" s="350" t="s">
        <v>271</v>
      </c>
      <c r="C85" s="188"/>
      <c r="D85" s="188"/>
      <c r="E85" s="188"/>
    </row>
    <row r="86" spans="1:5" s="39" customFormat="1" ht="12.95" customHeight="1" thickBot="1">
      <c r="A86" s="118" t="s">
        <v>272</v>
      </c>
      <c r="B86" s="355" t="s">
        <v>273</v>
      </c>
      <c r="C86" s="183">
        <f>+C64+C68+C73+C76+C80+C85</f>
        <v>0</v>
      </c>
      <c r="D86" s="183">
        <f>+D64+D68+D73+D76+D80+D85</f>
        <v>0</v>
      </c>
      <c r="E86" s="183">
        <f>+E64+E68+E73+E76+E80+E85</f>
        <v>0</v>
      </c>
    </row>
    <row r="87" spans="1:5" s="39" customFormat="1" ht="12.95" customHeight="1" thickBot="1">
      <c r="A87" s="122" t="s">
        <v>286</v>
      </c>
      <c r="B87" s="356" t="s">
        <v>403</v>
      </c>
      <c r="C87" s="183">
        <f>+C63+C86</f>
        <v>0</v>
      </c>
      <c r="D87" s="183">
        <f>+D63+D86</f>
        <v>0</v>
      </c>
      <c r="E87" s="183">
        <f>+E63+E86</f>
        <v>0</v>
      </c>
    </row>
    <row r="88" spans="1:5" s="40" customFormat="1" ht="12.95" customHeight="1">
      <c r="A88" s="62"/>
      <c r="B88" s="232"/>
      <c r="C88" s="189"/>
      <c r="D88" s="189"/>
      <c r="E88" s="189"/>
    </row>
    <row r="89" spans="1:5" ht="12.95" customHeight="1" thickBot="1">
      <c r="A89" s="123"/>
      <c r="B89" s="233"/>
      <c r="C89" s="190"/>
      <c r="D89" s="190"/>
      <c r="E89" s="190"/>
    </row>
    <row r="90" spans="1:5" s="35" customFormat="1" ht="12.95" customHeight="1" thickBot="1">
      <c r="A90" s="65"/>
      <c r="B90" s="234" t="s">
        <v>48</v>
      </c>
      <c r="C90" s="191"/>
      <c r="D90" s="191"/>
      <c r="E90" s="191"/>
    </row>
    <row r="91" spans="1:5" s="41" customFormat="1" ht="12.95" customHeight="1" thickBot="1">
      <c r="A91" s="101" t="s">
        <v>9</v>
      </c>
      <c r="B91" s="357" t="s">
        <v>429</v>
      </c>
      <c r="C91" s="192">
        <f>SUM(C92:C96)</f>
        <v>1050</v>
      </c>
      <c r="D91" s="192">
        <f>SUM(D92:D96)</f>
        <v>1050</v>
      </c>
      <c r="E91" s="192">
        <f>SUM(E92:E96)</f>
        <v>1000</v>
      </c>
    </row>
    <row r="92" spans="1:5" ht="12.95" customHeight="1">
      <c r="A92" s="124" t="s">
        <v>74</v>
      </c>
      <c r="B92" s="235" t="s">
        <v>39</v>
      </c>
      <c r="C92" s="193"/>
      <c r="D92" s="193"/>
      <c r="E92" s="193"/>
    </row>
    <row r="93" spans="1:5" ht="12.95" customHeight="1">
      <c r="A93" s="116" t="s">
        <v>75</v>
      </c>
      <c r="B93" s="236" t="s">
        <v>133</v>
      </c>
      <c r="C93" s="180"/>
      <c r="D93" s="180"/>
      <c r="E93" s="180"/>
    </row>
    <row r="94" spans="1:5" ht="12.95" customHeight="1">
      <c r="A94" s="116" t="s">
        <v>76</v>
      </c>
      <c r="B94" s="236" t="s">
        <v>101</v>
      </c>
      <c r="C94" s="182"/>
      <c r="D94" s="182"/>
      <c r="E94" s="182"/>
    </row>
    <row r="95" spans="1:5" ht="12.95" customHeight="1">
      <c r="A95" s="116" t="s">
        <v>77</v>
      </c>
      <c r="B95" s="358" t="s">
        <v>134</v>
      </c>
      <c r="C95" s="182"/>
      <c r="D95" s="182"/>
      <c r="E95" s="182"/>
    </row>
    <row r="96" spans="1:5" ht="12.95" customHeight="1">
      <c r="A96" s="116" t="s">
        <v>85</v>
      </c>
      <c r="B96" s="359" t="s">
        <v>135</v>
      </c>
      <c r="C96" s="182">
        <v>1050</v>
      </c>
      <c r="D96" s="182">
        <v>1050</v>
      </c>
      <c r="E96" s="182">
        <v>1000</v>
      </c>
    </row>
    <row r="97" spans="1:5" ht="12.95" customHeight="1">
      <c r="A97" s="116" t="s">
        <v>78</v>
      </c>
      <c r="B97" s="236" t="s">
        <v>289</v>
      </c>
      <c r="C97" s="182"/>
      <c r="D97" s="182"/>
      <c r="E97" s="182"/>
    </row>
    <row r="98" spans="1:5" ht="12.95" customHeight="1">
      <c r="A98" s="116" t="s">
        <v>79</v>
      </c>
      <c r="B98" s="360" t="s">
        <v>290</v>
      </c>
      <c r="C98" s="182"/>
      <c r="D98" s="182"/>
      <c r="E98" s="182"/>
    </row>
    <row r="99" spans="1:5" ht="12.95" customHeight="1">
      <c r="A99" s="116" t="s">
        <v>86</v>
      </c>
      <c r="B99" s="361" t="s">
        <v>291</v>
      </c>
      <c r="C99" s="182"/>
      <c r="D99" s="182"/>
      <c r="E99" s="182"/>
    </row>
    <row r="100" spans="1:5" ht="12.95" customHeight="1">
      <c r="A100" s="116" t="s">
        <v>87</v>
      </c>
      <c r="B100" s="361" t="s">
        <v>292</v>
      </c>
      <c r="C100" s="182"/>
      <c r="D100" s="182"/>
      <c r="E100" s="182"/>
    </row>
    <row r="101" spans="1:5" ht="12.95" customHeight="1">
      <c r="A101" s="116" t="s">
        <v>88</v>
      </c>
      <c r="B101" s="360" t="s">
        <v>293</v>
      </c>
      <c r="C101" s="182"/>
      <c r="D101" s="182"/>
      <c r="E101" s="182"/>
    </row>
    <row r="102" spans="1:5" ht="12.95" customHeight="1">
      <c r="A102" s="116" t="s">
        <v>89</v>
      </c>
      <c r="B102" s="360" t="s">
        <v>294</v>
      </c>
      <c r="C102" s="182"/>
      <c r="D102" s="182"/>
      <c r="E102" s="182"/>
    </row>
    <row r="103" spans="1:5" ht="12.95" customHeight="1">
      <c r="A103" s="116" t="s">
        <v>91</v>
      </c>
      <c r="B103" s="361" t="s">
        <v>295</v>
      </c>
      <c r="C103" s="182"/>
      <c r="D103" s="182"/>
      <c r="E103" s="182"/>
    </row>
    <row r="104" spans="1:5" ht="12.95" customHeight="1">
      <c r="A104" s="125" t="s">
        <v>136</v>
      </c>
      <c r="B104" s="362" t="s">
        <v>296</v>
      </c>
      <c r="C104" s="182"/>
      <c r="D104" s="182"/>
      <c r="E104" s="182"/>
    </row>
    <row r="105" spans="1:5" ht="12.95" customHeight="1">
      <c r="A105" s="116" t="s">
        <v>287</v>
      </c>
      <c r="B105" s="362" t="s">
        <v>297</v>
      </c>
      <c r="C105" s="182"/>
      <c r="D105" s="182"/>
      <c r="E105" s="182"/>
    </row>
    <row r="106" spans="1:5" ht="12.95" customHeight="1" thickBot="1">
      <c r="A106" s="126" t="s">
        <v>288</v>
      </c>
      <c r="B106" s="363" t="s">
        <v>298</v>
      </c>
      <c r="C106" s="194">
        <v>1050</v>
      </c>
      <c r="D106" s="194">
        <v>1050</v>
      </c>
      <c r="E106" s="194">
        <v>1000</v>
      </c>
    </row>
    <row r="107" spans="1:5" ht="12.95" customHeight="1" thickBot="1">
      <c r="A107" s="14" t="s">
        <v>10</v>
      </c>
      <c r="B107" s="364" t="s">
        <v>430</v>
      </c>
      <c r="C107" s="178">
        <f>+C108+C110+C112</f>
        <v>0</v>
      </c>
      <c r="D107" s="178">
        <f>+D108+D110+D112</f>
        <v>0</v>
      </c>
      <c r="E107" s="178">
        <f>+E108+E110+E112</f>
        <v>0</v>
      </c>
    </row>
    <row r="108" spans="1:5" ht="12.95" customHeight="1">
      <c r="A108" s="115" t="s">
        <v>80</v>
      </c>
      <c r="B108" s="236" t="s">
        <v>154</v>
      </c>
      <c r="C108" s="179"/>
      <c r="D108" s="179"/>
      <c r="E108" s="179"/>
    </row>
    <row r="109" spans="1:5" ht="12.95" customHeight="1">
      <c r="A109" s="115" t="s">
        <v>81</v>
      </c>
      <c r="B109" s="365" t="s">
        <v>302</v>
      </c>
      <c r="C109" s="179"/>
      <c r="D109" s="179"/>
      <c r="E109" s="179"/>
    </row>
    <row r="110" spans="1:5" ht="12.95" customHeight="1">
      <c r="A110" s="115" t="s">
        <v>82</v>
      </c>
      <c r="B110" s="365" t="s">
        <v>137</v>
      </c>
      <c r="C110" s="180"/>
      <c r="D110" s="180"/>
      <c r="E110" s="180"/>
    </row>
    <row r="111" spans="1:5" ht="12.95" customHeight="1">
      <c r="A111" s="115" t="s">
        <v>83</v>
      </c>
      <c r="B111" s="365" t="s">
        <v>303</v>
      </c>
      <c r="C111" s="195"/>
      <c r="D111" s="195"/>
      <c r="E111" s="195"/>
    </row>
    <row r="112" spans="1:5" ht="12.95" customHeight="1">
      <c r="A112" s="115" t="s">
        <v>84</v>
      </c>
      <c r="B112" s="366" t="s">
        <v>157</v>
      </c>
      <c r="C112" s="195"/>
      <c r="D112" s="195"/>
      <c r="E112" s="195"/>
    </row>
    <row r="113" spans="1:5" ht="12.95" customHeight="1">
      <c r="A113" s="115" t="s">
        <v>90</v>
      </c>
      <c r="B113" s="367" t="s">
        <v>410</v>
      </c>
      <c r="C113" s="195"/>
      <c r="D113" s="195"/>
      <c r="E113" s="195"/>
    </row>
    <row r="114" spans="1:5" ht="12.95" customHeight="1">
      <c r="A114" s="115" t="s">
        <v>92</v>
      </c>
      <c r="B114" s="368" t="s">
        <v>308</v>
      </c>
      <c r="C114" s="195"/>
      <c r="D114" s="195"/>
      <c r="E114" s="195"/>
    </row>
    <row r="115" spans="1:5" ht="12.95" customHeight="1">
      <c r="A115" s="115" t="s">
        <v>138</v>
      </c>
      <c r="B115" s="361" t="s">
        <v>292</v>
      </c>
      <c r="C115" s="195"/>
      <c r="D115" s="195"/>
      <c r="E115" s="195"/>
    </row>
    <row r="116" spans="1:5" ht="12.95" customHeight="1">
      <c r="A116" s="115" t="s">
        <v>139</v>
      </c>
      <c r="B116" s="361" t="s">
        <v>307</v>
      </c>
      <c r="C116" s="195"/>
      <c r="D116" s="195"/>
      <c r="E116" s="195"/>
    </row>
    <row r="117" spans="1:5" ht="12.95" customHeight="1">
      <c r="A117" s="115" t="s">
        <v>140</v>
      </c>
      <c r="B117" s="361" t="s">
        <v>306</v>
      </c>
      <c r="C117" s="195"/>
      <c r="D117" s="195"/>
      <c r="E117" s="195"/>
    </row>
    <row r="118" spans="1:5" ht="12.95" customHeight="1">
      <c r="A118" s="115" t="s">
        <v>299</v>
      </c>
      <c r="B118" s="361" t="s">
        <v>295</v>
      </c>
      <c r="C118" s="195"/>
      <c r="D118" s="195"/>
      <c r="E118" s="195"/>
    </row>
    <row r="119" spans="1:5" ht="12.95" customHeight="1">
      <c r="A119" s="115" t="s">
        <v>300</v>
      </c>
      <c r="B119" s="361" t="s">
        <v>305</v>
      </c>
      <c r="C119" s="195"/>
      <c r="D119" s="195"/>
      <c r="E119" s="195"/>
    </row>
    <row r="120" spans="1:5" ht="12.95" customHeight="1" thickBot="1">
      <c r="A120" s="125" t="s">
        <v>301</v>
      </c>
      <c r="B120" s="361" t="s">
        <v>304</v>
      </c>
      <c r="C120" s="196"/>
      <c r="D120" s="196"/>
      <c r="E120" s="196"/>
    </row>
    <row r="121" spans="1:5" ht="12.95" customHeight="1" thickBot="1">
      <c r="A121" s="14" t="s">
        <v>11</v>
      </c>
      <c r="B121" s="237" t="s">
        <v>309</v>
      </c>
      <c r="C121" s="178">
        <f>+C122+C123</f>
        <v>0</v>
      </c>
      <c r="D121" s="178">
        <f>+D122+D123</f>
        <v>0</v>
      </c>
      <c r="E121" s="178">
        <f>+E122+E123</f>
        <v>0</v>
      </c>
    </row>
    <row r="122" spans="1:5" ht="12.95" customHeight="1">
      <c r="A122" s="115" t="s">
        <v>63</v>
      </c>
      <c r="B122" s="238" t="s">
        <v>50</v>
      </c>
      <c r="C122" s="179"/>
      <c r="D122" s="179"/>
      <c r="E122" s="179"/>
    </row>
    <row r="123" spans="1:5" ht="12.95" customHeight="1" thickBot="1">
      <c r="A123" s="117" t="s">
        <v>64</v>
      </c>
      <c r="B123" s="365" t="s">
        <v>51</v>
      </c>
      <c r="C123" s="182"/>
      <c r="D123" s="182"/>
      <c r="E123" s="182"/>
    </row>
    <row r="124" spans="1:5" ht="12.95" customHeight="1" thickBot="1">
      <c r="A124" s="14" t="s">
        <v>12</v>
      </c>
      <c r="B124" s="237" t="s">
        <v>310</v>
      </c>
      <c r="C124" s="178">
        <f>+C91+C107+C121</f>
        <v>1050</v>
      </c>
      <c r="D124" s="178">
        <f>+D91+D107+D121</f>
        <v>1050</v>
      </c>
      <c r="E124" s="178">
        <f>+E91+E107+E121</f>
        <v>1000</v>
      </c>
    </row>
    <row r="125" spans="1:5" ht="12.95" customHeight="1" thickBot="1">
      <c r="A125" s="14" t="s">
        <v>13</v>
      </c>
      <c r="B125" s="237" t="s">
        <v>311</v>
      </c>
      <c r="C125" s="178">
        <f>+C126+C127+C128</f>
        <v>0</v>
      </c>
      <c r="D125" s="178">
        <f>+D126+D127+D128</f>
        <v>0</v>
      </c>
      <c r="E125" s="178">
        <f>+E126+E127+E128</f>
        <v>0</v>
      </c>
    </row>
    <row r="126" spans="1:5" s="41" customFormat="1" ht="12.95" customHeight="1">
      <c r="A126" s="115" t="s">
        <v>67</v>
      </c>
      <c r="B126" s="238" t="s">
        <v>312</v>
      </c>
      <c r="C126" s="195"/>
      <c r="D126" s="195"/>
      <c r="E126" s="195"/>
    </row>
    <row r="127" spans="1:5" ht="12.95" customHeight="1">
      <c r="A127" s="115" t="s">
        <v>68</v>
      </c>
      <c r="B127" s="238" t="s">
        <v>313</v>
      </c>
      <c r="C127" s="195"/>
      <c r="D127" s="195"/>
      <c r="E127" s="195"/>
    </row>
    <row r="128" spans="1:5" ht="12.95" customHeight="1" thickBot="1">
      <c r="A128" s="125" t="s">
        <v>69</v>
      </c>
      <c r="B128" s="239" t="s">
        <v>314</v>
      </c>
      <c r="C128" s="195"/>
      <c r="D128" s="195"/>
      <c r="E128" s="195"/>
    </row>
    <row r="129" spans="1:12" ht="12.95" customHeight="1" thickBot="1">
      <c r="A129" s="14" t="s">
        <v>14</v>
      </c>
      <c r="B129" s="237" t="s">
        <v>375</v>
      </c>
      <c r="C129" s="178">
        <f>+C130+C131+C132+C133</f>
        <v>0</v>
      </c>
      <c r="D129" s="178">
        <f>+D130+D131+D132+D133</f>
        <v>0</v>
      </c>
      <c r="E129" s="178">
        <f>+E130+E131+E132+E133</f>
        <v>0</v>
      </c>
    </row>
    <row r="130" spans="1:12" ht="12.95" customHeight="1">
      <c r="A130" s="115" t="s">
        <v>70</v>
      </c>
      <c r="B130" s="238" t="s">
        <v>315</v>
      </c>
      <c r="C130" s="195"/>
      <c r="D130" s="195"/>
      <c r="E130" s="195"/>
    </row>
    <row r="131" spans="1:12" ht="12.95" customHeight="1">
      <c r="A131" s="115" t="s">
        <v>71</v>
      </c>
      <c r="B131" s="238" t="s">
        <v>316</v>
      </c>
      <c r="C131" s="195"/>
      <c r="D131" s="195"/>
      <c r="E131" s="195"/>
    </row>
    <row r="132" spans="1:12" ht="12.95" customHeight="1">
      <c r="A132" s="115" t="s">
        <v>221</v>
      </c>
      <c r="B132" s="238" t="s">
        <v>317</v>
      </c>
      <c r="C132" s="195"/>
      <c r="D132" s="195"/>
      <c r="E132" s="195"/>
    </row>
    <row r="133" spans="1:12" s="41" customFormat="1" ht="12.95" customHeight="1" thickBot="1">
      <c r="A133" s="125" t="s">
        <v>222</v>
      </c>
      <c r="B133" s="239" t="s">
        <v>318</v>
      </c>
      <c r="C133" s="195"/>
      <c r="D133" s="195"/>
      <c r="E133" s="195"/>
    </row>
    <row r="134" spans="1:12" ht="12.95" customHeight="1" thickBot="1">
      <c r="A134" s="14" t="s">
        <v>15</v>
      </c>
      <c r="B134" s="237" t="s">
        <v>319</v>
      </c>
      <c r="C134" s="183">
        <f>+C135+C136+C137+C138</f>
        <v>0</v>
      </c>
      <c r="D134" s="183">
        <f>+D135+D136+D137+D138</f>
        <v>0</v>
      </c>
      <c r="E134" s="183">
        <f>+E135+E136+E137+E138</f>
        <v>0</v>
      </c>
      <c r="L134" s="72"/>
    </row>
    <row r="135" spans="1:12" ht="12.95" customHeight="1">
      <c r="A135" s="115" t="s">
        <v>72</v>
      </c>
      <c r="B135" s="238" t="s">
        <v>320</v>
      </c>
      <c r="C135" s="195"/>
      <c r="D135" s="195"/>
      <c r="E135" s="195"/>
    </row>
    <row r="136" spans="1:12" ht="12.95" customHeight="1">
      <c r="A136" s="115" t="s">
        <v>73</v>
      </c>
      <c r="B136" s="238" t="s">
        <v>330</v>
      </c>
      <c r="C136" s="195"/>
      <c r="D136" s="195"/>
      <c r="E136" s="195"/>
    </row>
    <row r="137" spans="1:12" s="41" customFormat="1" ht="12.95" customHeight="1">
      <c r="A137" s="115" t="s">
        <v>233</v>
      </c>
      <c r="B137" s="238" t="s">
        <v>321</v>
      </c>
      <c r="C137" s="195"/>
      <c r="D137" s="195"/>
      <c r="E137" s="195"/>
    </row>
    <row r="138" spans="1:12" s="41" customFormat="1" ht="12.95" customHeight="1" thickBot="1">
      <c r="A138" s="125" t="s">
        <v>234</v>
      </c>
      <c r="B138" s="239" t="s">
        <v>322</v>
      </c>
      <c r="C138" s="195"/>
      <c r="D138" s="195"/>
      <c r="E138" s="195"/>
    </row>
    <row r="139" spans="1:12" s="41" customFormat="1" ht="12.95" customHeight="1" thickBot="1">
      <c r="A139" s="14" t="s">
        <v>16</v>
      </c>
      <c r="B139" s="237" t="s">
        <v>323</v>
      </c>
      <c r="C139" s="197">
        <f>+C140+C141+C142+C143</f>
        <v>0</v>
      </c>
      <c r="D139" s="197">
        <f>+D140+D141+D142+D143</f>
        <v>0</v>
      </c>
      <c r="E139" s="197">
        <f>+E140+E141+E142+E143</f>
        <v>0</v>
      </c>
    </row>
    <row r="140" spans="1:12" s="41" customFormat="1" ht="12.95" customHeight="1">
      <c r="A140" s="115" t="s">
        <v>131</v>
      </c>
      <c r="B140" s="238" t="s">
        <v>324</v>
      </c>
      <c r="C140" s="195"/>
      <c r="D140" s="195"/>
      <c r="E140" s="195"/>
    </row>
    <row r="141" spans="1:12" s="41" customFormat="1" ht="12.95" customHeight="1">
      <c r="A141" s="115" t="s">
        <v>132</v>
      </c>
      <c r="B141" s="238" t="s">
        <v>325</v>
      </c>
      <c r="C141" s="195"/>
      <c r="D141" s="195"/>
      <c r="E141" s="195"/>
    </row>
    <row r="142" spans="1:12" s="41" customFormat="1" ht="12.95" customHeight="1">
      <c r="A142" s="115" t="s">
        <v>156</v>
      </c>
      <c r="B142" s="238" t="s">
        <v>326</v>
      </c>
      <c r="C142" s="195"/>
      <c r="D142" s="195"/>
      <c r="E142" s="195"/>
    </row>
    <row r="143" spans="1:12" ht="12.95" customHeight="1" thickBot="1">
      <c r="A143" s="115" t="s">
        <v>236</v>
      </c>
      <c r="B143" s="238" t="s">
        <v>327</v>
      </c>
      <c r="C143" s="195"/>
      <c r="D143" s="195"/>
      <c r="E143" s="195"/>
    </row>
    <row r="144" spans="1:12" ht="12.95" customHeight="1" thickBot="1">
      <c r="A144" s="14" t="s">
        <v>17</v>
      </c>
      <c r="B144" s="237" t="s">
        <v>328</v>
      </c>
      <c r="C144" s="198">
        <f>+C125+C129+C134+C139</f>
        <v>0</v>
      </c>
      <c r="D144" s="198">
        <f>+D125+D129+D134+D139</f>
        <v>0</v>
      </c>
      <c r="E144" s="198">
        <f>+E125+E129+E134+E139</f>
        <v>0</v>
      </c>
    </row>
    <row r="145" spans="1:5" ht="15" customHeight="1" thickBot="1">
      <c r="A145" s="127" t="s">
        <v>18</v>
      </c>
      <c r="B145" s="369" t="s">
        <v>329</v>
      </c>
      <c r="C145" s="198">
        <f>+C124+C144</f>
        <v>1050</v>
      </c>
      <c r="D145" s="198">
        <f>+D124+D144</f>
        <v>1050</v>
      </c>
      <c r="E145" s="198">
        <f>+E124+E144</f>
        <v>1000</v>
      </c>
    </row>
    <row r="146" spans="1:5" ht="13.5" thickBot="1"/>
    <row r="147" spans="1:5" ht="15" customHeight="1" thickBot="1">
      <c r="A147" s="69" t="s">
        <v>149</v>
      </c>
      <c r="B147" s="70"/>
      <c r="C147" s="42"/>
      <c r="D147" s="42"/>
      <c r="E147" s="42"/>
    </row>
    <row r="148" spans="1:5" ht="14.25" customHeight="1" thickBot="1">
      <c r="A148" s="69" t="s">
        <v>150</v>
      </c>
      <c r="B148" s="70"/>
      <c r="C148" s="42"/>
      <c r="D148" s="42"/>
      <c r="E148" s="42"/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8"/>
  <sheetViews>
    <sheetView view="pageBreakPreview" zoomScale="85" zoomScaleNormal="100" zoomScaleSheetLayoutView="85" workbookViewId="0">
      <selection activeCell="B2" sqref="B2:D2"/>
    </sheetView>
  </sheetViews>
  <sheetFormatPr defaultRowHeight="12.75"/>
  <cols>
    <col min="1" max="1" width="14.1640625" style="370" customWidth="1"/>
    <col min="2" max="2" width="72" style="371" customWidth="1"/>
    <col min="3" max="5" width="16.33203125" style="372" customWidth="1"/>
    <col min="6" max="16384" width="9.33203125" style="2"/>
  </cols>
  <sheetData>
    <row r="1" spans="1:5" s="1" customFormat="1" ht="16.5" customHeight="1" thickBot="1">
      <c r="A1" s="53"/>
      <c r="B1" s="229"/>
      <c r="C1" s="71"/>
      <c r="D1" s="71"/>
      <c r="E1" s="71" t="s">
        <v>490</v>
      </c>
    </row>
    <row r="2" spans="1:5" s="37" customFormat="1" ht="21" customHeight="1">
      <c r="A2" s="99" t="s">
        <v>55</v>
      </c>
      <c r="B2" s="598" t="s">
        <v>151</v>
      </c>
      <c r="C2" s="599"/>
      <c r="D2" s="600"/>
      <c r="E2" s="87" t="s">
        <v>43</v>
      </c>
    </row>
    <row r="3" spans="1:5" s="37" customFormat="1" ht="24.75" thickBot="1">
      <c r="A3" s="128" t="s">
        <v>146</v>
      </c>
      <c r="B3" s="604" t="s">
        <v>432</v>
      </c>
      <c r="C3" s="605"/>
      <c r="D3" s="606"/>
      <c r="E3" s="375" t="s">
        <v>433</v>
      </c>
    </row>
    <row r="4" spans="1:5" s="38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376" t="s">
        <v>46</v>
      </c>
      <c r="D5" s="376" t="s">
        <v>434</v>
      </c>
      <c r="E5" s="376" t="s">
        <v>446</v>
      </c>
    </row>
    <row r="6" spans="1:5" s="35" customFormat="1" ht="12.95" customHeight="1" thickBot="1">
      <c r="A6" s="49">
        <v>1</v>
      </c>
      <c r="B6" s="230">
        <v>2</v>
      </c>
      <c r="C6" s="377">
        <v>3</v>
      </c>
      <c r="D6" s="51">
        <v>4</v>
      </c>
      <c r="E6" s="51">
        <v>5</v>
      </c>
    </row>
    <row r="7" spans="1:5" s="35" customFormat="1" ht="15.95" customHeight="1" thickBot="1">
      <c r="A7" s="59"/>
      <c r="B7" s="231" t="s">
        <v>47</v>
      </c>
      <c r="C7" s="378"/>
      <c r="D7" s="88"/>
      <c r="E7" s="88"/>
    </row>
    <row r="8" spans="1:5" s="35" customFormat="1" ht="12.95" customHeight="1" thickBot="1">
      <c r="A8" s="14" t="s">
        <v>9</v>
      </c>
      <c r="B8" s="346" t="s">
        <v>177</v>
      </c>
      <c r="C8" s="379"/>
      <c r="D8" s="380"/>
      <c r="E8" s="380"/>
    </row>
    <row r="9" spans="1:5" s="39" customFormat="1" ht="12.95" customHeight="1">
      <c r="A9" s="115" t="s">
        <v>74</v>
      </c>
      <c r="B9" s="347" t="s">
        <v>178</v>
      </c>
      <c r="C9" s="381"/>
      <c r="D9" s="382"/>
      <c r="E9" s="382"/>
    </row>
    <row r="10" spans="1:5" s="40" customFormat="1" ht="12.95" customHeight="1">
      <c r="A10" s="116" t="s">
        <v>75</v>
      </c>
      <c r="B10" s="348" t="s">
        <v>179</v>
      </c>
      <c r="C10" s="383"/>
      <c r="D10" s="384"/>
      <c r="E10" s="384"/>
    </row>
    <row r="11" spans="1:5" s="40" customFormat="1" ht="12.95" customHeight="1">
      <c r="A11" s="116" t="s">
        <v>76</v>
      </c>
      <c r="B11" s="348" t="s">
        <v>180</v>
      </c>
      <c r="C11" s="383"/>
      <c r="D11" s="384"/>
      <c r="E11" s="384"/>
    </row>
    <row r="12" spans="1:5" s="40" customFormat="1" ht="12.95" customHeight="1">
      <c r="A12" s="116" t="s">
        <v>77</v>
      </c>
      <c r="B12" s="348" t="s">
        <v>181</v>
      </c>
      <c r="C12" s="383"/>
      <c r="D12" s="384"/>
      <c r="E12" s="384"/>
    </row>
    <row r="13" spans="1:5" s="40" customFormat="1" ht="12.95" customHeight="1">
      <c r="A13" s="116" t="s">
        <v>108</v>
      </c>
      <c r="B13" s="348" t="s">
        <v>182</v>
      </c>
      <c r="C13" s="385"/>
      <c r="D13" s="386"/>
      <c r="E13" s="386"/>
    </row>
    <row r="14" spans="1:5" s="39" customFormat="1" ht="12.95" customHeight="1" thickBot="1">
      <c r="A14" s="117" t="s">
        <v>78</v>
      </c>
      <c r="B14" s="349" t="s">
        <v>183</v>
      </c>
      <c r="C14" s="387"/>
      <c r="D14" s="388"/>
      <c r="E14" s="388"/>
    </row>
    <row r="15" spans="1:5" s="39" customFormat="1" ht="12.95" customHeight="1" thickBot="1">
      <c r="A15" s="14" t="s">
        <v>10</v>
      </c>
      <c r="B15" s="350" t="s">
        <v>184</v>
      </c>
      <c r="C15" s="379"/>
      <c r="D15" s="380"/>
      <c r="E15" s="380"/>
    </row>
    <row r="16" spans="1:5" s="39" customFormat="1" ht="12.95" customHeight="1">
      <c r="A16" s="115" t="s">
        <v>80</v>
      </c>
      <c r="B16" s="347" t="s">
        <v>185</v>
      </c>
      <c r="C16" s="381"/>
      <c r="D16" s="382"/>
      <c r="E16" s="382"/>
    </row>
    <row r="17" spans="1:5" s="39" customFormat="1" ht="12.95" customHeight="1">
      <c r="A17" s="116" t="s">
        <v>81</v>
      </c>
      <c r="B17" s="348" t="s">
        <v>186</v>
      </c>
      <c r="C17" s="383"/>
      <c r="D17" s="384"/>
      <c r="E17" s="384"/>
    </row>
    <row r="18" spans="1:5" s="39" customFormat="1" ht="12.95" customHeight="1">
      <c r="A18" s="116" t="s">
        <v>82</v>
      </c>
      <c r="B18" s="348" t="s">
        <v>404</v>
      </c>
      <c r="C18" s="383"/>
      <c r="D18" s="384"/>
      <c r="E18" s="384"/>
    </row>
    <row r="19" spans="1:5" s="39" customFormat="1" ht="12.95" customHeight="1">
      <c r="A19" s="116" t="s">
        <v>83</v>
      </c>
      <c r="B19" s="348" t="s">
        <v>405</v>
      </c>
      <c r="C19" s="383"/>
      <c r="D19" s="384"/>
      <c r="E19" s="384"/>
    </row>
    <row r="20" spans="1:5" s="39" customFormat="1" ht="12.95" customHeight="1">
      <c r="A20" s="116" t="s">
        <v>84</v>
      </c>
      <c r="B20" s="348" t="s">
        <v>187</v>
      </c>
      <c r="C20" s="383"/>
      <c r="D20" s="384"/>
      <c r="E20" s="384"/>
    </row>
    <row r="21" spans="1:5" s="40" customFormat="1" ht="12.95" customHeight="1" thickBot="1">
      <c r="A21" s="117" t="s">
        <v>90</v>
      </c>
      <c r="B21" s="349" t="s">
        <v>188</v>
      </c>
      <c r="C21" s="389"/>
      <c r="D21" s="390"/>
      <c r="E21" s="390"/>
    </row>
    <row r="22" spans="1:5" s="40" customFormat="1" ht="12.95" customHeight="1" thickBot="1">
      <c r="A22" s="14" t="s">
        <v>11</v>
      </c>
      <c r="B22" s="346" t="s">
        <v>189</v>
      </c>
      <c r="C22" s="379"/>
      <c r="D22" s="380"/>
      <c r="E22" s="380"/>
    </row>
    <row r="23" spans="1:5" s="40" customFormat="1" ht="12.95" customHeight="1">
      <c r="A23" s="115" t="s">
        <v>63</v>
      </c>
      <c r="B23" s="347" t="s">
        <v>190</v>
      </c>
      <c r="C23" s="381"/>
      <c r="D23" s="382"/>
      <c r="E23" s="382"/>
    </row>
    <row r="24" spans="1:5" s="39" customFormat="1" ht="12.95" customHeight="1">
      <c r="A24" s="116" t="s">
        <v>64</v>
      </c>
      <c r="B24" s="348" t="s">
        <v>191</v>
      </c>
      <c r="C24" s="383"/>
      <c r="D24" s="384"/>
      <c r="E24" s="384"/>
    </row>
    <row r="25" spans="1:5" s="40" customFormat="1" ht="12.95" customHeight="1">
      <c r="A25" s="116" t="s">
        <v>65</v>
      </c>
      <c r="B25" s="348" t="s">
        <v>406</v>
      </c>
      <c r="C25" s="383"/>
      <c r="D25" s="384"/>
      <c r="E25" s="384"/>
    </row>
    <row r="26" spans="1:5" s="40" customFormat="1" ht="12.95" customHeight="1">
      <c r="A26" s="116" t="s">
        <v>66</v>
      </c>
      <c r="B26" s="348" t="s">
        <v>407</v>
      </c>
      <c r="C26" s="383"/>
      <c r="D26" s="384"/>
      <c r="E26" s="384"/>
    </row>
    <row r="27" spans="1:5" s="40" customFormat="1" ht="12.95" customHeight="1">
      <c r="A27" s="116" t="s">
        <v>121</v>
      </c>
      <c r="B27" s="348" t="s">
        <v>192</v>
      </c>
      <c r="C27" s="383"/>
      <c r="D27" s="384"/>
      <c r="E27" s="384"/>
    </row>
    <row r="28" spans="1:5" s="40" customFormat="1" ht="12.95" customHeight="1" thickBot="1">
      <c r="A28" s="117" t="s">
        <v>122</v>
      </c>
      <c r="B28" s="349" t="s">
        <v>193</v>
      </c>
      <c r="C28" s="389"/>
      <c r="D28" s="390"/>
      <c r="E28" s="390"/>
    </row>
    <row r="29" spans="1:5" s="40" customFormat="1" ht="12.95" customHeight="1" thickBot="1">
      <c r="A29" s="14" t="s">
        <v>123</v>
      </c>
      <c r="B29" s="346" t="s">
        <v>194</v>
      </c>
      <c r="C29" s="391"/>
      <c r="D29" s="392"/>
      <c r="E29" s="392"/>
    </row>
    <row r="30" spans="1:5" s="40" customFormat="1" ht="12.95" customHeight="1">
      <c r="A30" s="115" t="s">
        <v>195</v>
      </c>
      <c r="B30" s="347" t="s">
        <v>201</v>
      </c>
      <c r="C30" s="393"/>
      <c r="D30" s="461"/>
      <c r="E30" s="461"/>
    </row>
    <row r="31" spans="1:5" s="40" customFormat="1" ht="12.95" customHeight="1">
      <c r="A31" s="116" t="s">
        <v>196</v>
      </c>
      <c r="B31" s="348" t="s">
        <v>202</v>
      </c>
      <c r="C31" s="383"/>
      <c r="D31" s="384"/>
      <c r="E31" s="384"/>
    </row>
    <row r="32" spans="1:5" s="40" customFormat="1" ht="12.95" customHeight="1">
      <c r="A32" s="116" t="s">
        <v>197</v>
      </c>
      <c r="B32" s="348" t="s">
        <v>203</v>
      </c>
      <c r="C32" s="383"/>
      <c r="D32" s="384"/>
      <c r="E32" s="384"/>
    </row>
    <row r="33" spans="1:5" s="40" customFormat="1" ht="12.95" customHeight="1">
      <c r="A33" s="116" t="s">
        <v>198</v>
      </c>
      <c r="B33" s="348" t="s">
        <v>204</v>
      </c>
      <c r="C33" s="383"/>
      <c r="D33" s="384"/>
      <c r="E33" s="384"/>
    </row>
    <row r="34" spans="1:5" s="40" customFormat="1" ht="12.95" customHeight="1">
      <c r="A34" s="116" t="s">
        <v>199</v>
      </c>
      <c r="B34" s="348" t="s">
        <v>205</v>
      </c>
      <c r="C34" s="383"/>
      <c r="D34" s="384"/>
      <c r="E34" s="384"/>
    </row>
    <row r="35" spans="1:5" s="40" customFormat="1" ht="12.95" customHeight="1" thickBot="1">
      <c r="A35" s="117" t="s">
        <v>200</v>
      </c>
      <c r="B35" s="349" t="s">
        <v>206</v>
      </c>
      <c r="C35" s="389"/>
      <c r="D35" s="390"/>
      <c r="E35" s="390"/>
    </row>
    <row r="36" spans="1:5" s="40" customFormat="1" ht="12.95" customHeight="1" thickBot="1">
      <c r="A36" s="14" t="s">
        <v>13</v>
      </c>
      <c r="B36" s="346" t="s">
        <v>207</v>
      </c>
      <c r="C36" s="379"/>
      <c r="D36" s="380"/>
      <c r="E36" s="380"/>
    </row>
    <row r="37" spans="1:5" s="40" customFormat="1" ht="12.95" customHeight="1">
      <c r="A37" s="115" t="s">
        <v>67</v>
      </c>
      <c r="B37" s="347" t="s">
        <v>210</v>
      </c>
      <c r="C37" s="381"/>
      <c r="D37" s="382"/>
      <c r="E37" s="382"/>
    </row>
    <row r="38" spans="1:5" s="40" customFormat="1" ht="12.95" customHeight="1">
      <c r="A38" s="116" t="s">
        <v>68</v>
      </c>
      <c r="B38" s="348" t="s">
        <v>211</v>
      </c>
      <c r="C38" s="383"/>
      <c r="D38" s="384"/>
      <c r="E38" s="384"/>
    </row>
    <row r="39" spans="1:5" s="40" customFormat="1" ht="12.95" customHeight="1">
      <c r="A39" s="116" t="s">
        <v>69</v>
      </c>
      <c r="B39" s="348" t="s">
        <v>212</v>
      </c>
      <c r="C39" s="383"/>
      <c r="D39" s="384"/>
      <c r="E39" s="384"/>
    </row>
    <row r="40" spans="1:5" s="40" customFormat="1" ht="12.95" customHeight="1">
      <c r="A40" s="116" t="s">
        <v>125</v>
      </c>
      <c r="B40" s="348" t="s">
        <v>213</v>
      </c>
      <c r="C40" s="383"/>
      <c r="D40" s="384"/>
      <c r="E40" s="384"/>
    </row>
    <row r="41" spans="1:5" s="40" customFormat="1" ht="12.95" customHeight="1">
      <c r="A41" s="116" t="s">
        <v>126</v>
      </c>
      <c r="B41" s="348" t="s">
        <v>214</v>
      </c>
      <c r="C41" s="383"/>
      <c r="D41" s="384"/>
      <c r="E41" s="384"/>
    </row>
    <row r="42" spans="1:5" s="40" customFormat="1" ht="12.95" customHeight="1">
      <c r="A42" s="116" t="s">
        <v>127</v>
      </c>
      <c r="B42" s="348" t="s">
        <v>215</v>
      </c>
      <c r="C42" s="383"/>
      <c r="D42" s="384"/>
      <c r="E42" s="384"/>
    </row>
    <row r="43" spans="1:5" s="40" customFormat="1" ht="12.95" customHeight="1">
      <c r="A43" s="116" t="s">
        <v>128</v>
      </c>
      <c r="B43" s="348" t="s">
        <v>216</v>
      </c>
      <c r="C43" s="383"/>
      <c r="D43" s="384"/>
      <c r="E43" s="384"/>
    </row>
    <row r="44" spans="1:5" s="40" customFormat="1" ht="12.95" customHeight="1">
      <c r="A44" s="116" t="s">
        <v>129</v>
      </c>
      <c r="B44" s="348" t="s">
        <v>217</v>
      </c>
      <c r="C44" s="383"/>
      <c r="D44" s="384"/>
      <c r="E44" s="384"/>
    </row>
    <row r="45" spans="1:5" s="40" customFormat="1" ht="12.95" customHeight="1">
      <c r="A45" s="116" t="s">
        <v>208</v>
      </c>
      <c r="B45" s="348" t="s">
        <v>218</v>
      </c>
      <c r="C45" s="394"/>
      <c r="D45" s="395"/>
      <c r="E45" s="395"/>
    </row>
    <row r="46" spans="1:5" s="40" customFormat="1" ht="12.95" customHeight="1" thickBot="1">
      <c r="A46" s="117" t="s">
        <v>209</v>
      </c>
      <c r="B46" s="349" t="s">
        <v>219</v>
      </c>
      <c r="C46" s="396"/>
      <c r="D46" s="397"/>
      <c r="E46" s="397"/>
    </row>
    <row r="47" spans="1:5" s="40" customFormat="1" ht="12.95" customHeight="1" thickBot="1">
      <c r="A47" s="14" t="s">
        <v>14</v>
      </c>
      <c r="B47" s="346" t="s">
        <v>220</v>
      </c>
      <c r="C47" s="379"/>
      <c r="D47" s="380"/>
      <c r="E47" s="380"/>
    </row>
    <row r="48" spans="1:5" s="40" customFormat="1" ht="12.95" customHeight="1">
      <c r="A48" s="115" t="s">
        <v>70</v>
      </c>
      <c r="B48" s="347" t="s">
        <v>224</v>
      </c>
      <c r="C48" s="398"/>
      <c r="D48" s="399"/>
      <c r="E48" s="399"/>
    </row>
    <row r="49" spans="1:5" s="40" customFormat="1" ht="12.95" customHeight="1">
      <c r="A49" s="116" t="s">
        <v>71</v>
      </c>
      <c r="B49" s="348" t="s">
        <v>225</v>
      </c>
      <c r="C49" s="394"/>
      <c r="D49" s="395"/>
      <c r="E49" s="395"/>
    </row>
    <row r="50" spans="1:5" s="40" customFormat="1" ht="12.95" customHeight="1">
      <c r="A50" s="116" t="s">
        <v>221</v>
      </c>
      <c r="B50" s="348" t="s">
        <v>226</v>
      </c>
      <c r="C50" s="394"/>
      <c r="D50" s="395"/>
      <c r="E50" s="395"/>
    </row>
    <row r="51" spans="1:5" s="40" customFormat="1" ht="12.95" customHeight="1">
      <c r="A51" s="116" t="s">
        <v>222</v>
      </c>
      <c r="B51" s="348" t="s">
        <v>227</v>
      </c>
      <c r="C51" s="394"/>
      <c r="D51" s="395"/>
      <c r="E51" s="395"/>
    </row>
    <row r="52" spans="1:5" s="40" customFormat="1" ht="12.95" customHeight="1" thickBot="1">
      <c r="A52" s="117" t="s">
        <v>223</v>
      </c>
      <c r="B52" s="349" t="s">
        <v>228</v>
      </c>
      <c r="C52" s="396"/>
      <c r="D52" s="397"/>
      <c r="E52" s="397"/>
    </row>
    <row r="53" spans="1:5" s="40" customFormat="1" ht="12.95" customHeight="1" thickBot="1">
      <c r="A53" s="14" t="s">
        <v>130</v>
      </c>
      <c r="B53" s="346" t="s">
        <v>229</v>
      </c>
      <c r="C53" s="379"/>
      <c r="D53" s="380"/>
      <c r="E53" s="380"/>
    </row>
    <row r="54" spans="1:5" s="40" customFormat="1" ht="12.95" customHeight="1">
      <c r="A54" s="115" t="s">
        <v>72</v>
      </c>
      <c r="B54" s="347" t="s">
        <v>230</v>
      </c>
      <c r="C54" s="381"/>
      <c r="D54" s="382"/>
      <c r="E54" s="382"/>
    </row>
    <row r="55" spans="1:5" s="40" customFormat="1" ht="12.95" customHeight="1">
      <c r="A55" s="116" t="s">
        <v>73</v>
      </c>
      <c r="B55" s="348" t="s">
        <v>408</v>
      </c>
      <c r="C55" s="383"/>
      <c r="D55" s="384"/>
      <c r="E55" s="384"/>
    </row>
    <row r="56" spans="1:5" s="40" customFormat="1" ht="12.95" customHeight="1">
      <c r="A56" s="116" t="s">
        <v>233</v>
      </c>
      <c r="B56" s="348" t="s">
        <v>231</v>
      </c>
      <c r="C56" s="383"/>
      <c r="D56" s="384"/>
      <c r="E56" s="384"/>
    </row>
    <row r="57" spans="1:5" s="40" customFormat="1" ht="12.95" customHeight="1" thickBot="1">
      <c r="A57" s="117" t="s">
        <v>234</v>
      </c>
      <c r="B57" s="349" t="s">
        <v>232</v>
      </c>
      <c r="C57" s="389"/>
      <c r="D57" s="390"/>
      <c r="E57" s="390"/>
    </row>
    <row r="58" spans="1:5" s="40" customFormat="1" ht="12.95" customHeight="1" thickBot="1">
      <c r="A58" s="14" t="s">
        <v>16</v>
      </c>
      <c r="B58" s="350" t="s">
        <v>235</v>
      </c>
      <c r="C58" s="379"/>
      <c r="D58" s="380"/>
      <c r="E58" s="380"/>
    </row>
    <row r="59" spans="1:5" s="40" customFormat="1" ht="12.95" customHeight="1">
      <c r="A59" s="115" t="s">
        <v>131</v>
      </c>
      <c r="B59" s="347" t="s">
        <v>237</v>
      </c>
      <c r="C59" s="398"/>
      <c r="D59" s="399"/>
      <c r="E59" s="399"/>
    </row>
    <row r="60" spans="1:5" s="40" customFormat="1" ht="12.95" customHeight="1">
      <c r="A60" s="116" t="s">
        <v>132</v>
      </c>
      <c r="B60" s="348" t="s">
        <v>409</v>
      </c>
      <c r="C60" s="394"/>
      <c r="D60" s="395"/>
      <c r="E60" s="395"/>
    </row>
    <row r="61" spans="1:5" s="40" customFormat="1" ht="12.95" customHeight="1">
      <c r="A61" s="116" t="s">
        <v>156</v>
      </c>
      <c r="B61" s="348" t="s">
        <v>238</v>
      </c>
      <c r="C61" s="394"/>
      <c r="D61" s="395"/>
      <c r="E61" s="395"/>
    </row>
    <row r="62" spans="1:5" s="40" customFormat="1" ht="12.95" customHeight="1" thickBot="1">
      <c r="A62" s="117" t="s">
        <v>236</v>
      </c>
      <c r="B62" s="349" t="s">
        <v>239</v>
      </c>
      <c r="C62" s="396"/>
      <c r="D62" s="397"/>
      <c r="E62" s="397"/>
    </row>
    <row r="63" spans="1:5" s="40" customFormat="1" ht="12.95" customHeight="1" thickBot="1">
      <c r="A63" s="14" t="s">
        <v>17</v>
      </c>
      <c r="B63" s="346" t="s">
        <v>240</v>
      </c>
      <c r="C63" s="391"/>
      <c r="D63" s="392"/>
      <c r="E63" s="392"/>
    </row>
    <row r="64" spans="1:5" s="40" customFormat="1" ht="12.95" customHeight="1" thickBot="1">
      <c r="A64" s="118" t="s">
        <v>376</v>
      </c>
      <c r="B64" s="350" t="s">
        <v>242</v>
      </c>
      <c r="C64" s="379"/>
      <c r="D64" s="380"/>
      <c r="E64" s="380"/>
    </row>
    <row r="65" spans="1:5" s="40" customFormat="1" ht="12.95" customHeight="1">
      <c r="A65" s="115" t="s">
        <v>275</v>
      </c>
      <c r="B65" s="347" t="s">
        <v>243</v>
      </c>
      <c r="C65" s="398"/>
      <c r="D65" s="399"/>
      <c r="E65" s="399"/>
    </row>
    <row r="66" spans="1:5" s="40" customFormat="1" ht="12.95" customHeight="1">
      <c r="A66" s="116" t="s">
        <v>284</v>
      </c>
      <c r="B66" s="348" t="s">
        <v>244</v>
      </c>
      <c r="C66" s="394"/>
      <c r="D66" s="395"/>
      <c r="E66" s="395"/>
    </row>
    <row r="67" spans="1:5" s="40" customFormat="1" ht="12.95" customHeight="1" thickBot="1">
      <c r="A67" s="117" t="s">
        <v>285</v>
      </c>
      <c r="B67" s="354" t="s">
        <v>245</v>
      </c>
      <c r="C67" s="396"/>
      <c r="D67" s="462"/>
      <c r="E67" s="462"/>
    </row>
    <row r="68" spans="1:5" s="40" customFormat="1" ht="12.95" customHeight="1" thickBot="1">
      <c r="A68" s="118" t="s">
        <v>246</v>
      </c>
      <c r="B68" s="350" t="s">
        <v>247</v>
      </c>
      <c r="C68" s="379"/>
      <c r="D68" s="380"/>
      <c r="E68" s="380"/>
    </row>
    <row r="69" spans="1:5" s="40" customFormat="1" ht="12.95" customHeight="1">
      <c r="A69" s="115" t="s">
        <v>109</v>
      </c>
      <c r="B69" s="347" t="s">
        <v>248</v>
      </c>
      <c r="C69" s="398"/>
      <c r="D69" s="399"/>
      <c r="E69" s="399"/>
    </row>
    <row r="70" spans="1:5" s="40" customFormat="1" ht="12.95" customHeight="1">
      <c r="A70" s="116" t="s">
        <v>110</v>
      </c>
      <c r="B70" s="348" t="s">
        <v>249</v>
      </c>
      <c r="C70" s="394"/>
      <c r="D70" s="395"/>
      <c r="E70" s="395"/>
    </row>
    <row r="71" spans="1:5" s="40" customFormat="1" ht="12.95" customHeight="1">
      <c r="A71" s="116" t="s">
        <v>276</v>
      </c>
      <c r="B71" s="348" t="s">
        <v>250</v>
      </c>
      <c r="C71" s="394"/>
      <c r="D71" s="395"/>
      <c r="E71" s="395"/>
    </row>
    <row r="72" spans="1:5" s="40" customFormat="1" ht="12.95" customHeight="1" thickBot="1">
      <c r="A72" s="117" t="s">
        <v>277</v>
      </c>
      <c r="B72" s="349" t="s">
        <v>251</v>
      </c>
      <c r="C72" s="396"/>
      <c r="D72" s="397"/>
      <c r="E72" s="397"/>
    </row>
    <row r="73" spans="1:5" s="40" customFormat="1" ht="12.95" customHeight="1" thickBot="1">
      <c r="A73" s="118" t="s">
        <v>252</v>
      </c>
      <c r="B73" s="350" t="s">
        <v>253</v>
      </c>
      <c r="C73" s="379"/>
      <c r="D73" s="380"/>
      <c r="E73" s="380"/>
    </row>
    <row r="74" spans="1:5" s="40" customFormat="1" ht="12.95" customHeight="1">
      <c r="A74" s="115" t="s">
        <v>278</v>
      </c>
      <c r="B74" s="347" t="s">
        <v>254</v>
      </c>
      <c r="C74" s="398"/>
      <c r="D74" s="399"/>
      <c r="E74" s="399"/>
    </row>
    <row r="75" spans="1:5" s="40" customFormat="1" ht="12.95" customHeight="1" thickBot="1">
      <c r="A75" s="117" t="s">
        <v>279</v>
      </c>
      <c r="B75" s="349" t="s">
        <v>255</v>
      </c>
      <c r="C75" s="396"/>
      <c r="D75" s="397"/>
      <c r="E75" s="397"/>
    </row>
    <row r="76" spans="1:5" s="39" customFormat="1" ht="12.95" customHeight="1" thickBot="1">
      <c r="A76" s="118" t="s">
        <v>256</v>
      </c>
      <c r="B76" s="350" t="s">
        <v>257</v>
      </c>
      <c r="C76" s="379"/>
      <c r="D76" s="380"/>
      <c r="E76" s="380"/>
    </row>
    <row r="77" spans="1:5" s="40" customFormat="1" ht="12.95" customHeight="1">
      <c r="A77" s="115" t="s">
        <v>280</v>
      </c>
      <c r="B77" s="347" t="s">
        <v>258</v>
      </c>
      <c r="C77" s="398"/>
      <c r="D77" s="399"/>
      <c r="E77" s="399"/>
    </row>
    <row r="78" spans="1:5" s="40" customFormat="1" ht="12.95" customHeight="1">
      <c r="A78" s="116" t="s">
        <v>281</v>
      </c>
      <c r="B78" s="348" t="s">
        <v>259</v>
      </c>
      <c r="C78" s="394"/>
      <c r="D78" s="395"/>
      <c r="E78" s="395"/>
    </row>
    <row r="79" spans="1:5" s="40" customFormat="1" ht="12.95" customHeight="1" thickBot="1">
      <c r="A79" s="117" t="s">
        <v>282</v>
      </c>
      <c r="B79" s="349" t="s">
        <v>260</v>
      </c>
      <c r="C79" s="396"/>
      <c r="D79" s="397"/>
      <c r="E79" s="397"/>
    </row>
    <row r="80" spans="1:5" s="40" customFormat="1" ht="12.95" customHeight="1" thickBot="1">
      <c r="A80" s="118" t="s">
        <v>261</v>
      </c>
      <c r="B80" s="350" t="s">
        <v>283</v>
      </c>
      <c r="C80" s="379"/>
      <c r="D80" s="380"/>
      <c r="E80" s="380"/>
    </row>
    <row r="81" spans="1:5" s="40" customFormat="1" ht="12.95" customHeight="1">
      <c r="A81" s="119" t="s">
        <v>262</v>
      </c>
      <c r="B81" s="347" t="s">
        <v>263</v>
      </c>
      <c r="C81" s="398"/>
      <c r="D81" s="399"/>
      <c r="E81" s="399"/>
    </row>
    <row r="82" spans="1:5" s="40" customFormat="1" ht="12.95" customHeight="1">
      <c r="A82" s="120" t="s">
        <v>264</v>
      </c>
      <c r="B82" s="348" t="s">
        <v>265</v>
      </c>
      <c r="C82" s="394"/>
      <c r="D82" s="395"/>
      <c r="E82" s="395"/>
    </row>
    <row r="83" spans="1:5" s="40" customFormat="1" ht="12.95" customHeight="1">
      <c r="A83" s="120" t="s">
        <v>266</v>
      </c>
      <c r="B83" s="348" t="s">
        <v>267</v>
      </c>
      <c r="C83" s="394"/>
      <c r="D83" s="395"/>
      <c r="E83" s="395"/>
    </row>
    <row r="84" spans="1:5" s="39" customFormat="1" ht="12.95" customHeight="1" thickBot="1">
      <c r="A84" s="121" t="s">
        <v>268</v>
      </c>
      <c r="B84" s="349" t="s">
        <v>269</v>
      </c>
      <c r="C84" s="396"/>
      <c r="D84" s="397"/>
      <c r="E84" s="397"/>
    </row>
    <row r="85" spans="1:5" s="39" customFormat="1" ht="12.95" customHeight="1" thickBot="1">
      <c r="A85" s="118" t="s">
        <v>270</v>
      </c>
      <c r="B85" s="350" t="s">
        <v>271</v>
      </c>
      <c r="C85" s="400"/>
      <c r="D85" s="401"/>
      <c r="E85" s="401"/>
    </row>
    <row r="86" spans="1:5" s="39" customFormat="1" ht="12.95" customHeight="1" thickBot="1">
      <c r="A86" s="118" t="s">
        <v>272</v>
      </c>
      <c r="B86" s="355" t="s">
        <v>273</v>
      </c>
      <c r="C86" s="391"/>
      <c r="D86" s="392"/>
      <c r="E86" s="392"/>
    </row>
    <row r="87" spans="1:5" s="39" customFormat="1" ht="12.95" customHeight="1" thickBot="1">
      <c r="A87" s="122" t="s">
        <v>286</v>
      </c>
      <c r="B87" s="356" t="s">
        <v>403</v>
      </c>
      <c r="C87" s="402"/>
      <c r="D87" s="463"/>
      <c r="E87" s="463"/>
    </row>
    <row r="88" spans="1:5" s="40" customFormat="1" ht="12.95" customHeight="1">
      <c r="A88" s="62"/>
      <c r="B88" s="232"/>
      <c r="C88" s="403"/>
      <c r="D88" s="403"/>
      <c r="E88" s="403"/>
    </row>
    <row r="89" spans="1:5" ht="12.95" customHeight="1" thickBot="1">
      <c r="A89" s="123"/>
      <c r="B89" s="233"/>
      <c r="C89" s="404"/>
      <c r="D89" s="404"/>
      <c r="E89" s="404"/>
    </row>
    <row r="90" spans="1:5" s="35" customFormat="1" ht="12.95" customHeight="1" thickBot="1">
      <c r="A90" s="65"/>
      <c r="B90" s="234" t="s">
        <v>48</v>
      </c>
      <c r="C90" s="405"/>
      <c r="D90" s="406"/>
      <c r="E90" s="406"/>
    </row>
    <row r="91" spans="1:5" s="41" customFormat="1" ht="12.95" customHeight="1" thickBot="1">
      <c r="A91" s="101" t="s">
        <v>9</v>
      </c>
      <c r="B91" s="357" t="s">
        <v>429</v>
      </c>
      <c r="C91" s="407"/>
      <c r="D91" s="408"/>
      <c r="E91" s="408"/>
    </row>
    <row r="92" spans="1:5" ht="12.95" customHeight="1">
      <c r="A92" s="124" t="s">
        <v>74</v>
      </c>
      <c r="B92" s="235" t="s">
        <v>39</v>
      </c>
      <c r="C92" s="409"/>
      <c r="D92" s="410"/>
      <c r="E92" s="410"/>
    </row>
    <row r="93" spans="1:5" ht="12.95" customHeight="1">
      <c r="A93" s="116" t="s">
        <v>75</v>
      </c>
      <c r="B93" s="236" t="s">
        <v>133</v>
      </c>
      <c r="C93" s="383"/>
      <c r="D93" s="384"/>
      <c r="E93" s="384"/>
    </row>
    <row r="94" spans="1:5" ht="12.95" customHeight="1">
      <c r="A94" s="116" t="s">
        <v>76</v>
      </c>
      <c r="B94" s="236" t="s">
        <v>101</v>
      </c>
      <c r="C94" s="469"/>
      <c r="D94" s="415"/>
      <c r="E94" s="415"/>
    </row>
    <row r="95" spans="1:5" ht="12.95" customHeight="1">
      <c r="A95" s="116" t="s">
        <v>77</v>
      </c>
      <c r="B95" s="358" t="s">
        <v>134</v>
      </c>
      <c r="C95" s="470"/>
      <c r="D95" s="390"/>
      <c r="E95" s="390"/>
    </row>
    <row r="96" spans="1:5" ht="12.95" customHeight="1">
      <c r="A96" s="116" t="s">
        <v>85</v>
      </c>
      <c r="B96" s="359" t="s">
        <v>135</v>
      </c>
      <c r="C96" s="471"/>
      <c r="D96" s="384"/>
      <c r="E96" s="384"/>
    </row>
    <row r="97" spans="1:5" ht="12.95" customHeight="1">
      <c r="A97" s="116" t="s">
        <v>78</v>
      </c>
      <c r="B97" s="236" t="s">
        <v>289</v>
      </c>
      <c r="C97" s="469"/>
      <c r="D97" s="384"/>
      <c r="E97" s="384"/>
    </row>
    <row r="98" spans="1:5" ht="12.95" customHeight="1">
      <c r="A98" s="116" t="s">
        <v>79</v>
      </c>
      <c r="B98" s="360" t="s">
        <v>290</v>
      </c>
      <c r="C98" s="469"/>
      <c r="D98" s="415"/>
      <c r="E98" s="415"/>
    </row>
    <row r="99" spans="1:5" ht="12.95" customHeight="1">
      <c r="A99" s="116" t="s">
        <v>86</v>
      </c>
      <c r="B99" s="361" t="s">
        <v>291</v>
      </c>
      <c r="C99" s="469"/>
      <c r="D99" s="415"/>
      <c r="E99" s="415"/>
    </row>
    <row r="100" spans="1:5" ht="12.95" customHeight="1">
      <c r="A100" s="116" t="s">
        <v>87</v>
      </c>
      <c r="B100" s="361" t="s">
        <v>292</v>
      </c>
      <c r="C100" s="469"/>
      <c r="D100" s="415"/>
      <c r="E100" s="415"/>
    </row>
    <row r="101" spans="1:5" ht="12.95" customHeight="1">
      <c r="A101" s="116" t="s">
        <v>88</v>
      </c>
      <c r="B101" s="360" t="s">
        <v>293</v>
      </c>
      <c r="C101" s="469"/>
      <c r="D101" s="415"/>
      <c r="E101" s="415"/>
    </row>
    <row r="102" spans="1:5" ht="12.95" customHeight="1">
      <c r="A102" s="116" t="s">
        <v>89</v>
      </c>
      <c r="B102" s="360" t="s">
        <v>294</v>
      </c>
      <c r="C102" s="471"/>
      <c r="D102" s="415"/>
      <c r="E102" s="415"/>
    </row>
    <row r="103" spans="1:5" ht="12.95" customHeight="1">
      <c r="A103" s="116" t="s">
        <v>91</v>
      </c>
      <c r="B103" s="361" t="s">
        <v>295</v>
      </c>
      <c r="C103" s="389"/>
      <c r="D103" s="390"/>
      <c r="E103" s="390"/>
    </row>
    <row r="104" spans="1:5" ht="12.95" customHeight="1">
      <c r="A104" s="125" t="s">
        <v>136</v>
      </c>
      <c r="B104" s="362" t="s">
        <v>296</v>
      </c>
      <c r="C104" s="389"/>
      <c r="D104" s="390"/>
      <c r="E104" s="390"/>
    </row>
    <row r="105" spans="1:5" ht="12.95" customHeight="1">
      <c r="A105" s="116" t="s">
        <v>287</v>
      </c>
      <c r="B105" s="362" t="s">
        <v>297</v>
      </c>
      <c r="C105" s="389"/>
      <c r="D105" s="390"/>
      <c r="E105" s="390"/>
    </row>
    <row r="106" spans="1:5" ht="12.95" customHeight="1" thickBot="1">
      <c r="A106" s="126" t="s">
        <v>288</v>
      </c>
      <c r="B106" s="363" t="s">
        <v>298</v>
      </c>
      <c r="C106" s="411"/>
      <c r="D106" s="412"/>
      <c r="E106" s="412"/>
    </row>
    <row r="107" spans="1:5" ht="12.95" customHeight="1" thickBot="1">
      <c r="A107" s="14" t="s">
        <v>10</v>
      </c>
      <c r="B107" s="364" t="s">
        <v>430</v>
      </c>
      <c r="C107" s="379"/>
      <c r="D107" s="380"/>
      <c r="E107" s="380"/>
    </row>
    <row r="108" spans="1:5" ht="12.95" customHeight="1">
      <c r="A108" s="115" t="s">
        <v>80</v>
      </c>
      <c r="B108" s="236" t="s">
        <v>154</v>
      </c>
      <c r="C108" s="381"/>
      <c r="D108" s="410"/>
      <c r="E108" s="410"/>
    </row>
    <row r="109" spans="1:5" ht="12.95" customHeight="1">
      <c r="A109" s="115" t="s">
        <v>81</v>
      </c>
      <c r="B109" s="365" t="s">
        <v>302</v>
      </c>
      <c r="C109" s="413"/>
      <c r="D109" s="465"/>
      <c r="E109" s="465"/>
    </row>
    <row r="110" spans="1:5" ht="12.95" customHeight="1">
      <c r="A110" s="115" t="s">
        <v>82</v>
      </c>
      <c r="B110" s="365" t="s">
        <v>137</v>
      </c>
      <c r="C110" s="469"/>
      <c r="D110" s="415"/>
      <c r="E110" s="415"/>
    </row>
    <row r="111" spans="1:5" ht="12.95" customHeight="1">
      <c r="A111" s="115" t="s">
        <v>83</v>
      </c>
      <c r="B111" s="365" t="s">
        <v>303</v>
      </c>
      <c r="C111" s="469"/>
      <c r="D111" s="415"/>
      <c r="E111" s="415"/>
    </row>
    <row r="112" spans="1:5" ht="12.95" customHeight="1">
      <c r="A112" s="115" t="s">
        <v>84</v>
      </c>
      <c r="B112" s="366" t="s">
        <v>157</v>
      </c>
      <c r="C112" s="469"/>
      <c r="D112" s="415"/>
      <c r="E112" s="415"/>
    </row>
    <row r="113" spans="1:5" ht="12.95" customHeight="1">
      <c r="A113" s="115" t="s">
        <v>90</v>
      </c>
      <c r="B113" s="367" t="s">
        <v>410</v>
      </c>
      <c r="C113" s="471"/>
      <c r="D113" s="414"/>
      <c r="E113" s="414"/>
    </row>
    <row r="114" spans="1:5" ht="12.95" customHeight="1">
      <c r="A114" s="115" t="s">
        <v>92</v>
      </c>
      <c r="B114" s="368" t="s">
        <v>308</v>
      </c>
      <c r="C114" s="473"/>
      <c r="D114" s="466"/>
      <c r="E114" s="466"/>
    </row>
    <row r="115" spans="1:5" ht="12.95" customHeight="1">
      <c r="A115" s="115" t="s">
        <v>138</v>
      </c>
      <c r="B115" s="361" t="s">
        <v>292</v>
      </c>
      <c r="C115" s="471"/>
      <c r="D115" s="414"/>
      <c r="E115" s="414"/>
    </row>
    <row r="116" spans="1:5" ht="12.95" customHeight="1">
      <c r="A116" s="115" t="s">
        <v>139</v>
      </c>
      <c r="B116" s="361" t="s">
        <v>307</v>
      </c>
      <c r="C116" s="471"/>
      <c r="D116" s="414"/>
      <c r="E116" s="414"/>
    </row>
    <row r="117" spans="1:5" ht="12.95" customHeight="1">
      <c r="A117" s="115" t="s">
        <v>140</v>
      </c>
      <c r="B117" s="361" t="s">
        <v>306</v>
      </c>
      <c r="C117" s="471"/>
      <c r="D117" s="414"/>
      <c r="E117" s="414"/>
    </row>
    <row r="118" spans="1:5" ht="12.95" customHeight="1">
      <c r="A118" s="115" t="s">
        <v>299</v>
      </c>
      <c r="B118" s="361" t="s">
        <v>295</v>
      </c>
      <c r="C118" s="471"/>
      <c r="D118" s="414"/>
      <c r="E118" s="414"/>
    </row>
    <row r="119" spans="1:5" ht="12.95" customHeight="1">
      <c r="A119" s="115" t="s">
        <v>300</v>
      </c>
      <c r="B119" s="361" t="s">
        <v>305</v>
      </c>
      <c r="C119" s="471"/>
      <c r="D119" s="414"/>
      <c r="E119" s="414"/>
    </row>
    <row r="120" spans="1:5" ht="12.95" customHeight="1" thickBot="1">
      <c r="A120" s="125" t="s">
        <v>301</v>
      </c>
      <c r="B120" s="361" t="s">
        <v>304</v>
      </c>
      <c r="C120" s="469"/>
      <c r="D120" s="467"/>
      <c r="E120" s="467"/>
    </row>
    <row r="121" spans="1:5" ht="12.95" customHeight="1" thickBot="1">
      <c r="A121" s="14" t="s">
        <v>11</v>
      </c>
      <c r="B121" s="237" t="s">
        <v>309</v>
      </c>
      <c r="C121" s="474"/>
      <c r="D121" s="472"/>
      <c r="E121" s="472"/>
    </row>
    <row r="122" spans="1:5" ht="12.95" customHeight="1">
      <c r="A122" s="115" t="s">
        <v>63</v>
      </c>
      <c r="B122" s="238" t="s">
        <v>50</v>
      </c>
      <c r="C122" s="473"/>
      <c r="D122" s="466"/>
      <c r="E122" s="466"/>
    </row>
    <row r="123" spans="1:5" ht="12.95" customHeight="1" thickBot="1">
      <c r="A123" s="117" t="s">
        <v>64</v>
      </c>
      <c r="B123" s="365" t="s">
        <v>51</v>
      </c>
      <c r="C123" s="475"/>
      <c r="D123" s="415"/>
      <c r="E123" s="415"/>
    </row>
    <row r="124" spans="1:5" ht="12.95" customHeight="1" thickBot="1">
      <c r="A124" s="14" t="s">
        <v>12</v>
      </c>
      <c r="B124" s="237" t="s">
        <v>310</v>
      </c>
      <c r="C124" s="379"/>
      <c r="D124" s="380"/>
      <c r="E124" s="380"/>
    </row>
    <row r="125" spans="1:5" ht="12.95" customHeight="1" thickBot="1">
      <c r="A125" s="14" t="s">
        <v>13</v>
      </c>
      <c r="B125" s="237" t="s">
        <v>311</v>
      </c>
      <c r="C125" s="474"/>
      <c r="D125" s="472"/>
      <c r="E125" s="472"/>
    </row>
    <row r="126" spans="1:5" s="41" customFormat="1" ht="12.95" customHeight="1">
      <c r="A126" s="115" t="s">
        <v>67</v>
      </c>
      <c r="B126" s="238" t="s">
        <v>312</v>
      </c>
      <c r="C126" s="473"/>
      <c r="D126" s="466"/>
      <c r="E126" s="466"/>
    </row>
    <row r="127" spans="1:5" ht="12.95" customHeight="1">
      <c r="A127" s="115" t="s">
        <v>68</v>
      </c>
      <c r="B127" s="238" t="s">
        <v>313</v>
      </c>
      <c r="C127" s="473"/>
      <c r="D127" s="466"/>
      <c r="E127" s="466"/>
    </row>
    <row r="128" spans="1:5" ht="12.95" customHeight="1" thickBot="1">
      <c r="A128" s="125" t="s">
        <v>69</v>
      </c>
      <c r="B128" s="239" t="s">
        <v>314</v>
      </c>
      <c r="C128" s="477"/>
      <c r="D128" s="464"/>
      <c r="E128" s="464"/>
    </row>
    <row r="129" spans="1:12" ht="12.95" customHeight="1" thickBot="1">
      <c r="A129" s="14" t="s">
        <v>14</v>
      </c>
      <c r="B129" s="237" t="s">
        <v>375</v>
      </c>
      <c r="C129" s="474"/>
      <c r="D129" s="472"/>
      <c r="E129" s="472"/>
    </row>
    <row r="130" spans="1:12" ht="12.95" customHeight="1">
      <c r="A130" s="115" t="s">
        <v>70</v>
      </c>
      <c r="B130" s="238" t="s">
        <v>315</v>
      </c>
      <c r="C130" s="473"/>
      <c r="D130" s="466"/>
      <c r="E130" s="466"/>
    </row>
    <row r="131" spans="1:12" ht="12.95" customHeight="1">
      <c r="A131" s="115" t="s">
        <v>71</v>
      </c>
      <c r="B131" s="238" t="s">
        <v>316</v>
      </c>
      <c r="C131" s="473"/>
      <c r="D131" s="466"/>
      <c r="E131" s="466"/>
    </row>
    <row r="132" spans="1:12" ht="12.95" customHeight="1">
      <c r="A132" s="115" t="s">
        <v>221</v>
      </c>
      <c r="B132" s="238" t="s">
        <v>317</v>
      </c>
      <c r="C132" s="473"/>
      <c r="D132" s="466"/>
      <c r="E132" s="466"/>
    </row>
    <row r="133" spans="1:12" s="41" customFormat="1" ht="12.95" customHeight="1" thickBot="1">
      <c r="A133" s="125" t="s">
        <v>222</v>
      </c>
      <c r="B133" s="239" t="s">
        <v>318</v>
      </c>
      <c r="C133" s="477"/>
      <c r="D133" s="415"/>
      <c r="E133" s="415"/>
    </row>
    <row r="134" spans="1:12" ht="12.95" customHeight="1" thickBot="1">
      <c r="A134" s="14" t="s">
        <v>15</v>
      </c>
      <c r="B134" s="237" t="s">
        <v>319</v>
      </c>
      <c r="C134" s="478"/>
      <c r="D134" s="476"/>
      <c r="E134" s="476"/>
      <c r="L134" s="72"/>
    </row>
    <row r="135" spans="1:12" ht="12.95" customHeight="1">
      <c r="A135" s="115" t="s">
        <v>72</v>
      </c>
      <c r="B135" s="238" t="s">
        <v>320</v>
      </c>
      <c r="C135" s="482"/>
      <c r="D135" s="466"/>
      <c r="E135" s="466"/>
    </row>
    <row r="136" spans="1:12" ht="12.95" customHeight="1">
      <c r="A136" s="115" t="s">
        <v>73</v>
      </c>
      <c r="B136" s="238" t="s">
        <v>330</v>
      </c>
      <c r="C136" s="473"/>
      <c r="D136" s="466"/>
      <c r="E136" s="466"/>
    </row>
    <row r="137" spans="1:12" s="41" customFormat="1" ht="12.95" customHeight="1">
      <c r="A137" s="115" t="s">
        <v>233</v>
      </c>
      <c r="B137" s="238" t="s">
        <v>321</v>
      </c>
      <c r="C137" s="473"/>
      <c r="D137" s="466"/>
      <c r="E137" s="466"/>
    </row>
    <row r="138" spans="1:12" s="41" customFormat="1" ht="12.95" customHeight="1" thickBot="1">
      <c r="A138" s="125" t="s">
        <v>234</v>
      </c>
      <c r="B138" s="239" t="s">
        <v>322</v>
      </c>
      <c r="C138" s="477"/>
      <c r="D138" s="464"/>
      <c r="E138" s="464"/>
    </row>
    <row r="139" spans="1:12" s="41" customFormat="1" ht="12.95" customHeight="1" thickBot="1">
      <c r="A139" s="14" t="s">
        <v>16</v>
      </c>
      <c r="B139" s="237" t="s">
        <v>323</v>
      </c>
      <c r="C139" s="483"/>
      <c r="D139" s="479"/>
      <c r="E139" s="479"/>
    </row>
    <row r="140" spans="1:12" s="41" customFormat="1" ht="12.95" customHeight="1">
      <c r="A140" s="115" t="s">
        <v>131</v>
      </c>
      <c r="B140" s="238" t="s">
        <v>324</v>
      </c>
      <c r="C140" s="473"/>
      <c r="D140" s="466"/>
      <c r="E140" s="466"/>
    </row>
    <row r="141" spans="1:12" s="41" customFormat="1" ht="12.95" customHeight="1">
      <c r="A141" s="115" t="s">
        <v>132</v>
      </c>
      <c r="B141" s="238" t="s">
        <v>325</v>
      </c>
      <c r="C141" s="473"/>
      <c r="D141" s="466"/>
      <c r="E141" s="466"/>
    </row>
    <row r="142" spans="1:12" s="41" customFormat="1" ht="12.95" customHeight="1">
      <c r="A142" s="115" t="s">
        <v>156</v>
      </c>
      <c r="B142" s="238" t="s">
        <v>326</v>
      </c>
      <c r="C142" s="473"/>
      <c r="D142" s="414"/>
      <c r="E142" s="414"/>
    </row>
    <row r="143" spans="1:12" ht="12.95" customHeight="1" thickBot="1">
      <c r="A143" s="115" t="s">
        <v>236</v>
      </c>
      <c r="B143" s="238" t="s">
        <v>327</v>
      </c>
      <c r="C143" s="473"/>
      <c r="D143" s="466"/>
      <c r="E143" s="466"/>
    </row>
    <row r="144" spans="1:12" ht="12.95" customHeight="1" thickBot="1">
      <c r="A144" s="14" t="s">
        <v>17</v>
      </c>
      <c r="B144" s="237" t="s">
        <v>328</v>
      </c>
      <c r="C144" s="484"/>
      <c r="D144" s="480"/>
      <c r="E144" s="480"/>
    </row>
    <row r="145" spans="1:5" ht="15" customHeight="1" thickBot="1">
      <c r="A145" s="127" t="s">
        <v>18</v>
      </c>
      <c r="B145" s="369" t="s">
        <v>329</v>
      </c>
      <c r="C145" s="485"/>
      <c r="D145" s="481"/>
      <c r="E145" s="481"/>
    </row>
    <row r="146" spans="1:5" ht="13.5" thickBot="1">
      <c r="D146" s="468"/>
      <c r="E146" s="468"/>
    </row>
    <row r="147" spans="1:5" ht="15" customHeight="1" thickBot="1">
      <c r="A147" s="69" t="s">
        <v>149</v>
      </c>
      <c r="B147" s="70"/>
      <c r="C147" s="486"/>
      <c r="D147" s="458"/>
      <c r="E147" s="458"/>
    </row>
    <row r="148" spans="1:5" ht="14.25" customHeight="1" thickBot="1">
      <c r="A148" s="69" t="s">
        <v>150</v>
      </c>
      <c r="B148" s="70"/>
      <c r="C148" s="486"/>
      <c r="D148" s="458"/>
      <c r="E148" s="458"/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60" zoomScaleNormal="100" workbookViewId="0">
      <selection activeCell="B2" sqref="B2:D2"/>
    </sheetView>
  </sheetViews>
  <sheetFormatPr defaultRowHeight="12.75"/>
  <cols>
    <col min="1" max="1" width="13.83203125" style="67" customWidth="1"/>
    <col min="2" max="2" width="75.33203125" style="96" customWidth="1"/>
    <col min="3" max="5" width="16.33203125" style="96" customWidth="1"/>
    <col min="6" max="16384" width="9.33203125" style="68"/>
  </cols>
  <sheetData>
    <row r="1" spans="1:5" s="54" customFormat="1" ht="21" customHeight="1" thickBot="1">
      <c r="A1" s="53"/>
      <c r="B1" s="229"/>
      <c r="C1" s="242"/>
      <c r="D1" s="242"/>
      <c r="E1" s="242" t="s">
        <v>491</v>
      </c>
    </row>
    <row r="2" spans="1:5" s="132" customFormat="1" ht="36">
      <c r="A2" s="99" t="s">
        <v>147</v>
      </c>
      <c r="B2" s="598" t="s">
        <v>411</v>
      </c>
      <c r="C2" s="599"/>
      <c r="D2" s="600"/>
      <c r="E2" s="243" t="s">
        <v>52</v>
      </c>
    </row>
    <row r="3" spans="1:5" s="132" customFormat="1" ht="24.75" thickBot="1">
      <c r="A3" s="128" t="s">
        <v>146</v>
      </c>
      <c r="B3" s="604" t="s">
        <v>381</v>
      </c>
      <c r="C3" s="605"/>
      <c r="D3" s="606"/>
      <c r="E3" s="244"/>
    </row>
    <row r="4" spans="1:5" s="133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227" t="s">
        <v>46</v>
      </c>
      <c r="D5" s="227" t="s">
        <v>421</v>
      </c>
      <c r="E5" s="227" t="s">
        <v>446</v>
      </c>
    </row>
    <row r="6" spans="1:5" s="134" customFormat="1" ht="12.95" customHeight="1" thickBot="1">
      <c r="A6" s="49">
        <v>1</v>
      </c>
      <c r="B6" s="230">
        <v>2</v>
      </c>
      <c r="C6" s="228">
        <v>3</v>
      </c>
      <c r="D6" s="228">
        <v>4</v>
      </c>
      <c r="E6" s="228">
        <v>5</v>
      </c>
    </row>
    <row r="7" spans="1:5" s="134" customFormat="1" ht="15.95" customHeight="1" thickBot="1">
      <c r="A7" s="59"/>
      <c r="B7" s="231" t="s">
        <v>47</v>
      </c>
      <c r="C7" s="245"/>
      <c r="D7" s="245"/>
      <c r="E7" s="245"/>
    </row>
    <row r="8" spans="1:5" s="89" customFormat="1" ht="12.95" customHeight="1" thickBot="1">
      <c r="A8" s="49" t="s">
        <v>9</v>
      </c>
      <c r="B8" s="258" t="s">
        <v>382</v>
      </c>
      <c r="C8" s="246">
        <f>SUM(C9:C18)</f>
        <v>1200</v>
      </c>
      <c r="D8" s="246">
        <f>SUM(D9:D18)</f>
        <v>1200</v>
      </c>
      <c r="E8" s="246">
        <f>SUM(E9:E18)</f>
        <v>795</v>
      </c>
    </row>
    <row r="9" spans="1:5" s="89" customFormat="1" ht="12.95" customHeight="1">
      <c r="A9" s="129" t="s">
        <v>74</v>
      </c>
      <c r="B9" s="235" t="s">
        <v>210</v>
      </c>
      <c r="C9" s="247"/>
      <c r="D9" s="247"/>
      <c r="E9" s="247"/>
    </row>
    <row r="10" spans="1:5" s="89" customFormat="1" ht="12.95" customHeight="1">
      <c r="A10" s="130" t="s">
        <v>75</v>
      </c>
      <c r="B10" s="236" t="s">
        <v>211</v>
      </c>
      <c r="C10" s="248">
        <v>1200</v>
      </c>
      <c r="D10" s="248">
        <v>1200</v>
      </c>
      <c r="E10" s="248">
        <v>794</v>
      </c>
    </row>
    <row r="11" spans="1:5" s="89" customFormat="1" ht="12.95" customHeight="1">
      <c r="A11" s="130" t="s">
        <v>76</v>
      </c>
      <c r="B11" s="236" t="s">
        <v>212</v>
      </c>
      <c r="C11" s="248"/>
      <c r="D11" s="248"/>
      <c r="E11" s="248"/>
    </row>
    <row r="12" spans="1:5" s="89" customFormat="1" ht="12.95" customHeight="1">
      <c r="A12" s="130" t="s">
        <v>77</v>
      </c>
      <c r="B12" s="236" t="s">
        <v>213</v>
      </c>
      <c r="C12" s="248"/>
      <c r="D12" s="248"/>
      <c r="E12" s="248"/>
    </row>
    <row r="13" spans="1:5" s="89" customFormat="1" ht="12.95" customHeight="1">
      <c r="A13" s="130" t="s">
        <v>108</v>
      </c>
      <c r="B13" s="236" t="s">
        <v>214</v>
      </c>
      <c r="C13" s="248"/>
      <c r="D13" s="248"/>
      <c r="E13" s="248"/>
    </row>
    <row r="14" spans="1:5" s="89" customFormat="1" ht="12.95" customHeight="1">
      <c r="A14" s="130" t="s">
        <v>78</v>
      </c>
      <c r="B14" s="236" t="s">
        <v>383</v>
      </c>
      <c r="C14" s="248"/>
      <c r="D14" s="248"/>
      <c r="E14" s="248"/>
    </row>
    <row r="15" spans="1:5" s="89" customFormat="1" ht="12.95" customHeight="1">
      <c r="A15" s="130" t="s">
        <v>79</v>
      </c>
      <c r="B15" s="239" t="s">
        <v>384</v>
      </c>
      <c r="C15" s="248"/>
      <c r="D15" s="248"/>
      <c r="E15" s="248"/>
    </row>
    <row r="16" spans="1:5" s="89" customFormat="1" ht="12.95" customHeight="1">
      <c r="A16" s="130" t="s">
        <v>86</v>
      </c>
      <c r="B16" s="236" t="s">
        <v>217</v>
      </c>
      <c r="C16" s="249"/>
      <c r="D16" s="249"/>
      <c r="E16" s="249">
        <v>1</v>
      </c>
    </row>
    <row r="17" spans="1:5" s="135" customFormat="1" ht="12.95" customHeight="1">
      <c r="A17" s="130" t="s">
        <v>87</v>
      </c>
      <c r="B17" s="236" t="s">
        <v>218</v>
      </c>
      <c r="C17" s="248"/>
      <c r="D17" s="248"/>
      <c r="E17" s="248"/>
    </row>
    <row r="18" spans="1:5" s="135" customFormat="1" ht="12.95" customHeight="1" thickBot="1">
      <c r="A18" s="130" t="s">
        <v>88</v>
      </c>
      <c r="B18" s="239" t="s">
        <v>219</v>
      </c>
      <c r="C18" s="250"/>
      <c r="D18" s="250"/>
      <c r="E18" s="250"/>
    </row>
    <row r="19" spans="1:5" s="89" customFormat="1" ht="12.95" customHeight="1" thickBot="1">
      <c r="A19" s="49" t="s">
        <v>10</v>
      </c>
      <c r="B19" s="258" t="s">
        <v>385</v>
      </c>
      <c r="C19" s="246">
        <f>SUM(C20:C22)</f>
        <v>600</v>
      </c>
      <c r="D19" s="246">
        <f>SUM(D20:D22)</f>
        <v>3200</v>
      </c>
      <c r="E19" s="246">
        <f>SUM(E20:E22)</f>
        <v>3172</v>
      </c>
    </row>
    <row r="20" spans="1:5" s="135" customFormat="1" ht="12.95" customHeight="1">
      <c r="A20" s="130" t="s">
        <v>80</v>
      </c>
      <c r="B20" s="238" t="s">
        <v>185</v>
      </c>
      <c r="C20" s="248"/>
      <c r="D20" s="248"/>
      <c r="E20" s="248"/>
    </row>
    <row r="21" spans="1:5" s="135" customFormat="1" ht="12.95" customHeight="1">
      <c r="A21" s="130" t="s">
        <v>81</v>
      </c>
      <c r="B21" s="236" t="s">
        <v>386</v>
      </c>
      <c r="C21" s="248"/>
      <c r="D21" s="248"/>
      <c r="E21" s="248"/>
    </row>
    <row r="22" spans="1:5" s="135" customFormat="1" ht="12.95" customHeight="1">
      <c r="A22" s="130" t="s">
        <v>82</v>
      </c>
      <c r="B22" s="236" t="s">
        <v>387</v>
      </c>
      <c r="C22" s="248">
        <v>600</v>
      </c>
      <c r="D22" s="248">
        <v>3200</v>
      </c>
      <c r="E22" s="248">
        <v>3172</v>
      </c>
    </row>
    <row r="23" spans="1:5" s="135" customFormat="1" ht="12.95" customHeight="1" thickBot="1">
      <c r="A23" s="130" t="s">
        <v>83</v>
      </c>
      <c r="B23" s="236" t="s">
        <v>2</v>
      </c>
      <c r="C23" s="248"/>
      <c r="D23" s="248"/>
      <c r="E23" s="248"/>
    </row>
    <row r="24" spans="1:5" s="135" customFormat="1" ht="12.95" customHeight="1" thickBot="1">
      <c r="A24" s="52" t="s">
        <v>11</v>
      </c>
      <c r="B24" s="237" t="s">
        <v>124</v>
      </c>
      <c r="C24" s="251">
        <v>50</v>
      </c>
      <c r="D24" s="251">
        <v>50</v>
      </c>
      <c r="E24" s="251">
        <v>4</v>
      </c>
    </row>
    <row r="25" spans="1:5" s="135" customFormat="1" ht="12.95" customHeight="1" thickBot="1">
      <c r="A25" s="52" t="s">
        <v>12</v>
      </c>
      <c r="B25" s="237" t="s">
        <v>388</v>
      </c>
      <c r="C25" s="246">
        <f>+C26+C27</f>
        <v>0</v>
      </c>
      <c r="D25" s="246">
        <f>+D26+D27</f>
        <v>0</v>
      </c>
      <c r="E25" s="246">
        <f>+E26+E27</f>
        <v>0</v>
      </c>
    </row>
    <row r="26" spans="1:5" s="135" customFormat="1" ht="12.95" customHeight="1">
      <c r="A26" s="131" t="s">
        <v>195</v>
      </c>
      <c r="B26" s="259" t="s">
        <v>386</v>
      </c>
      <c r="C26" s="252"/>
      <c r="D26" s="252"/>
      <c r="E26" s="252"/>
    </row>
    <row r="27" spans="1:5" s="135" customFormat="1" ht="12.95" customHeight="1">
      <c r="A27" s="131" t="s">
        <v>198</v>
      </c>
      <c r="B27" s="260" t="s">
        <v>389</v>
      </c>
      <c r="C27" s="253"/>
      <c r="D27" s="253"/>
      <c r="E27" s="253"/>
    </row>
    <row r="28" spans="1:5" s="135" customFormat="1" ht="12.95" customHeight="1" thickBot="1">
      <c r="A28" s="130" t="s">
        <v>199</v>
      </c>
      <c r="B28" s="261" t="s">
        <v>390</v>
      </c>
      <c r="C28" s="254"/>
      <c r="D28" s="254"/>
      <c r="E28" s="254"/>
    </row>
    <row r="29" spans="1:5" s="135" customFormat="1" ht="12.95" customHeight="1" thickBot="1">
      <c r="A29" s="52" t="s">
        <v>13</v>
      </c>
      <c r="B29" s="237" t="s">
        <v>391</v>
      </c>
      <c r="C29" s="246">
        <f>+C30+C31+C32</f>
        <v>0</v>
      </c>
      <c r="D29" s="246">
        <f>+D30+D31+D32</f>
        <v>0</v>
      </c>
      <c r="E29" s="246">
        <f>+E30+E31+E32</f>
        <v>0</v>
      </c>
    </row>
    <row r="30" spans="1:5" s="135" customFormat="1" ht="12.95" customHeight="1">
      <c r="A30" s="131" t="s">
        <v>67</v>
      </c>
      <c r="B30" s="259" t="s">
        <v>224</v>
      </c>
      <c r="C30" s="252"/>
      <c r="D30" s="252"/>
      <c r="E30" s="252"/>
    </row>
    <row r="31" spans="1:5" s="135" customFormat="1" ht="12.95" customHeight="1">
      <c r="A31" s="131" t="s">
        <v>68</v>
      </c>
      <c r="B31" s="260" t="s">
        <v>225</v>
      </c>
      <c r="C31" s="253"/>
      <c r="D31" s="253"/>
      <c r="E31" s="253"/>
    </row>
    <row r="32" spans="1:5" s="135" customFormat="1" ht="12.95" customHeight="1" thickBot="1">
      <c r="A32" s="130" t="s">
        <v>69</v>
      </c>
      <c r="B32" s="262" t="s">
        <v>226</v>
      </c>
      <c r="C32" s="254"/>
      <c r="D32" s="254"/>
      <c r="E32" s="254"/>
    </row>
    <row r="33" spans="1:5" s="89" customFormat="1" ht="12.95" customHeight="1" thickBot="1">
      <c r="A33" s="52" t="s">
        <v>14</v>
      </c>
      <c r="B33" s="237" t="s">
        <v>336</v>
      </c>
      <c r="C33" s="251"/>
      <c r="D33" s="251"/>
      <c r="E33" s="251"/>
    </row>
    <row r="34" spans="1:5" s="89" customFormat="1" ht="12.95" customHeight="1" thickBot="1">
      <c r="A34" s="52" t="s">
        <v>15</v>
      </c>
      <c r="B34" s="237" t="s">
        <v>392</v>
      </c>
      <c r="C34" s="255"/>
      <c r="D34" s="255"/>
      <c r="E34" s="255"/>
    </row>
    <row r="35" spans="1:5" s="89" customFormat="1" ht="12.95" customHeight="1" thickBot="1">
      <c r="A35" s="49" t="s">
        <v>16</v>
      </c>
      <c r="B35" s="237" t="s">
        <v>393</v>
      </c>
      <c r="C35" s="86">
        <f>+C8+C19+C24+C25+C29+C33+C34</f>
        <v>1850</v>
      </c>
      <c r="D35" s="86">
        <f>+D8+D19+D24+D25+D29+D33+D34</f>
        <v>4450</v>
      </c>
      <c r="E35" s="86">
        <f>+E8+E19+E24+E25+E29+E33+E34</f>
        <v>3971</v>
      </c>
    </row>
    <row r="36" spans="1:5" s="89" customFormat="1" ht="12.95" customHeight="1" thickBot="1">
      <c r="A36" s="61" t="s">
        <v>17</v>
      </c>
      <c r="B36" s="237" t="s">
        <v>394</v>
      </c>
      <c r="C36" s="86">
        <f>+C37+C38+C39</f>
        <v>105108</v>
      </c>
      <c r="D36" s="86">
        <f>+D37+D38+D39</f>
        <v>103737</v>
      </c>
      <c r="E36" s="86">
        <f>+E37+E38+E39</f>
        <v>101778</v>
      </c>
    </row>
    <row r="37" spans="1:5" s="89" customFormat="1" ht="12.95" customHeight="1">
      <c r="A37" s="131" t="s">
        <v>395</v>
      </c>
      <c r="B37" s="259" t="s">
        <v>163</v>
      </c>
      <c r="C37" s="252"/>
      <c r="D37" s="252">
        <v>1549</v>
      </c>
      <c r="E37" s="252">
        <v>1549</v>
      </c>
    </row>
    <row r="38" spans="1:5" s="89" customFormat="1" ht="12.95" customHeight="1">
      <c r="A38" s="131" t="s">
        <v>396</v>
      </c>
      <c r="B38" s="260" t="s">
        <v>3</v>
      </c>
      <c r="C38" s="253"/>
      <c r="D38" s="253"/>
      <c r="E38" s="253"/>
    </row>
    <row r="39" spans="1:5" s="135" customFormat="1" ht="12.95" customHeight="1" thickBot="1">
      <c r="A39" s="130" t="s">
        <v>397</v>
      </c>
      <c r="B39" s="262" t="s">
        <v>398</v>
      </c>
      <c r="C39" s="254">
        <v>105108</v>
      </c>
      <c r="D39" s="254">
        <v>102188</v>
      </c>
      <c r="E39" s="254">
        <v>100229</v>
      </c>
    </row>
    <row r="40" spans="1:5" s="135" customFormat="1" ht="15" customHeight="1" thickBot="1">
      <c r="A40" s="61" t="s">
        <v>18</v>
      </c>
      <c r="B40" s="263" t="s">
        <v>399</v>
      </c>
      <c r="C40" s="191">
        <f>+C35+C36</f>
        <v>106958</v>
      </c>
      <c r="D40" s="191">
        <f>+D35+D36</f>
        <v>108187</v>
      </c>
      <c r="E40" s="191">
        <f>+E35+E36</f>
        <v>105749</v>
      </c>
    </row>
    <row r="41" spans="1:5" s="135" customFormat="1" ht="15" customHeight="1">
      <c r="A41" s="62"/>
      <c r="B41" s="232"/>
      <c r="C41" s="189"/>
      <c r="D41" s="189"/>
      <c r="E41" s="189"/>
    </row>
    <row r="42" spans="1:5" ht="13.5" thickBot="1">
      <c r="A42" s="64"/>
      <c r="B42" s="233"/>
      <c r="C42" s="190"/>
      <c r="D42" s="190"/>
      <c r="E42" s="190"/>
    </row>
    <row r="43" spans="1:5" s="134" customFormat="1" ht="16.5" customHeight="1" thickBot="1">
      <c r="A43" s="65"/>
      <c r="B43" s="234" t="s">
        <v>48</v>
      </c>
      <c r="C43" s="191"/>
      <c r="D43" s="191"/>
      <c r="E43" s="191"/>
    </row>
    <row r="44" spans="1:5" s="136" customFormat="1" ht="12.95" customHeight="1" thickBot="1">
      <c r="A44" s="52" t="s">
        <v>9</v>
      </c>
      <c r="B44" s="237" t="s">
        <v>400</v>
      </c>
      <c r="C44" s="246">
        <f>SUM(C45:C49)</f>
        <v>106958</v>
      </c>
      <c r="D44" s="246">
        <f>SUM(D45:D49)</f>
        <v>108137</v>
      </c>
      <c r="E44" s="246">
        <f>SUM(E45:E49)</f>
        <v>103099</v>
      </c>
    </row>
    <row r="45" spans="1:5" ht="12.95" customHeight="1">
      <c r="A45" s="130" t="s">
        <v>74</v>
      </c>
      <c r="B45" s="238" t="s">
        <v>39</v>
      </c>
      <c r="C45" s="252">
        <v>23405</v>
      </c>
      <c r="D45" s="252">
        <v>26441</v>
      </c>
      <c r="E45" s="252">
        <v>26064</v>
      </c>
    </row>
    <row r="46" spans="1:5" ht="12.95" customHeight="1">
      <c r="A46" s="130" t="s">
        <v>75</v>
      </c>
      <c r="B46" s="236" t="s">
        <v>133</v>
      </c>
      <c r="C46" s="256">
        <v>5933</v>
      </c>
      <c r="D46" s="256">
        <v>7100</v>
      </c>
      <c r="E46" s="256">
        <v>7089</v>
      </c>
    </row>
    <row r="47" spans="1:5" ht="12.95" customHeight="1">
      <c r="A47" s="130" t="s">
        <v>76</v>
      </c>
      <c r="B47" s="236" t="s">
        <v>101</v>
      </c>
      <c r="C47" s="256">
        <v>6770</v>
      </c>
      <c r="D47" s="256">
        <v>10898</v>
      </c>
      <c r="E47" s="256">
        <v>6878</v>
      </c>
    </row>
    <row r="48" spans="1:5" ht="12.95" customHeight="1">
      <c r="A48" s="130" t="s">
        <v>77</v>
      </c>
      <c r="B48" s="236" t="s">
        <v>134</v>
      </c>
      <c r="C48" s="256">
        <v>70850</v>
      </c>
      <c r="D48" s="256">
        <v>63698</v>
      </c>
      <c r="E48" s="256">
        <v>63068</v>
      </c>
    </row>
    <row r="49" spans="1:5" ht="12.95" customHeight="1" thickBot="1">
      <c r="A49" s="130" t="s">
        <v>108</v>
      </c>
      <c r="B49" s="236" t="s">
        <v>135</v>
      </c>
      <c r="C49" s="256"/>
      <c r="D49" s="256"/>
      <c r="E49" s="256"/>
    </row>
    <row r="50" spans="1:5" ht="12.95" customHeight="1" thickBot="1">
      <c r="A50" s="52" t="s">
        <v>10</v>
      </c>
      <c r="B50" s="237" t="s">
        <v>401</v>
      </c>
      <c r="C50" s="246">
        <f>SUM(C51:C53)</f>
        <v>0</v>
      </c>
      <c r="D50" s="246">
        <f>SUM(D51:D53)</f>
        <v>50</v>
      </c>
      <c r="E50" s="246">
        <f>SUM(E51:E53)</f>
        <v>48</v>
      </c>
    </row>
    <row r="51" spans="1:5" s="136" customFormat="1" ht="12.95" customHeight="1">
      <c r="A51" s="130" t="s">
        <v>80</v>
      </c>
      <c r="B51" s="238" t="s">
        <v>154</v>
      </c>
      <c r="C51" s="252"/>
      <c r="D51" s="252">
        <v>50</v>
      </c>
      <c r="E51" s="252">
        <v>48</v>
      </c>
    </row>
    <row r="52" spans="1:5" ht="12.95" customHeight="1">
      <c r="A52" s="130" t="s">
        <v>81</v>
      </c>
      <c r="B52" s="236" t="s">
        <v>137</v>
      </c>
      <c r="C52" s="256"/>
      <c r="D52" s="256"/>
      <c r="E52" s="256"/>
    </row>
    <row r="53" spans="1:5" ht="12.95" customHeight="1">
      <c r="A53" s="130" t="s">
        <v>82</v>
      </c>
      <c r="B53" s="236" t="s">
        <v>49</v>
      </c>
      <c r="C53" s="256"/>
      <c r="D53" s="256"/>
      <c r="E53" s="256"/>
    </row>
    <row r="54" spans="1:5" ht="12.95" customHeight="1" thickBot="1">
      <c r="A54" s="130" t="s">
        <v>83</v>
      </c>
      <c r="B54" s="236" t="s">
        <v>4</v>
      </c>
      <c r="C54" s="256"/>
      <c r="D54" s="256"/>
      <c r="E54" s="256"/>
    </row>
    <row r="55" spans="1:5" ht="12.95" customHeight="1" thickBot="1">
      <c r="A55" s="52" t="s">
        <v>11</v>
      </c>
      <c r="B55" s="264" t="s">
        <v>402</v>
      </c>
      <c r="C55" s="257">
        <f>+C44+C50</f>
        <v>106958</v>
      </c>
      <c r="D55" s="257">
        <f>+D44+D50</f>
        <v>108187</v>
      </c>
      <c r="E55" s="257">
        <f>+E44+E50</f>
        <v>103147</v>
      </c>
    </row>
    <row r="56" spans="1:5" ht="13.5" thickBot="1">
      <c r="C56" s="97"/>
      <c r="D56" s="97"/>
      <c r="E56" s="97"/>
    </row>
    <row r="57" spans="1:5" ht="15" customHeight="1" thickBot="1">
      <c r="A57" s="69" t="s">
        <v>149</v>
      </c>
      <c r="B57" s="70"/>
      <c r="C57" s="42">
        <v>8</v>
      </c>
      <c r="D57" s="42">
        <v>9</v>
      </c>
      <c r="E57" s="42">
        <v>9</v>
      </c>
    </row>
    <row r="58" spans="1:5" ht="14.25" customHeight="1" thickBot="1">
      <c r="A58" s="69" t="s">
        <v>150</v>
      </c>
      <c r="B58" s="70"/>
      <c r="C58" s="42">
        <v>0</v>
      </c>
      <c r="D58" s="42">
        <v>0</v>
      </c>
      <c r="E58" s="42">
        <v>0</v>
      </c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9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60" zoomScaleNormal="100" workbookViewId="0">
      <selection activeCell="B2" sqref="B2:D2"/>
    </sheetView>
  </sheetViews>
  <sheetFormatPr defaultRowHeight="12.75"/>
  <cols>
    <col min="1" max="1" width="13.83203125" style="67" customWidth="1"/>
    <col min="2" max="2" width="79.1640625" style="371" customWidth="1"/>
    <col min="3" max="5" width="16.33203125" style="371" customWidth="1"/>
    <col min="6" max="16384" width="9.33203125" style="68"/>
  </cols>
  <sheetData>
    <row r="1" spans="1:5" s="54" customFormat="1" ht="21" customHeight="1" thickBot="1">
      <c r="A1" s="53"/>
      <c r="B1" s="229"/>
      <c r="C1" s="242"/>
      <c r="D1" s="242"/>
      <c r="E1" s="242" t="s">
        <v>492</v>
      </c>
    </row>
    <row r="2" spans="1:5" s="132" customFormat="1" ht="36">
      <c r="A2" s="99" t="s">
        <v>147</v>
      </c>
      <c r="B2" s="598" t="s">
        <v>411</v>
      </c>
      <c r="C2" s="599"/>
      <c r="D2" s="600"/>
      <c r="E2" s="243" t="s">
        <v>52</v>
      </c>
    </row>
    <row r="3" spans="1:5" s="132" customFormat="1" ht="24.75" thickBot="1">
      <c r="A3" s="128" t="s">
        <v>146</v>
      </c>
      <c r="B3" s="604" t="s">
        <v>435</v>
      </c>
      <c r="C3" s="605"/>
      <c r="D3" s="606"/>
      <c r="E3" s="244" t="s">
        <v>52</v>
      </c>
    </row>
    <row r="4" spans="1:5" s="133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227" t="s">
        <v>46</v>
      </c>
      <c r="D5" s="227" t="s">
        <v>421</v>
      </c>
      <c r="E5" s="227" t="s">
        <v>446</v>
      </c>
    </row>
    <row r="6" spans="1:5" s="134" customFormat="1" ht="12.95" customHeight="1" thickBot="1">
      <c r="A6" s="49">
        <v>1</v>
      </c>
      <c r="B6" s="230">
        <v>2</v>
      </c>
      <c r="C6" s="228">
        <v>3</v>
      </c>
      <c r="D6" s="228">
        <v>4</v>
      </c>
      <c r="E6" s="228">
        <v>5</v>
      </c>
    </row>
    <row r="7" spans="1:5" s="134" customFormat="1" ht="15.95" customHeight="1" thickBot="1">
      <c r="A7" s="59"/>
      <c r="B7" s="231" t="s">
        <v>47</v>
      </c>
      <c r="C7" s="245"/>
      <c r="D7" s="245"/>
      <c r="E7" s="245"/>
    </row>
    <row r="8" spans="1:5" s="89" customFormat="1" ht="12.95" customHeight="1" thickBot="1">
      <c r="A8" s="49" t="s">
        <v>9</v>
      </c>
      <c r="B8" s="258" t="s">
        <v>382</v>
      </c>
      <c r="C8" s="246">
        <f>SUM(C9:C18)</f>
        <v>0</v>
      </c>
      <c r="D8" s="246">
        <f>SUM(D9:D18)</f>
        <v>0</v>
      </c>
      <c r="E8" s="246">
        <f>SUM(E9:E18)</f>
        <v>9</v>
      </c>
    </row>
    <row r="9" spans="1:5" s="89" customFormat="1" ht="12.95" customHeight="1">
      <c r="A9" s="129" t="s">
        <v>74</v>
      </c>
      <c r="B9" s="235" t="s">
        <v>210</v>
      </c>
      <c r="C9" s="247"/>
      <c r="D9" s="247"/>
      <c r="E9" s="247"/>
    </row>
    <row r="10" spans="1:5" s="89" customFormat="1" ht="12.95" customHeight="1">
      <c r="A10" s="130" t="s">
        <v>75</v>
      </c>
      <c r="B10" s="236" t="s">
        <v>211</v>
      </c>
      <c r="C10" s="248"/>
      <c r="D10" s="248"/>
      <c r="E10" s="248">
        <v>8</v>
      </c>
    </row>
    <row r="11" spans="1:5" s="89" customFormat="1" ht="12.95" customHeight="1">
      <c r="A11" s="130" t="s">
        <v>76</v>
      </c>
      <c r="B11" s="236" t="s">
        <v>212</v>
      </c>
      <c r="C11" s="248"/>
      <c r="D11" s="248"/>
      <c r="E11" s="248"/>
    </row>
    <row r="12" spans="1:5" s="89" customFormat="1" ht="12.95" customHeight="1">
      <c r="A12" s="130" t="s">
        <v>77</v>
      </c>
      <c r="B12" s="236" t="s">
        <v>213</v>
      </c>
      <c r="C12" s="248"/>
      <c r="D12" s="248"/>
      <c r="E12" s="248"/>
    </row>
    <row r="13" spans="1:5" s="89" customFormat="1" ht="12.95" customHeight="1">
      <c r="A13" s="130" t="s">
        <v>108</v>
      </c>
      <c r="B13" s="236" t="s">
        <v>214</v>
      </c>
      <c r="C13" s="248"/>
      <c r="D13" s="248"/>
      <c r="E13" s="248"/>
    </row>
    <row r="14" spans="1:5" s="89" customFormat="1" ht="12.95" customHeight="1">
      <c r="A14" s="130" t="s">
        <v>78</v>
      </c>
      <c r="B14" s="236" t="s">
        <v>383</v>
      </c>
      <c r="C14" s="248"/>
      <c r="D14" s="248"/>
      <c r="E14" s="248"/>
    </row>
    <row r="15" spans="1:5" s="89" customFormat="1" ht="12.95" customHeight="1">
      <c r="A15" s="130" t="s">
        <v>79</v>
      </c>
      <c r="B15" s="239" t="s">
        <v>384</v>
      </c>
      <c r="C15" s="248"/>
      <c r="D15" s="248"/>
      <c r="E15" s="248"/>
    </row>
    <row r="16" spans="1:5" s="89" customFormat="1" ht="12.95" customHeight="1">
      <c r="A16" s="130" t="s">
        <v>86</v>
      </c>
      <c r="B16" s="236" t="s">
        <v>217</v>
      </c>
      <c r="C16" s="249"/>
      <c r="D16" s="249"/>
      <c r="E16" s="249">
        <v>1</v>
      </c>
    </row>
    <row r="17" spans="1:5" s="135" customFormat="1" ht="12.95" customHeight="1">
      <c r="A17" s="130" t="s">
        <v>87</v>
      </c>
      <c r="B17" s="236" t="s">
        <v>218</v>
      </c>
      <c r="C17" s="248"/>
      <c r="D17" s="248"/>
      <c r="E17" s="248"/>
    </row>
    <row r="18" spans="1:5" s="135" customFormat="1" ht="12.95" customHeight="1" thickBot="1">
      <c r="A18" s="130" t="s">
        <v>88</v>
      </c>
      <c r="B18" s="239" t="s">
        <v>219</v>
      </c>
      <c r="C18" s="250"/>
      <c r="D18" s="250"/>
      <c r="E18" s="250"/>
    </row>
    <row r="19" spans="1:5" s="89" customFormat="1" ht="12.95" customHeight="1" thickBot="1">
      <c r="A19" s="49" t="s">
        <v>10</v>
      </c>
      <c r="B19" s="258" t="s">
        <v>385</v>
      </c>
      <c r="C19" s="246">
        <f>SUM(C20:C22)</f>
        <v>0</v>
      </c>
      <c r="D19" s="246">
        <f>SUM(D20:D22)</f>
        <v>2296</v>
      </c>
      <c r="E19" s="246">
        <f>SUM(E20:E22)</f>
        <v>2268</v>
      </c>
    </row>
    <row r="20" spans="1:5" s="135" customFormat="1" ht="12.95" customHeight="1">
      <c r="A20" s="130" t="s">
        <v>80</v>
      </c>
      <c r="B20" s="238" t="s">
        <v>185</v>
      </c>
      <c r="C20" s="248"/>
      <c r="D20" s="248"/>
      <c r="E20" s="248"/>
    </row>
    <row r="21" spans="1:5" s="135" customFormat="1" ht="12.95" customHeight="1">
      <c r="A21" s="130" t="s">
        <v>81</v>
      </c>
      <c r="B21" s="236" t="s">
        <v>386</v>
      </c>
      <c r="C21" s="248"/>
      <c r="D21" s="248"/>
      <c r="E21" s="248"/>
    </row>
    <row r="22" spans="1:5" s="135" customFormat="1" ht="12.95" customHeight="1">
      <c r="A22" s="130" t="s">
        <v>82</v>
      </c>
      <c r="B22" s="236" t="s">
        <v>387</v>
      </c>
      <c r="C22" s="248"/>
      <c r="D22" s="248">
        <v>2296</v>
      </c>
      <c r="E22" s="248">
        <v>2268</v>
      </c>
    </row>
    <row r="23" spans="1:5" s="135" customFormat="1" ht="12.95" customHeight="1" thickBot="1">
      <c r="A23" s="130" t="s">
        <v>83</v>
      </c>
      <c r="B23" s="236" t="s">
        <v>2</v>
      </c>
      <c r="C23" s="248"/>
      <c r="D23" s="248"/>
      <c r="E23" s="248"/>
    </row>
    <row r="24" spans="1:5" s="135" customFormat="1" ht="12.95" customHeight="1" thickBot="1">
      <c r="A24" s="52" t="s">
        <v>11</v>
      </c>
      <c r="B24" s="237" t="s">
        <v>124</v>
      </c>
      <c r="C24" s="251">
        <v>50</v>
      </c>
      <c r="D24" s="251">
        <v>50</v>
      </c>
      <c r="E24" s="251">
        <v>4</v>
      </c>
    </row>
    <row r="25" spans="1:5" s="135" customFormat="1" ht="12.95" customHeight="1" thickBot="1">
      <c r="A25" s="52" t="s">
        <v>12</v>
      </c>
      <c r="B25" s="237" t="s">
        <v>388</v>
      </c>
      <c r="C25" s="246">
        <f>+C26+C27</f>
        <v>0</v>
      </c>
      <c r="D25" s="246">
        <f>+D26+D27</f>
        <v>0</v>
      </c>
      <c r="E25" s="246">
        <f>+E26+E27</f>
        <v>0</v>
      </c>
    </row>
    <row r="26" spans="1:5" s="135" customFormat="1" ht="12.95" customHeight="1">
      <c r="A26" s="131" t="s">
        <v>195</v>
      </c>
      <c r="B26" s="417" t="s">
        <v>386</v>
      </c>
      <c r="C26" s="418"/>
      <c r="D26" s="418"/>
      <c r="E26" s="418"/>
    </row>
    <row r="27" spans="1:5" s="135" customFormat="1" ht="12.95" customHeight="1">
      <c r="A27" s="131" t="s">
        <v>198</v>
      </c>
      <c r="B27" s="419" t="s">
        <v>389</v>
      </c>
      <c r="C27" s="420"/>
      <c r="D27" s="420"/>
      <c r="E27" s="420"/>
    </row>
    <row r="28" spans="1:5" s="135" customFormat="1" ht="12.95" customHeight="1" thickBot="1">
      <c r="A28" s="130" t="s">
        <v>199</v>
      </c>
      <c r="B28" s="421" t="s">
        <v>390</v>
      </c>
      <c r="C28" s="422"/>
      <c r="D28" s="422"/>
      <c r="E28" s="422"/>
    </row>
    <row r="29" spans="1:5" s="135" customFormat="1" ht="12.95" customHeight="1" thickBot="1">
      <c r="A29" s="52" t="s">
        <v>13</v>
      </c>
      <c r="B29" s="237" t="s">
        <v>391</v>
      </c>
      <c r="C29" s="246">
        <f>+C30+C31+C32</f>
        <v>0</v>
      </c>
      <c r="D29" s="246">
        <f>+D30+D31+D32</f>
        <v>0</v>
      </c>
      <c r="E29" s="246">
        <f>+E30+E31+E32</f>
        <v>0</v>
      </c>
    </row>
    <row r="30" spans="1:5" s="135" customFormat="1" ht="12.95" customHeight="1">
      <c r="A30" s="131" t="s">
        <v>67</v>
      </c>
      <c r="B30" s="417" t="s">
        <v>224</v>
      </c>
      <c r="C30" s="418"/>
      <c r="D30" s="418"/>
      <c r="E30" s="418"/>
    </row>
    <row r="31" spans="1:5" s="135" customFormat="1" ht="12.95" customHeight="1">
      <c r="A31" s="131" t="s">
        <v>68</v>
      </c>
      <c r="B31" s="419" t="s">
        <v>225</v>
      </c>
      <c r="C31" s="420"/>
      <c r="D31" s="420"/>
      <c r="E31" s="420"/>
    </row>
    <row r="32" spans="1:5" s="135" customFormat="1" ht="12.95" customHeight="1" thickBot="1">
      <c r="A32" s="130" t="s">
        <v>69</v>
      </c>
      <c r="B32" s="423" t="s">
        <v>226</v>
      </c>
      <c r="C32" s="422"/>
      <c r="D32" s="422"/>
      <c r="E32" s="422"/>
    </row>
    <row r="33" spans="1:5" s="89" customFormat="1" ht="12.95" customHeight="1" thickBot="1">
      <c r="A33" s="52" t="s">
        <v>14</v>
      </c>
      <c r="B33" s="237" t="s">
        <v>336</v>
      </c>
      <c r="C33" s="251"/>
      <c r="D33" s="251"/>
      <c r="E33" s="251"/>
    </row>
    <row r="34" spans="1:5" s="89" customFormat="1" ht="12.95" customHeight="1" thickBot="1">
      <c r="A34" s="52" t="s">
        <v>15</v>
      </c>
      <c r="B34" s="237" t="s">
        <v>392</v>
      </c>
      <c r="C34" s="255"/>
      <c r="D34" s="255"/>
      <c r="E34" s="255"/>
    </row>
    <row r="35" spans="1:5" s="89" customFormat="1" ht="12.95" customHeight="1" thickBot="1">
      <c r="A35" s="49" t="s">
        <v>16</v>
      </c>
      <c r="B35" s="237" t="s">
        <v>393</v>
      </c>
      <c r="C35" s="86">
        <f>+C8+C19+C24+C25+C29+C33+C34</f>
        <v>50</v>
      </c>
      <c r="D35" s="86">
        <f>+D8+D19+D24+D25+D29+D33+D34</f>
        <v>2346</v>
      </c>
      <c r="E35" s="86">
        <f>+E8+E19+E24+E25+E29+E33+E34</f>
        <v>2281</v>
      </c>
    </row>
    <row r="36" spans="1:5" s="89" customFormat="1" ht="12.95" customHeight="1" thickBot="1">
      <c r="A36" s="61" t="s">
        <v>17</v>
      </c>
      <c r="B36" s="237" t="s">
        <v>394</v>
      </c>
      <c r="C36" s="86">
        <f>+C37+C38+C39</f>
        <v>100576</v>
      </c>
      <c r="D36" s="86">
        <f>+D37+D38+D39</f>
        <v>99482</v>
      </c>
      <c r="E36" s="86">
        <f>+E37+E38+E39</f>
        <v>97229</v>
      </c>
    </row>
    <row r="37" spans="1:5" s="89" customFormat="1" ht="12.95" customHeight="1">
      <c r="A37" s="131" t="s">
        <v>395</v>
      </c>
      <c r="B37" s="417" t="s">
        <v>163</v>
      </c>
      <c r="C37" s="418"/>
      <c r="D37" s="418">
        <v>1549</v>
      </c>
      <c r="E37" s="418">
        <v>1549</v>
      </c>
    </row>
    <row r="38" spans="1:5" s="89" customFormat="1" ht="12.95" customHeight="1">
      <c r="A38" s="131" t="s">
        <v>396</v>
      </c>
      <c r="B38" s="419" t="s">
        <v>3</v>
      </c>
      <c r="C38" s="420"/>
      <c r="D38" s="420"/>
      <c r="E38" s="420"/>
    </row>
    <row r="39" spans="1:5" s="135" customFormat="1" ht="12.95" customHeight="1" thickBot="1">
      <c r="A39" s="130" t="s">
        <v>397</v>
      </c>
      <c r="B39" s="423" t="s">
        <v>398</v>
      </c>
      <c r="C39" s="422">
        <v>100576</v>
      </c>
      <c r="D39" s="422">
        <v>97933</v>
      </c>
      <c r="E39" s="422">
        <v>95680</v>
      </c>
    </row>
    <row r="40" spans="1:5" s="135" customFormat="1" ht="15" customHeight="1" thickBot="1">
      <c r="A40" s="61" t="s">
        <v>18</v>
      </c>
      <c r="B40" s="263" t="s">
        <v>399</v>
      </c>
      <c r="C40" s="191">
        <f>+C35+C36</f>
        <v>100626</v>
      </c>
      <c r="D40" s="191">
        <f>+D35+D36</f>
        <v>101828</v>
      </c>
      <c r="E40" s="191">
        <f>+E35+E36</f>
        <v>99510</v>
      </c>
    </row>
    <row r="41" spans="1:5" s="135" customFormat="1" ht="15" customHeight="1">
      <c r="A41" s="62"/>
      <c r="B41" s="232"/>
      <c r="C41" s="189"/>
      <c r="D41" s="189"/>
      <c r="E41" s="189"/>
    </row>
    <row r="42" spans="1:5" ht="13.5" thickBot="1">
      <c r="A42" s="64"/>
      <c r="B42" s="233"/>
      <c r="C42" s="190"/>
      <c r="D42" s="190"/>
      <c r="E42" s="190"/>
    </row>
    <row r="43" spans="1:5" s="134" customFormat="1" ht="16.5" customHeight="1" thickBot="1">
      <c r="A43" s="65"/>
      <c r="B43" s="234" t="s">
        <v>48</v>
      </c>
      <c r="C43" s="191"/>
      <c r="D43" s="191"/>
      <c r="E43" s="191"/>
    </row>
    <row r="44" spans="1:5" s="136" customFormat="1" ht="12.95" customHeight="1" thickBot="1">
      <c r="A44" s="52" t="s">
        <v>9</v>
      </c>
      <c r="B44" s="237" t="s">
        <v>400</v>
      </c>
      <c r="C44" s="246">
        <f>SUM(C45:C49)</f>
        <v>100626</v>
      </c>
      <c r="D44" s="246">
        <f>SUM(D45:D49)</f>
        <v>101778</v>
      </c>
      <c r="E44" s="246">
        <f>SUM(E45:E49)</f>
        <v>96860</v>
      </c>
    </row>
    <row r="45" spans="1:5" ht="12.95" customHeight="1">
      <c r="A45" s="130" t="s">
        <v>74</v>
      </c>
      <c r="B45" s="238" t="s">
        <v>39</v>
      </c>
      <c r="C45" s="418">
        <v>18850</v>
      </c>
      <c r="D45" s="418">
        <v>21865</v>
      </c>
      <c r="E45" s="252">
        <v>21488</v>
      </c>
    </row>
    <row r="46" spans="1:5" ht="12.95" customHeight="1">
      <c r="A46" s="130" t="s">
        <v>75</v>
      </c>
      <c r="B46" s="236" t="s">
        <v>133</v>
      </c>
      <c r="C46" s="424">
        <v>4703</v>
      </c>
      <c r="D46" s="424">
        <v>5864</v>
      </c>
      <c r="E46" s="256">
        <v>5853</v>
      </c>
    </row>
    <row r="47" spans="1:5" ht="12.95" customHeight="1">
      <c r="A47" s="130" t="s">
        <v>76</v>
      </c>
      <c r="B47" s="236" t="s">
        <v>101</v>
      </c>
      <c r="C47" s="424">
        <v>6223</v>
      </c>
      <c r="D47" s="424">
        <v>10351</v>
      </c>
      <c r="E47" s="256">
        <v>6451</v>
      </c>
    </row>
    <row r="48" spans="1:5" ht="12.95" customHeight="1">
      <c r="A48" s="130" t="s">
        <v>77</v>
      </c>
      <c r="B48" s="236" t="s">
        <v>134</v>
      </c>
      <c r="C48" s="424">
        <v>70850</v>
      </c>
      <c r="D48" s="256">
        <v>63698</v>
      </c>
      <c r="E48" s="256">
        <v>63068</v>
      </c>
    </row>
    <row r="49" spans="1:5" ht="12.95" customHeight="1" thickBot="1">
      <c r="A49" s="130" t="s">
        <v>108</v>
      </c>
      <c r="B49" s="236" t="s">
        <v>135</v>
      </c>
      <c r="C49" s="424"/>
      <c r="D49" s="424"/>
      <c r="E49" s="424"/>
    </row>
    <row r="50" spans="1:5" ht="12.95" customHeight="1" thickBot="1">
      <c r="A50" s="52" t="s">
        <v>10</v>
      </c>
      <c r="B50" s="237" t="s">
        <v>401</v>
      </c>
      <c r="C50" s="246">
        <f>SUM(C51:C53)</f>
        <v>0</v>
      </c>
      <c r="D50" s="246">
        <f>SUM(D51:D53)</f>
        <v>50</v>
      </c>
      <c r="E50" s="246">
        <f>SUM(E51:E53)</f>
        <v>48</v>
      </c>
    </row>
    <row r="51" spans="1:5" s="136" customFormat="1" ht="12.95" customHeight="1">
      <c r="A51" s="130" t="s">
        <v>80</v>
      </c>
      <c r="B51" s="238" t="s">
        <v>154</v>
      </c>
      <c r="C51" s="418"/>
      <c r="D51" s="418">
        <v>50</v>
      </c>
      <c r="E51" s="418">
        <v>48</v>
      </c>
    </row>
    <row r="52" spans="1:5" ht="12.95" customHeight="1">
      <c r="A52" s="130" t="s">
        <v>81</v>
      </c>
      <c r="B52" s="236" t="s">
        <v>137</v>
      </c>
      <c r="C52" s="424"/>
      <c r="D52" s="424"/>
      <c r="E52" s="424"/>
    </row>
    <row r="53" spans="1:5" ht="12.95" customHeight="1">
      <c r="A53" s="130" t="s">
        <v>82</v>
      </c>
      <c r="B53" s="236" t="s">
        <v>49</v>
      </c>
      <c r="C53" s="424"/>
      <c r="D53" s="424"/>
      <c r="E53" s="424"/>
    </row>
    <row r="54" spans="1:5" ht="12.95" customHeight="1" thickBot="1">
      <c r="A54" s="130" t="s">
        <v>83</v>
      </c>
      <c r="B54" s="236" t="s">
        <v>4</v>
      </c>
      <c r="C54" s="424"/>
      <c r="D54" s="424"/>
      <c r="E54" s="424"/>
    </row>
    <row r="55" spans="1:5" ht="15" customHeight="1" thickBot="1">
      <c r="A55" s="52" t="s">
        <v>11</v>
      </c>
      <c r="B55" s="264" t="s">
        <v>402</v>
      </c>
      <c r="C55" s="257">
        <f>+C44+C50</f>
        <v>100626</v>
      </c>
      <c r="D55" s="257">
        <f>+D44+D50</f>
        <v>101828</v>
      </c>
      <c r="E55" s="257">
        <f>+E44+E50</f>
        <v>96908</v>
      </c>
    </row>
    <row r="56" spans="1:5" ht="13.5" thickBot="1">
      <c r="C56" s="372"/>
      <c r="D56" s="372"/>
      <c r="E56" s="372"/>
    </row>
    <row r="57" spans="1:5" ht="15" customHeight="1" thickBot="1">
      <c r="A57" s="69" t="s">
        <v>149</v>
      </c>
      <c r="B57" s="70"/>
      <c r="C57" s="42">
        <v>6</v>
      </c>
      <c r="D57" s="42">
        <v>7</v>
      </c>
      <c r="E57" s="42">
        <v>7</v>
      </c>
    </row>
    <row r="58" spans="1:5" ht="14.25" customHeight="1" thickBot="1">
      <c r="A58" s="69" t="s">
        <v>150</v>
      </c>
      <c r="B58" s="70"/>
      <c r="C58" s="42">
        <v>0</v>
      </c>
      <c r="D58" s="42">
        <v>0</v>
      </c>
      <c r="E58" s="42">
        <v>0</v>
      </c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60" zoomScaleNormal="100" workbookViewId="0">
      <selection activeCell="B2" sqref="B2:D2"/>
    </sheetView>
  </sheetViews>
  <sheetFormatPr defaultRowHeight="12.75"/>
  <cols>
    <col min="1" max="1" width="13.83203125" style="67" customWidth="1"/>
    <col min="2" max="2" width="79.1640625" style="371" customWidth="1"/>
    <col min="3" max="5" width="16.33203125" style="371" customWidth="1"/>
    <col min="6" max="16384" width="9.33203125" style="68"/>
  </cols>
  <sheetData>
    <row r="1" spans="1:5" s="54" customFormat="1" ht="21" customHeight="1" thickBot="1">
      <c r="A1" s="53"/>
      <c r="B1" s="229"/>
      <c r="C1" s="242"/>
      <c r="D1" s="242"/>
      <c r="E1" s="242" t="s">
        <v>493</v>
      </c>
    </row>
    <row r="2" spans="1:5" s="132" customFormat="1" ht="36">
      <c r="A2" s="99" t="s">
        <v>147</v>
      </c>
      <c r="B2" s="598" t="s">
        <v>411</v>
      </c>
      <c r="C2" s="599"/>
      <c r="D2" s="600"/>
      <c r="E2" s="243" t="s">
        <v>52</v>
      </c>
    </row>
    <row r="3" spans="1:5" s="132" customFormat="1" ht="24.75" thickBot="1">
      <c r="A3" s="128" t="s">
        <v>146</v>
      </c>
      <c r="B3" s="604" t="s">
        <v>436</v>
      </c>
      <c r="C3" s="605"/>
      <c r="D3" s="606"/>
      <c r="E3" s="244" t="s">
        <v>53</v>
      </c>
    </row>
    <row r="4" spans="1:5" s="133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227" t="s">
        <v>46</v>
      </c>
      <c r="D5" s="227" t="s">
        <v>421</v>
      </c>
      <c r="E5" s="227" t="s">
        <v>446</v>
      </c>
    </row>
    <row r="6" spans="1:5" s="134" customFormat="1" ht="12.95" customHeight="1" thickBot="1">
      <c r="A6" s="49">
        <v>1</v>
      </c>
      <c r="B6" s="230">
        <v>2</v>
      </c>
      <c r="C6" s="228">
        <v>3</v>
      </c>
      <c r="D6" s="228">
        <v>4</v>
      </c>
      <c r="E6" s="228">
        <v>5</v>
      </c>
    </row>
    <row r="7" spans="1:5" s="134" customFormat="1" ht="15.95" customHeight="1" thickBot="1">
      <c r="A7" s="59"/>
      <c r="B7" s="231" t="s">
        <v>47</v>
      </c>
      <c r="C7" s="245"/>
      <c r="D7" s="245"/>
      <c r="E7" s="245"/>
    </row>
    <row r="8" spans="1:5" s="89" customFormat="1" ht="12.95" customHeight="1" thickBot="1">
      <c r="A8" s="49" t="s">
        <v>9</v>
      </c>
      <c r="B8" s="258" t="s">
        <v>382</v>
      </c>
      <c r="C8" s="246">
        <f>SUM(C9:C18)</f>
        <v>1200</v>
      </c>
      <c r="D8" s="246">
        <f>SUM(D9:D18)</f>
        <v>1200</v>
      </c>
      <c r="E8" s="246">
        <f>SUM(E9:E18)</f>
        <v>786</v>
      </c>
    </row>
    <row r="9" spans="1:5" s="89" customFormat="1" ht="12.95" customHeight="1">
      <c r="A9" s="129" t="s">
        <v>74</v>
      </c>
      <c r="B9" s="235" t="s">
        <v>210</v>
      </c>
      <c r="C9" s="247"/>
      <c r="D9" s="247"/>
      <c r="E9" s="247"/>
    </row>
    <row r="10" spans="1:5" s="89" customFormat="1" ht="12.95" customHeight="1">
      <c r="A10" s="130" t="s">
        <v>75</v>
      </c>
      <c r="B10" s="236" t="s">
        <v>211</v>
      </c>
      <c r="C10" s="248">
        <v>1200</v>
      </c>
      <c r="D10" s="248">
        <v>1200</v>
      </c>
      <c r="E10" s="248">
        <v>786</v>
      </c>
    </row>
    <row r="11" spans="1:5" s="89" customFormat="1" ht="12.95" customHeight="1">
      <c r="A11" s="130" t="s">
        <v>76</v>
      </c>
      <c r="B11" s="236" t="s">
        <v>212</v>
      </c>
      <c r="C11" s="248"/>
      <c r="D11" s="248"/>
      <c r="E11" s="248"/>
    </row>
    <row r="12" spans="1:5" s="89" customFormat="1" ht="12.95" customHeight="1">
      <c r="A12" s="130" t="s">
        <v>77</v>
      </c>
      <c r="B12" s="236" t="s">
        <v>213</v>
      </c>
      <c r="C12" s="248"/>
      <c r="D12" s="248"/>
      <c r="E12" s="248"/>
    </row>
    <row r="13" spans="1:5" s="89" customFormat="1" ht="12.95" customHeight="1">
      <c r="A13" s="130" t="s">
        <v>108</v>
      </c>
      <c r="B13" s="236" t="s">
        <v>214</v>
      </c>
      <c r="C13" s="248"/>
      <c r="D13" s="248"/>
      <c r="E13" s="248"/>
    </row>
    <row r="14" spans="1:5" s="89" customFormat="1" ht="12.95" customHeight="1">
      <c r="A14" s="130" t="s">
        <v>78</v>
      </c>
      <c r="B14" s="236" t="s">
        <v>383</v>
      </c>
      <c r="C14" s="248"/>
      <c r="D14" s="248"/>
      <c r="E14" s="248"/>
    </row>
    <row r="15" spans="1:5" s="89" customFormat="1" ht="12.95" customHeight="1">
      <c r="A15" s="130" t="s">
        <v>79</v>
      </c>
      <c r="B15" s="239" t="s">
        <v>384</v>
      </c>
      <c r="C15" s="248"/>
      <c r="D15" s="248"/>
      <c r="E15" s="248"/>
    </row>
    <row r="16" spans="1:5" s="89" customFormat="1" ht="12.95" customHeight="1">
      <c r="A16" s="130" t="s">
        <v>86</v>
      </c>
      <c r="B16" s="236" t="s">
        <v>217</v>
      </c>
      <c r="C16" s="249"/>
      <c r="D16" s="249"/>
      <c r="E16" s="249"/>
    </row>
    <row r="17" spans="1:5" s="135" customFormat="1" ht="12.95" customHeight="1">
      <c r="A17" s="130" t="s">
        <v>87</v>
      </c>
      <c r="B17" s="236" t="s">
        <v>218</v>
      </c>
      <c r="C17" s="248"/>
      <c r="D17" s="248"/>
      <c r="E17" s="248"/>
    </row>
    <row r="18" spans="1:5" s="135" customFormat="1" ht="12.95" customHeight="1" thickBot="1">
      <c r="A18" s="130" t="s">
        <v>88</v>
      </c>
      <c r="B18" s="239" t="s">
        <v>219</v>
      </c>
      <c r="C18" s="250"/>
      <c r="D18" s="250"/>
      <c r="E18" s="250"/>
    </row>
    <row r="19" spans="1:5" s="89" customFormat="1" ht="12.95" customHeight="1" thickBot="1">
      <c r="A19" s="49" t="s">
        <v>10</v>
      </c>
      <c r="B19" s="258" t="s">
        <v>385</v>
      </c>
      <c r="C19" s="246">
        <f>SUM(C20:C22)</f>
        <v>600</v>
      </c>
      <c r="D19" s="246">
        <f>SUM(D20:D22)</f>
        <v>904</v>
      </c>
      <c r="E19" s="246">
        <f>SUM(E20:E22)</f>
        <v>904</v>
      </c>
    </row>
    <row r="20" spans="1:5" s="135" customFormat="1" ht="12.95" customHeight="1">
      <c r="A20" s="130" t="s">
        <v>80</v>
      </c>
      <c r="B20" s="238" t="s">
        <v>185</v>
      </c>
      <c r="C20" s="248"/>
      <c r="D20" s="248"/>
      <c r="E20" s="248"/>
    </row>
    <row r="21" spans="1:5" s="135" customFormat="1" ht="12.95" customHeight="1">
      <c r="A21" s="130" t="s">
        <v>81</v>
      </c>
      <c r="B21" s="236" t="s">
        <v>386</v>
      </c>
      <c r="C21" s="248"/>
      <c r="D21" s="248"/>
      <c r="E21" s="248"/>
    </row>
    <row r="22" spans="1:5" s="135" customFormat="1" ht="12.95" customHeight="1">
      <c r="A22" s="130" t="s">
        <v>82</v>
      </c>
      <c r="B22" s="236" t="s">
        <v>387</v>
      </c>
      <c r="C22" s="248">
        <v>600</v>
      </c>
      <c r="D22" s="248">
        <v>904</v>
      </c>
      <c r="E22" s="248">
        <v>904</v>
      </c>
    </row>
    <row r="23" spans="1:5" s="135" customFormat="1" ht="12.95" customHeight="1" thickBot="1">
      <c r="A23" s="130" t="s">
        <v>83</v>
      </c>
      <c r="B23" s="236" t="s">
        <v>2</v>
      </c>
      <c r="C23" s="248"/>
      <c r="D23" s="248"/>
      <c r="E23" s="248"/>
    </row>
    <row r="24" spans="1:5" s="135" customFormat="1" ht="12.95" customHeight="1" thickBot="1">
      <c r="A24" s="52" t="s">
        <v>11</v>
      </c>
      <c r="B24" s="237" t="s">
        <v>124</v>
      </c>
      <c r="C24" s="251"/>
      <c r="D24" s="251"/>
      <c r="E24" s="251"/>
    </row>
    <row r="25" spans="1:5" s="135" customFormat="1" ht="12.95" customHeight="1" thickBot="1">
      <c r="A25" s="52" t="s">
        <v>12</v>
      </c>
      <c r="B25" s="237" t="s">
        <v>388</v>
      </c>
      <c r="C25" s="246">
        <f>+C26+C27</f>
        <v>0</v>
      </c>
      <c r="D25" s="246">
        <f>+D26+D27</f>
        <v>0</v>
      </c>
      <c r="E25" s="246">
        <f>+E26+E27</f>
        <v>0</v>
      </c>
    </row>
    <row r="26" spans="1:5" s="135" customFormat="1" ht="12.95" customHeight="1">
      <c r="A26" s="131" t="s">
        <v>195</v>
      </c>
      <c r="B26" s="417" t="s">
        <v>386</v>
      </c>
      <c r="C26" s="418"/>
      <c r="D26" s="418"/>
      <c r="E26" s="418"/>
    </row>
    <row r="27" spans="1:5" s="135" customFormat="1" ht="12.95" customHeight="1">
      <c r="A27" s="131" t="s">
        <v>198</v>
      </c>
      <c r="B27" s="419" t="s">
        <v>389</v>
      </c>
      <c r="C27" s="420"/>
      <c r="D27" s="420"/>
      <c r="E27" s="420"/>
    </row>
    <row r="28" spans="1:5" s="135" customFormat="1" ht="12.95" customHeight="1" thickBot="1">
      <c r="A28" s="130" t="s">
        <v>199</v>
      </c>
      <c r="B28" s="421" t="s">
        <v>390</v>
      </c>
      <c r="C28" s="422"/>
      <c r="D28" s="422"/>
      <c r="E28" s="422"/>
    </row>
    <row r="29" spans="1:5" s="135" customFormat="1" ht="12.95" customHeight="1" thickBot="1">
      <c r="A29" s="52" t="s">
        <v>13</v>
      </c>
      <c r="B29" s="237" t="s">
        <v>391</v>
      </c>
      <c r="C29" s="246">
        <f>+C30+C31+C32</f>
        <v>0</v>
      </c>
      <c r="D29" s="246">
        <f>+D30+D31+D32</f>
        <v>0</v>
      </c>
      <c r="E29" s="246">
        <f>+E30+E31+E32</f>
        <v>0</v>
      </c>
    </row>
    <row r="30" spans="1:5" s="135" customFormat="1" ht="12.95" customHeight="1">
      <c r="A30" s="131" t="s">
        <v>67</v>
      </c>
      <c r="B30" s="417" t="s">
        <v>224</v>
      </c>
      <c r="C30" s="418"/>
      <c r="D30" s="418"/>
      <c r="E30" s="418"/>
    </row>
    <row r="31" spans="1:5" s="135" customFormat="1" ht="12.95" customHeight="1">
      <c r="A31" s="131" t="s">
        <v>68</v>
      </c>
      <c r="B31" s="419" t="s">
        <v>225</v>
      </c>
      <c r="C31" s="420"/>
      <c r="D31" s="420"/>
      <c r="E31" s="420"/>
    </row>
    <row r="32" spans="1:5" s="135" customFormat="1" ht="12.95" customHeight="1" thickBot="1">
      <c r="A32" s="130" t="s">
        <v>69</v>
      </c>
      <c r="B32" s="423" t="s">
        <v>226</v>
      </c>
      <c r="C32" s="422"/>
      <c r="D32" s="422"/>
      <c r="E32" s="422"/>
    </row>
    <row r="33" spans="1:5" s="89" customFormat="1" ht="12.95" customHeight="1" thickBot="1">
      <c r="A33" s="52" t="s">
        <v>14</v>
      </c>
      <c r="B33" s="237" t="s">
        <v>336</v>
      </c>
      <c r="C33" s="251"/>
      <c r="D33" s="251"/>
      <c r="E33" s="251"/>
    </row>
    <row r="34" spans="1:5" s="89" customFormat="1" ht="12.95" customHeight="1" thickBot="1">
      <c r="A34" s="52" t="s">
        <v>15</v>
      </c>
      <c r="B34" s="237" t="s">
        <v>392</v>
      </c>
      <c r="C34" s="255"/>
      <c r="D34" s="255"/>
      <c r="E34" s="255"/>
    </row>
    <row r="35" spans="1:5" s="89" customFormat="1" ht="12.95" customHeight="1" thickBot="1">
      <c r="A35" s="49" t="s">
        <v>16</v>
      </c>
      <c r="B35" s="237" t="s">
        <v>393</v>
      </c>
      <c r="C35" s="86">
        <f>+C8+C19+C24+C25+C29+C33+C34</f>
        <v>1800</v>
      </c>
      <c r="D35" s="86">
        <f>+D8+D19+D24+D25+D29+D33+D34</f>
        <v>2104</v>
      </c>
      <c r="E35" s="86">
        <f>+E8+E19+E24+E25+E29+E33+E34</f>
        <v>1690</v>
      </c>
    </row>
    <row r="36" spans="1:5" s="89" customFormat="1" ht="12.95" customHeight="1" thickBot="1">
      <c r="A36" s="61" t="s">
        <v>17</v>
      </c>
      <c r="B36" s="237" t="s">
        <v>394</v>
      </c>
      <c r="C36" s="86">
        <f>+C37+C38+C39</f>
        <v>532</v>
      </c>
      <c r="D36" s="86">
        <f>+D37+D38+D39</f>
        <v>255</v>
      </c>
      <c r="E36" s="86">
        <f>+E37+E38+E39</f>
        <v>549</v>
      </c>
    </row>
    <row r="37" spans="1:5" s="89" customFormat="1" ht="12.95" customHeight="1">
      <c r="A37" s="131" t="s">
        <v>395</v>
      </c>
      <c r="B37" s="417" t="s">
        <v>163</v>
      </c>
      <c r="C37" s="418"/>
      <c r="D37" s="418"/>
      <c r="E37" s="418"/>
    </row>
    <row r="38" spans="1:5" s="89" customFormat="1" ht="12.95" customHeight="1">
      <c r="A38" s="131" t="s">
        <v>396</v>
      </c>
      <c r="B38" s="419" t="s">
        <v>3</v>
      </c>
      <c r="C38" s="420"/>
      <c r="D38" s="420"/>
      <c r="E38" s="420"/>
    </row>
    <row r="39" spans="1:5" s="135" customFormat="1" ht="12.95" customHeight="1" thickBot="1">
      <c r="A39" s="130" t="s">
        <v>397</v>
      </c>
      <c r="B39" s="423" t="s">
        <v>398</v>
      </c>
      <c r="C39" s="422">
        <v>532</v>
      </c>
      <c r="D39" s="422">
        <v>255</v>
      </c>
      <c r="E39" s="422">
        <v>549</v>
      </c>
    </row>
    <row r="40" spans="1:5" s="135" customFormat="1" ht="15" customHeight="1" thickBot="1">
      <c r="A40" s="61" t="s">
        <v>18</v>
      </c>
      <c r="B40" s="263" t="s">
        <v>399</v>
      </c>
      <c r="C40" s="191">
        <f>+C35+C36</f>
        <v>2332</v>
      </c>
      <c r="D40" s="191">
        <f>+D35+D36</f>
        <v>2359</v>
      </c>
      <c r="E40" s="191">
        <f>+E35+E36</f>
        <v>2239</v>
      </c>
    </row>
    <row r="41" spans="1:5" s="135" customFormat="1" ht="15" customHeight="1">
      <c r="A41" s="62"/>
      <c r="B41" s="232"/>
      <c r="C41" s="189"/>
      <c r="D41" s="189"/>
      <c r="E41" s="189"/>
    </row>
    <row r="42" spans="1:5" ht="13.5" thickBot="1">
      <c r="A42" s="64"/>
      <c r="B42" s="233"/>
      <c r="C42" s="190"/>
      <c r="D42" s="190"/>
      <c r="E42" s="190"/>
    </row>
    <row r="43" spans="1:5" s="134" customFormat="1" ht="16.5" customHeight="1" thickBot="1">
      <c r="A43" s="65"/>
      <c r="B43" s="234" t="s">
        <v>48</v>
      </c>
      <c r="C43" s="191"/>
      <c r="D43" s="191"/>
      <c r="E43" s="191"/>
    </row>
    <row r="44" spans="1:5" s="136" customFormat="1" ht="12.95" customHeight="1" thickBot="1">
      <c r="A44" s="52" t="s">
        <v>9</v>
      </c>
      <c r="B44" s="237" t="s">
        <v>400</v>
      </c>
      <c r="C44" s="246">
        <f>SUM(C45:C49)</f>
        <v>2332</v>
      </c>
      <c r="D44" s="246">
        <f>SUM(D45:D49)</f>
        <v>2359</v>
      </c>
      <c r="E44" s="246">
        <f>SUM(E45:E49)</f>
        <v>2239</v>
      </c>
    </row>
    <row r="45" spans="1:5" ht="12.95" customHeight="1">
      <c r="A45" s="130" t="s">
        <v>74</v>
      </c>
      <c r="B45" s="238" t="s">
        <v>39</v>
      </c>
      <c r="C45" s="418">
        <v>1596</v>
      </c>
      <c r="D45" s="418">
        <v>1617</v>
      </c>
      <c r="E45" s="418">
        <v>1617</v>
      </c>
    </row>
    <row r="46" spans="1:5" ht="12.95" customHeight="1">
      <c r="A46" s="130" t="s">
        <v>75</v>
      </c>
      <c r="B46" s="236" t="s">
        <v>133</v>
      </c>
      <c r="C46" s="424">
        <v>431</v>
      </c>
      <c r="D46" s="424">
        <v>437</v>
      </c>
      <c r="E46" s="424">
        <v>437</v>
      </c>
    </row>
    <row r="47" spans="1:5" ht="12.95" customHeight="1">
      <c r="A47" s="130" t="s">
        <v>76</v>
      </c>
      <c r="B47" s="236" t="s">
        <v>101</v>
      </c>
      <c r="C47" s="424">
        <v>305</v>
      </c>
      <c r="D47" s="424">
        <v>305</v>
      </c>
      <c r="E47" s="424">
        <v>185</v>
      </c>
    </row>
    <row r="48" spans="1:5" ht="12.95" customHeight="1">
      <c r="A48" s="130" t="s">
        <v>77</v>
      </c>
      <c r="B48" s="236" t="s">
        <v>134</v>
      </c>
      <c r="C48" s="424"/>
      <c r="D48" s="424"/>
      <c r="E48" s="424"/>
    </row>
    <row r="49" spans="1:5" ht="12.95" customHeight="1" thickBot="1">
      <c r="A49" s="130" t="s">
        <v>108</v>
      </c>
      <c r="B49" s="236" t="s">
        <v>135</v>
      </c>
      <c r="C49" s="424"/>
      <c r="D49" s="424"/>
      <c r="E49" s="424"/>
    </row>
    <row r="50" spans="1:5" ht="12.95" customHeight="1" thickBot="1">
      <c r="A50" s="52" t="s">
        <v>10</v>
      </c>
      <c r="B50" s="237" t="s">
        <v>401</v>
      </c>
      <c r="C50" s="246">
        <f>SUM(C51:C53)</f>
        <v>0</v>
      </c>
      <c r="D50" s="246">
        <f>SUM(D51:D53)</f>
        <v>0</v>
      </c>
      <c r="E50" s="246">
        <f>SUM(E51:E53)</f>
        <v>0</v>
      </c>
    </row>
    <row r="51" spans="1:5" s="136" customFormat="1" ht="12.95" customHeight="1">
      <c r="A51" s="130" t="s">
        <v>80</v>
      </c>
      <c r="B51" s="238" t="s">
        <v>154</v>
      </c>
      <c r="C51" s="418"/>
      <c r="D51" s="418"/>
      <c r="E51" s="418"/>
    </row>
    <row r="52" spans="1:5" ht="12.95" customHeight="1">
      <c r="A52" s="130" t="s">
        <v>81</v>
      </c>
      <c r="B52" s="236" t="s">
        <v>137</v>
      </c>
      <c r="C52" s="424"/>
      <c r="D52" s="424"/>
      <c r="E52" s="424"/>
    </row>
    <row r="53" spans="1:5" ht="12.95" customHeight="1">
      <c r="A53" s="130" t="s">
        <v>82</v>
      </c>
      <c r="B53" s="236" t="s">
        <v>49</v>
      </c>
      <c r="C53" s="424"/>
      <c r="D53" s="424"/>
      <c r="E53" s="424"/>
    </row>
    <row r="54" spans="1:5" ht="12.95" customHeight="1" thickBot="1">
      <c r="A54" s="130" t="s">
        <v>83</v>
      </c>
      <c r="B54" s="236" t="s">
        <v>4</v>
      </c>
      <c r="C54" s="424"/>
      <c r="D54" s="424"/>
      <c r="E54" s="424"/>
    </row>
    <row r="55" spans="1:5" ht="12.95" customHeight="1" thickBot="1">
      <c r="A55" s="52" t="s">
        <v>11</v>
      </c>
      <c r="B55" s="264" t="s">
        <v>402</v>
      </c>
      <c r="C55" s="257">
        <f>+C44+C50</f>
        <v>2332</v>
      </c>
      <c r="D55" s="257">
        <f>+D44+D50</f>
        <v>2359</v>
      </c>
      <c r="E55" s="257">
        <f>+E44+E50</f>
        <v>2239</v>
      </c>
    </row>
    <row r="56" spans="1:5" ht="13.5" thickBot="1">
      <c r="C56" s="372"/>
      <c r="D56" s="372"/>
      <c r="E56" s="372"/>
    </row>
    <row r="57" spans="1:5" ht="15" customHeight="1" thickBot="1">
      <c r="A57" s="69" t="s">
        <v>149</v>
      </c>
      <c r="B57" s="70"/>
      <c r="C57" s="42">
        <v>1</v>
      </c>
      <c r="D57" s="42">
        <v>1</v>
      </c>
      <c r="E57" s="42">
        <v>1</v>
      </c>
    </row>
    <row r="58" spans="1:5" ht="14.25" customHeight="1" thickBot="1">
      <c r="A58" s="69" t="s">
        <v>150</v>
      </c>
      <c r="B58" s="70"/>
      <c r="C58" s="42">
        <v>0</v>
      </c>
      <c r="D58" s="42">
        <v>0</v>
      </c>
      <c r="E58" s="42">
        <v>0</v>
      </c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60" zoomScaleNormal="100" workbookViewId="0">
      <selection activeCell="B2" sqref="B2:D2"/>
    </sheetView>
  </sheetViews>
  <sheetFormatPr defaultRowHeight="12.75"/>
  <cols>
    <col min="1" max="1" width="13.83203125" style="67" customWidth="1"/>
    <col min="2" max="2" width="79.1640625" style="371" customWidth="1"/>
    <col min="3" max="5" width="16.33203125" style="371" customWidth="1"/>
    <col min="6" max="16384" width="9.33203125" style="68"/>
  </cols>
  <sheetData>
    <row r="1" spans="1:5" s="54" customFormat="1" ht="21" customHeight="1" thickBot="1">
      <c r="A1" s="53"/>
      <c r="B1" s="229"/>
      <c r="C1" s="242"/>
      <c r="D1" s="242"/>
      <c r="E1" s="242" t="s">
        <v>494</v>
      </c>
    </row>
    <row r="2" spans="1:5" s="132" customFormat="1" ht="36">
      <c r="A2" s="99" t="s">
        <v>147</v>
      </c>
      <c r="B2" s="598" t="s">
        <v>411</v>
      </c>
      <c r="C2" s="599"/>
      <c r="D2" s="600"/>
      <c r="E2" s="243" t="s">
        <v>52</v>
      </c>
    </row>
    <row r="3" spans="1:5" s="132" customFormat="1" ht="24.75" thickBot="1">
      <c r="A3" s="128" t="s">
        <v>146</v>
      </c>
      <c r="B3" s="604" t="s">
        <v>437</v>
      </c>
      <c r="C3" s="605"/>
      <c r="D3" s="606"/>
      <c r="E3" s="244" t="s">
        <v>433</v>
      </c>
    </row>
    <row r="4" spans="1:5" s="133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227" t="s">
        <v>46</v>
      </c>
      <c r="D5" s="227" t="s">
        <v>421</v>
      </c>
      <c r="E5" s="227" t="s">
        <v>446</v>
      </c>
    </row>
    <row r="6" spans="1:5" s="134" customFormat="1" ht="12.95" customHeight="1" thickBot="1">
      <c r="A6" s="49">
        <v>1</v>
      </c>
      <c r="B6" s="230">
        <v>2</v>
      </c>
      <c r="C6" s="228">
        <v>3</v>
      </c>
      <c r="D6" s="228">
        <v>4</v>
      </c>
      <c r="E6" s="228">
        <v>5</v>
      </c>
    </row>
    <row r="7" spans="1:5" s="134" customFormat="1" ht="15.95" customHeight="1" thickBot="1">
      <c r="A7" s="59"/>
      <c r="B7" s="231" t="s">
        <v>47</v>
      </c>
      <c r="C7" s="245"/>
      <c r="D7" s="245"/>
      <c r="E7" s="245"/>
    </row>
    <row r="8" spans="1:5" s="89" customFormat="1" ht="12.95" customHeight="1" thickBot="1">
      <c r="A8" s="49" t="s">
        <v>9</v>
      </c>
      <c r="B8" s="258" t="s">
        <v>382</v>
      </c>
      <c r="C8" s="246">
        <f>SUM(C9:C18)</f>
        <v>0</v>
      </c>
      <c r="D8" s="246">
        <f>SUM(D9:D18)</f>
        <v>0</v>
      </c>
      <c r="E8" s="246">
        <f>SUM(E9:E18)</f>
        <v>0</v>
      </c>
    </row>
    <row r="9" spans="1:5" s="89" customFormat="1" ht="12.95" customHeight="1">
      <c r="A9" s="129" t="s">
        <v>74</v>
      </c>
      <c r="B9" s="235" t="s">
        <v>210</v>
      </c>
      <c r="C9" s="247"/>
      <c r="D9" s="247"/>
      <c r="E9" s="247"/>
    </row>
    <row r="10" spans="1:5" s="89" customFormat="1" ht="12.95" customHeight="1">
      <c r="A10" s="130" t="s">
        <v>75</v>
      </c>
      <c r="B10" s="236" t="s">
        <v>211</v>
      </c>
      <c r="C10" s="248"/>
      <c r="D10" s="248"/>
      <c r="E10" s="248"/>
    </row>
    <row r="11" spans="1:5" s="89" customFormat="1" ht="12.95" customHeight="1">
      <c r="A11" s="130" t="s">
        <v>76</v>
      </c>
      <c r="B11" s="236" t="s">
        <v>212</v>
      </c>
      <c r="C11" s="248"/>
      <c r="D11" s="248"/>
      <c r="E11" s="248"/>
    </row>
    <row r="12" spans="1:5" s="89" customFormat="1" ht="12.95" customHeight="1">
      <c r="A12" s="130" t="s">
        <v>77</v>
      </c>
      <c r="B12" s="236" t="s">
        <v>213</v>
      </c>
      <c r="C12" s="248"/>
      <c r="D12" s="248"/>
      <c r="E12" s="248"/>
    </row>
    <row r="13" spans="1:5" s="89" customFormat="1" ht="12.95" customHeight="1">
      <c r="A13" s="130" t="s">
        <v>108</v>
      </c>
      <c r="B13" s="236" t="s">
        <v>214</v>
      </c>
      <c r="C13" s="248"/>
      <c r="D13" s="248"/>
      <c r="E13" s="248"/>
    </row>
    <row r="14" spans="1:5" s="89" customFormat="1" ht="12.95" customHeight="1">
      <c r="A14" s="130" t="s">
        <v>78</v>
      </c>
      <c r="B14" s="236" t="s">
        <v>383</v>
      </c>
      <c r="C14" s="248"/>
      <c r="D14" s="248"/>
      <c r="E14" s="248"/>
    </row>
    <row r="15" spans="1:5" s="89" customFormat="1" ht="12.95" customHeight="1">
      <c r="A15" s="130" t="s">
        <v>79</v>
      </c>
      <c r="B15" s="239" t="s">
        <v>384</v>
      </c>
      <c r="C15" s="248"/>
      <c r="D15" s="248"/>
      <c r="E15" s="248"/>
    </row>
    <row r="16" spans="1:5" s="89" customFormat="1" ht="12.95" customHeight="1">
      <c r="A16" s="130" t="s">
        <v>86</v>
      </c>
      <c r="B16" s="236" t="s">
        <v>217</v>
      </c>
      <c r="C16" s="249"/>
      <c r="D16" s="249"/>
      <c r="E16" s="249"/>
    </row>
    <row r="17" spans="1:5" s="135" customFormat="1" ht="12.95" customHeight="1">
      <c r="A17" s="130" t="s">
        <v>87</v>
      </c>
      <c r="B17" s="236" t="s">
        <v>218</v>
      </c>
      <c r="C17" s="248"/>
      <c r="D17" s="248"/>
      <c r="E17" s="248"/>
    </row>
    <row r="18" spans="1:5" s="135" customFormat="1" ht="12.95" customHeight="1" thickBot="1">
      <c r="A18" s="130" t="s">
        <v>88</v>
      </c>
      <c r="B18" s="239" t="s">
        <v>219</v>
      </c>
      <c r="C18" s="250"/>
      <c r="D18" s="250"/>
      <c r="E18" s="250"/>
    </row>
    <row r="19" spans="1:5" s="89" customFormat="1" ht="12.95" customHeight="1" thickBot="1">
      <c r="A19" s="49" t="s">
        <v>10</v>
      </c>
      <c r="B19" s="258" t="s">
        <v>385</v>
      </c>
      <c r="C19" s="246">
        <f>SUM(C20:C22)</f>
        <v>0</v>
      </c>
      <c r="D19" s="246">
        <f>SUM(D20:D22)</f>
        <v>0</v>
      </c>
      <c r="E19" s="246">
        <f>SUM(E20:E22)</f>
        <v>0</v>
      </c>
    </row>
    <row r="20" spans="1:5" s="135" customFormat="1" ht="12.95" customHeight="1">
      <c r="A20" s="130" t="s">
        <v>80</v>
      </c>
      <c r="B20" s="238" t="s">
        <v>185</v>
      </c>
      <c r="C20" s="248"/>
      <c r="D20" s="248"/>
      <c r="E20" s="248"/>
    </row>
    <row r="21" spans="1:5" s="135" customFormat="1" ht="12.95" customHeight="1">
      <c r="A21" s="130" t="s">
        <v>81</v>
      </c>
      <c r="B21" s="236" t="s">
        <v>386</v>
      </c>
      <c r="C21" s="248"/>
      <c r="D21" s="248"/>
      <c r="E21" s="248"/>
    </row>
    <row r="22" spans="1:5" s="135" customFormat="1" ht="12.95" customHeight="1">
      <c r="A22" s="130" t="s">
        <v>82</v>
      </c>
      <c r="B22" s="236" t="s">
        <v>387</v>
      </c>
      <c r="C22" s="248"/>
      <c r="D22" s="248"/>
      <c r="E22" s="248"/>
    </row>
    <row r="23" spans="1:5" s="135" customFormat="1" ht="12.95" customHeight="1" thickBot="1">
      <c r="A23" s="130" t="s">
        <v>83</v>
      </c>
      <c r="B23" s="236" t="s">
        <v>2</v>
      </c>
      <c r="C23" s="248"/>
      <c r="D23" s="248"/>
      <c r="E23" s="248"/>
    </row>
    <row r="24" spans="1:5" s="135" customFormat="1" ht="12.95" customHeight="1" thickBot="1">
      <c r="A24" s="52" t="s">
        <v>11</v>
      </c>
      <c r="B24" s="237" t="s">
        <v>124</v>
      </c>
      <c r="C24" s="251"/>
      <c r="D24" s="251"/>
      <c r="E24" s="251"/>
    </row>
    <row r="25" spans="1:5" s="135" customFormat="1" ht="12.95" customHeight="1" thickBot="1">
      <c r="A25" s="52" t="s">
        <v>12</v>
      </c>
      <c r="B25" s="237" t="s">
        <v>388</v>
      </c>
      <c r="C25" s="246">
        <f>+C26+C27</f>
        <v>0</v>
      </c>
      <c r="D25" s="246">
        <f>+D26+D27</f>
        <v>0</v>
      </c>
      <c r="E25" s="246">
        <f>+E26+E27</f>
        <v>0</v>
      </c>
    </row>
    <row r="26" spans="1:5" s="135" customFormat="1" ht="12.95" customHeight="1">
      <c r="A26" s="131" t="s">
        <v>195</v>
      </c>
      <c r="B26" s="417" t="s">
        <v>386</v>
      </c>
      <c r="C26" s="418"/>
      <c r="D26" s="418"/>
      <c r="E26" s="418"/>
    </row>
    <row r="27" spans="1:5" s="135" customFormat="1" ht="12.95" customHeight="1">
      <c r="A27" s="131" t="s">
        <v>198</v>
      </c>
      <c r="B27" s="419" t="s">
        <v>389</v>
      </c>
      <c r="C27" s="420"/>
      <c r="D27" s="420"/>
      <c r="E27" s="420"/>
    </row>
    <row r="28" spans="1:5" s="135" customFormat="1" ht="12.95" customHeight="1" thickBot="1">
      <c r="A28" s="130" t="s">
        <v>199</v>
      </c>
      <c r="B28" s="421" t="s">
        <v>390</v>
      </c>
      <c r="C28" s="422"/>
      <c r="D28" s="422"/>
      <c r="E28" s="422"/>
    </row>
    <row r="29" spans="1:5" s="135" customFormat="1" ht="12.95" customHeight="1" thickBot="1">
      <c r="A29" s="52" t="s">
        <v>13</v>
      </c>
      <c r="B29" s="237" t="s">
        <v>391</v>
      </c>
      <c r="C29" s="246">
        <f>+C30+C31+C32</f>
        <v>0</v>
      </c>
      <c r="D29" s="246">
        <f>+D30+D31+D32</f>
        <v>0</v>
      </c>
      <c r="E29" s="246">
        <f>+E30+E31+E32</f>
        <v>0</v>
      </c>
    </row>
    <row r="30" spans="1:5" s="135" customFormat="1" ht="12.95" customHeight="1">
      <c r="A30" s="131" t="s">
        <v>67</v>
      </c>
      <c r="B30" s="417" t="s">
        <v>224</v>
      </c>
      <c r="C30" s="418"/>
      <c r="D30" s="418"/>
      <c r="E30" s="418"/>
    </row>
    <row r="31" spans="1:5" s="135" customFormat="1" ht="12.95" customHeight="1">
      <c r="A31" s="131" t="s">
        <v>68</v>
      </c>
      <c r="B31" s="419" t="s">
        <v>225</v>
      </c>
      <c r="C31" s="420"/>
      <c r="D31" s="420"/>
      <c r="E31" s="420"/>
    </row>
    <row r="32" spans="1:5" s="135" customFormat="1" ht="12.95" customHeight="1" thickBot="1">
      <c r="A32" s="130" t="s">
        <v>69</v>
      </c>
      <c r="B32" s="423" t="s">
        <v>226</v>
      </c>
      <c r="C32" s="422"/>
      <c r="D32" s="422"/>
      <c r="E32" s="422"/>
    </row>
    <row r="33" spans="1:5" s="89" customFormat="1" ht="12.95" customHeight="1" thickBot="1">
      <c r="A33" s="52" t="s">
        <v>14</v>
      </c>
      <c r="B33" s="237" t="s">
        <v>336</v>
      </c>
      <c r="C33" s="251"/>
      <c r="D33" s="251"/>
      <c r="E33" s="251"/>
    </row>
    <row r="34" spans="1:5" s="89" customFormat="1" ht="12.95" customHeight="1" thickBot="1">
      <c r="A34" s="52" t="s">
        <v>15</v>
      </c>
      <c r="B34" s="237" t="s">
        <v>392</v>
      </c>
      <c r="C34" s="255"/>
      <c r="D34" s="255"/>
      <c r="E34" s="255"/>
    </row>
    <row r="35" spans="1:5" s="89" customFormat="1" ht="12.95" customHeight="1" thickBot="1">
      <c r="A35" s="49" t="s">
        <v>16</v>
      </c>
      <c r="B35" s="237" t="s">
        <v>393</v>
      </c>
      <c r="C35" s="86">
        <f>+C8+C19+C24+C25+C29+C33+C34</f>
        <v>0</v>
      </c>
      <c r="D35" s="86">
        <f>+D8+D19+D24+D25+D29+D33+D34</f>
        <v>0</v>
      </c>
      <c r="E35" s="86">
        <f>+E8+E19+E24+E25+E29+E33+E34</f>
        <v>0</v>
      </c>
    </row>
    <row r="36" spans="1:5" s="89" customFormat="1" ht="12.95" customHeight="1" thickBot="1">
      <c r="A36" s="61" t="s">
        <v>17</v>
      </c>
      <c r="B36" s="237" t="s">
        <v>394</v>
      </c>
      <c r="C36" s="86">
        <f>+C37+C38+C39</f>
        <v>4000</v>
      </c>
      <c r="D36" s="86">
        <f>+D37+D38+D39</f>
        <v>4000</v>
      </c>
      <c r="E36" s="86">
        <f>+E37+E38+E39</f>
        <v>4000</v>
      </c>
    </row>
    <row r="37" spans="1:5" s="89" customFormat="1" ht="12.95" customHeight="1">
      <c r="A37" s="131" t="s">
        <v>395</v>
      </c>
      <c r="B37" s="417" t="s">
        <v>163</v>
      </c>
      <c r="C37" s="418"/>
      <c r="D37" s="418"/>
      <c r="E37" s="418"/>
    </row>
    <row r="38" spans="1:5" s="89" customFormat="1" ht="12.95" customHeight="1">
      <c r="A38" s="131" t="s">
        <v>396</v>
      </c>
      <c r="B38" s="419" t="s">
        <v>3</v>
      </c>
      <c r="C38" s="420"/>
      <c r="D38" s="420"/>
      <c r="E38" s="420"/>
    </row>
    <row r="39" spans="1:5" s="135" customFormat="1" ht="12.95" customHeight="1" thickBot="1">
      <c r="A39" s="130" t="s">
        <v>397</v>
      </c>
      <c r="B39" s="423" t="s">
        <v>398</v>
      </c>
      <c r="C39" s="422">
        <v>4000</v>
      </c>
      <c r="D39" s="422">
        <v>4000</v>
      </c>
      <c r="E39" s="422">
        <v>4000</v>
      </c>
    </row>
    <row r="40" spans="1:5" s="135" customFormat="1" ht="15" customHeight="1" thickBot="1">
      <c r="A40" s="61" t="s">
        <v>18</v>
      </c>
      <c r="B40" s="263" t="s">
        <v>399</v>
      </c>
      <c r="C40" s="191">
        <f>+C35+C36</f>
        <v>4000</v>
      </c>
      <c r="D40" s="191">
        <f>+D35+D36</f>
        <v>4000</v>
      </c>
      <c r="E40" s="191">
        <f>+E35+E36</f>
        <v>4000</v>
      </c>
    </row>
    <row r="41" spans="1:5" s="135" customFormat="1" ht="15" customHeight="1">
      <c r="A41" s="62"/>
      <c r="B41" s="232"/>
      <c r="C41" s="189"/>
      <c r="D41" s="189"/>
      <c r="E41" s="189"/>
    </row>
    <row r="42" spans="1:5" ht="13.5" thickBot="1">
      <c r="A42" s="64"/>
      <c r="B42" s="233"/>
      <c r="C42" s="190"/>
      <c r="D42" s="190"/>
      <c r="E42" s="190"/>
    </row>
    <row r="43" spans="1:5" s="134" customFormat="1" ht="16.5" customHeight="1" thickBot="1">
      <c r="A43" s="65"/>
      <c r="B43" s="234" t="s">
        <v>48</v>
      </c>
      <c r="C43" s="191"/>
      <c r="D43" s="191"/>
      <c r="E43" s="191"/>
    </row>
    <row r="44" spans="1:5" s="136" customFormat="1" ht="12.95" customHeight="1" thickBot="1">
      <c r="A44" s="52" t="s">
        <v>9</v>
      </c>
      <c r="B44" s="237" t="s">
        <v>400</v>
      </c>
      <c r="C44" s="246">
        <f>SUM(C45:C49)</f>
        <v>4000</v>
      </c>
      <c r="D44" s="246">
        <f>SUM(D45:D49)</f>
        <v>4000</v>
      </c>
      <c r="E44" s="246">
        <f>SUM(E45:E49)</f>
        <v>4000</v>
      </c>
    </row>
    <row r="45" spans="1:5" ht="12.95" customHeight="1">
      <c r="A45" s="130" t="s">
        <v>74</v>
      </c>
      <c r="B45" s="238" t="s">
        <v>39</v>
      </c>
      <c r="C45" s="418">
        <v>2959</v>
      </c>
      <c r="D45" s="418">
        <v>2959</v>
      </c>
      <c r="E45" s="418">
        <v>2959</v>
      </c>
    </row>
    <row r="46" spans="1:5" ht="12.95" customHeight="1">
      <c r="A46" s="130" t="s">
        <v>75</v>
      </c>
      <c r="B46" s="236" t="s">
        <v>133</v>
      </c>
      <c r="C46" s="424">
        <v>799</v>
      </c>
      <c r="D46" s="424">
        <v>799</v>
      </c>
      <c r="E46" s="424">
        <v>799</v>
      </c>
    </row>
    <row r="47" spans="1:5" ht="12.95" customHeight="1">
      <c r="A47" s="130" t="s">
        <v>76</v>
      </c>
      <c r="B47" s="236" t="s">
        <v>101</v>
      </c>
      <c r="C47" s="424">
        <v>242</v>
      </c>
      <c r="D47" s="424">
        <v>242</v>
      </c>
      <c r="E47" s="424">
        <v>242</v>
      </c>
    </row>
    <row r="48" spans="1:5" ht="12.95" customHeight="1">
      <c r="A48" s="130" t="s">
        <v>77</v>
      </c>
      <c r="B48" s="236" t="s">
        <v>134</v>
      </c>
      <c r="C48" s="424"/>
      <c r="D48" s="424"/>
      <c r="E48" s="424"/>
    </row>
    <row r="49" spans="1:5" ht="12.95" customHeight="1" thickBot="1">
      <c r="A49" s="130" t="s">
        <v>108</v>
      </c>
      <c r="B49" s="236" t="s">
        <v>135</v>
      </c>
      <c r="C49" s="424"/>
      <c r="D49" s="424"/>
      <c r="E49" s="424"/>
    </row>
    <row r="50" spans="1:5" ht="12.95" customHeight="1" thickBot="1">
      <c r="A50" s="52" t="s">
        <v>10</v>
      </c>
      <c r="B50" s="237" t="s">
        <v>401</v>
      </c>
      <c r="C50" s="246">
        <f>SUM(C51:C53)</f>
        <v>0</v>
      </c>
      <c r="D50" s="246">
        <f>SUM(D51:D53)</f>
        <v>0</v>
      </c>
      <c r="E50" s="246">
        <f>SUM(E51:E53)</f>
        <v>0</v>
      </c>
    </row>
    <row r="51" spans="1:5" s="136" customFormat="1" ht="12.95" customHeight="1">
      <c r="A51" s="130" t="s">
        <v>80</v>
      </c>
      <c r="B51" s="238" t="s">
        <v>154</v>
      </c>
      <c r="C51" s="418"/>
      <c r="D51" s="418"/>
      <c r="E51" s="418"/>
    </row>
    <row r="52" spans="1:5" ht="12.95" customHeight="1">
      <c r="A52" s="130" t="s">
        <v>81</v>
      </c>
      <c r="B52" s="236" t="s">
        <v>137</v>
      </c>
      <c r="C52" s="424"/>
      <c r="D52" s="424"/>
      <c r="E52" s="424"/>
    </row>
    <row r="53" spans="1:5" ht="12.95" customHeight="1">
      <c r="A53" s="130" t="s">
        <v>82</v>
      </c>
      <c r="B53" s="236" t="s">
        <v>49</v>
      </c>
      <c r="C53" s="424"/>
      <c r="D53" s="424"/>
      <c r="E53" s="424"/>
    </row>
    <row r="54" spans="1:5" ht="12.95" customHeight="1" thickBot="1">
      <c r="A54" s="130" t="s">
        <v>83</v>
      </c>
      <c r="B54" s="236" t="s">
        <v>4</v>
      </c>
      <c r="C54" s="424"/>
      <c r="D54" s="424"/>
      <c r="E54" s="424"/>
    </row>
    <row r="55" spans="1:5" ht="12.95" customHeight="1" thickBot="1">
      <c r="A55" s="52" t="s">
        <v>11</v>
      </c>
      <c r="B55" s="264" t="s">
        <v>402</v>
      </c>
      <c r="C55" s="257">
        <f>+C44+C50</f>
        <v>4000</v>
      </c>
      <c r="D55" s="257">
        <f>+D44+D50</f>
        <v>4000</v>
      </c>
      <c r="E55" s="257">
        <f>+E44+E50</f>
        <v>4000</v>
      </c>
    </row>
    <row r="56" spans="1:5" ht="13.5" thickBot="1">
      <c r="C56" s="372"/>
      <c r="D56" s="372"/>
      <c r="E56" s="372"/>
    </row>
    <row r="57" spans="1:5" ht="15" customHeight="1" thickBot="1">
      <c r="A57" s="69" t="s">
        <v>149</v>
      </c>
      <c r="B57" s="70"/>
      <c r="C57" s="42">
        <v>1</v>
      </c>
      <c r="D57" s="42">
        <v>1</v>
      </c>
      <c r="E57" s="42">
        <v>1</v>
      </c>
    </row>
    <row r="58" spans="1:5" ht="14.25" customHeight="1" thickBot="1">
      <c r="A58" s="69" t="s">
        <v>150</v>
      </c>
      <c r="B58" s="70"/>
      <c r="C58" s="42">
        <v>0</v>
      </c>
      <c r="D58" s="42">
        <v>0</v>
      </c>
      <c r="E58" s="42">
        <v>0</v>
      </c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K149"/>
  <sheetViews>
    <sheetView view="pageLayout" topLeftCell="A85" zoomScaleNormal="100" zoomScaleSheetLayoutView="100" workbookViewId="0">
      <selection activeCell="D85" sqref="D85:E85"/>
    </sheetView>
  </sheetViews>
  <sheetFormatPr defaultRowHeight="15.75"/>
  <cols>
    <col min="1" max="1" width="9.5" style="91" customWidth="1"/>
    <col min="2" max="2" width="82.83203125" style="287" customWidth="1"/>
    <col min="3" max="5" width="16.33203125" style="284" customWidth="1"/>
    <col min="6" max="6" width="9" style="102" customWidth="1"/>
    <col min="7" max="16384" width="9.33203125" style="102"/>
  </cols>
  <sheetData>
    <row r="1" spans="1:6" ht="15.95" customHeight="1">
      <c r="A1" s="562" t="s">
        <v>6</v>
      </c>
      <c r="B1" s="562"/>
      <c r="C1" s="562"/>
      <c r="D1" s="562"/>
      <c r="E1" s="487"/>
    </row>
    <row r="2" spans="1:6" ht="15.95" customHeight="1" thickBot="1">
      <c r="A2" s="561" t="s">
        <v>112</v>
      </c>
      <c r="B2" s="561"/>
      <c r="C2" s="265"/>
      <c r="D2" s="265"/>
      <c r="E2" s="265" t="s">
        <v>155</v>
      </c>
    </row>
    <row r="3" spans="1:6" ht="38.1" customHeight="1" thickBot="1">
      <c r="A3" s="12" t="s">
        <v>62</v>
      </c>
      <c r="B3" s="13" t="s">
        <v>8</v>
      </c>
      <c r="C3" s="15" t="s">
        <v>176</v>
      </c>
      <c r="D3" s="15" t="s">
        <v>419</v>
      </c>
      <c r="E3" s="15" t="s">
        <v>473</v>
      </c>
    </row>
    <row r="4" spans="1:6" s="103" customFormat="1" ht="12" customHeight="1" thickBot="1">
      <c r="A4" s="101">
        <v>1</v>
      </c>
      <c r="B4" s="285">
        <v>2</v>
      </c>
      <c r="C4" s="266">
        <v>3</v>
      </c>
      <c r="D4" s="266">
        <v>4</v>
      </c>
      <c r="E4" s="266">
        <v>5</v>
      </c>
    </row>
    <row r="5" spans="1:6" s="104" customFormat="1" ht="12" customHeight="1" thickBot="1">
      <c r="A5" s="10" t="s">
        <v>9</v>
      </c>
      <c r="B5" s="199" t="s">
        <v>177</v>
      </c>
      <c r="C5" s="267">
        <f>+C6+C7+C8+C9+C10+C11</f>
        <v>212869</v>
      </c>
      <c r="D5" s="267">
        <f>+D6+D7+D8+D9+D10+D11</f>
        <v>251181</v>
      </c>
      <c r="E5" s="267">
        <f>+E6+E7+E8+E9+E10+E11</f>
        <v>251181</v>
      </c>
    </row>
    <row r="6" spans="1:6" s="104" customFormat="1" ht="12" customHeight="1">
      <c r="A6" s="6" t="s">
        <v>74</v>
      </c>
      <c r="B6" s="200" t="s">
        <v>178</v>
      </c>
      <c r="C6" s="268">
        <v>52011</v>
      </c>
      <c r="D6" s="268">
        <v>76974</v>
      </c>
      <c r="E6" s="268">
        <v>76974</v>
      </c>
    </row>
    <row r="7" spans="1:6" s="104" customFormat="1" ht="12" customHeight="1">
      <c r="A7" s="5" t="s">
        <v>75</v>
      </c>
      <c r="B7" s="201" t="s">
        <v>179</v>
      </c>
      <c r="C7" s="269">
        <v>46081</v>
      </c>
      <c r="D7" s="269">
        <v>46081</v>
      </c>
      <c r="E7" s="269">
        <v>46081</v>
      </c>
    </row>
    <row r="8" spans="1:6" s="104" customFormat="1" ht="12" customHeight="1">
      <c r="A8" s="5" t="s">
        <v>76</v>
      </c>
      <c r="B8" s="201" t="s">
        <v>180</v>
      </c>
      <c r="C8" s="269">
        <v>83134</v>
      </c>
      <c r="D8" s="269">
        <v>105542</v>
      </c>
      <c r="E8" s="269">
        <v>105542</v>
      </c>
      <c r="F8" s="142"/>
    </row>
    <row r="9" spans="1:6" s="104" customFormat="1" ht="12" customHeight="1">
      <c r="A9" s="5" t="s">
        <v>77</v>
      </c>
      <c r="B9" s="201" t="s">
        <v>181</v>
      </c>
      <c r="C9" s="269">
        <v>2643</v>
      </c>
      <c r="D9" s="269">
        <v>2643</v>
      </c>
      <c r="E9" s="269">
        <v>2643</v>
      </c>
      <c r="F9" s="142"/>
    </row>
    <row r="10" spans="1:6" s="104" customFormat="1" ht="12" customHeight="1">
      <c r="A10" s="5" t="s">
        <v>108</v>
      </c>
      <c r="B10" s="201" t="s">
        <v>182</v>
      </c>
      <c r="C10" s="269"/>
      <c r="D10" s="340">
        <v>1656</v>
      </c>
      <c r="E10" s="340">
        <v>1656</v>
      </c>
      <c r="F10" s="142"/>
    </row>
    <row r="11" spans="1:6" s="104" customFormat="1" ht="12" customHeight="1" thickBot="1">
      <c r="A11" s="7" t="s">
        <v>78</v>
      </c>
      <c r="B11" s="202" t="s">
        <v>183</v>
      </c>
      <c r="C11" s="269">
        <v>29000</v>
      </c>
      <c r="D11" s="340">
        <v>18285</v>
      </c>
      <c r="E11" s="340">
        <v>18285</v>
      </c>
      <c r="F11" s="142"/>
    </row>
    <row r="12" spans="1:6" s="104" customFormat="1" ht="12" customHeight="1" thickBot="1">
      <c r="A12" s="10" t="s">
        <v>10</v>
      </c>
      <c r="B12" s="203" t="s">
        <v>184</v>
      </c>
      <c r="C12" s="267">
        <f>+C13+C14+C15+C16+C17</f>
        <v>114260</v>
      </c>
      <c r="D12" s="267">
        <f>+D13+D14+D15+D16+D17</f>
        <v>173483</v>
      </c>
      <c r="E12" s="267">
        <f>+E13+E14+E15+E16+E17</f>
        <v>173455</v>
      </c>
      <c r="F12" s="142"/>
    </row>
    <row r="13" spans="1:6" s="104" customFormat="1" ht="12" customHeight="1">
      <c r="A13" s="6" t="s">
        <v>80</v>
      </c>
      <c r="B13" s="200" t="s">
        <v>185</v>
      </c>
      <c r="C13" s="268"/>
      <c r="D13" s="268"/>
      <c r="E13" s="268"/>
      <c r="F13" s="142"/>
    </row>
    <row r="14" spans="1:6" s="104" customFormat="1" ht="12" customHeight="1">
      <c r="A14" s="5" t="s">
        <v>81</v>
      </c>
      <c r="B14" s="201" t="s">
        <v>186</v>
      </c>
      <c r="C14" s="269"/>
      <c r="D14" s="269"/>
      <c r="E14" s="269"/>
      <c r="F14" s="142"/>
    </row>
    <row r="15" spans="1:6" s="104" customFormat="1" ht="12" customHeight="1">
      <c r="A15" s="5" t="s">
        <v>82</v>
      </c>
      <c r="B15" s="201" t="s">
        <v>404</v>
      </c>
      <c r="C15" s="269"/>
      <c r="D15" s="269">
        <v>87</v>
      </c>
      <c r="E15" s="269">
        <v>87</v>
      </c>
      <c r="F15" s="142"/>
    </row>
    <row r="16" spans="1:6" s="104" customFormat="1" ht="12" customHeight="1">
      <c r="A16" s="5" t="s">
        <v>83</v>
      </c>
      <c r="B16" s="201" t="s">
        <v>405</v>
      </c>
      <c r="C16" s="269"/>
      <c r="D16" s="269"/>
      <c r="E16" s="269"/>
      <c r="F16" s="142"/>
    </row>
    <row r="17" spans="1:6" s="104" customFormat="1" ht="12" customHeight="1">
      <c r="A17" s="5" t="s">
        <v>84</v>
      </c>
      <c r="B17" s="201" t="s">
        <v>187</v>
      </c>
      <c r="C17" s="269">
        <v>114260</v>
      </c>
      <c r="D17" s="269">
        <v>173396</v>
      </c>
      <c r="E17" s="269">
        <v>173368</v>
      </c>
      <c r="F17" s="142"/>
    </row>
    <row r="18" spans="1:6" s="104" customFormat="1" ht="12" customHeight="1" thickBot="1">
      <c r="A18" s="7" t="s">
        <v>90</v>
      </c>
      <c r="B18" s="202" t="s">
        <v>188</v>
      </c>
      <c r="C18" s="270"/>
      <c r="D18" s="270"/>
      <c r="E18" s="270"/>
      <c r="F18" s="142"/>
    </row>
    <row r="19" spans="1:6" s="104" customFormat="1" ht="12" customHeight="1" thickBot="1">
      <c r="A19" s="10" t="s">
        <v>11</v>
      </c>
      <c r="B19" s="199" t="s">
        <v>189</v>
      </c>
      <c r="C19" s="267">
        <f>+C20+C21+C22+C23+C24</f>
        <v>114564</v>
      </c>
      <c r="D19" s="267">
        <f>+D20+D21+D22+D23+D24</f>
        <v>120286</v>
      </c>
      <c r="E19" s="267">
        <f>+E20+E21+E22+E23+E24</f>
        <v>120286</v>
      </c>
      <c r="F19" s="142"/>
    </row>
    <row r="20" spans="1:6" s="104" customFormat="1" ht="12" customHeight="1">
      <c r="A20" s="6" t="s">
        <v>63</v>
      </c>
      <c r="B20" s="200" t="s">
        <v>190</v>
      </c>
      <c r="C20" s="268">
        <v>2464</v>
      </c>
      <c r="D20" s="268">
        <v>9390</v>
      </c>
      <c r="E20" s="268">
        <v>9390</v>
      </c>
      <c r="F20" s="142"/>
    </row>
    <row r="21" spans="1:6" s="104" customFormat="1" ht="12" customHeight="1">
      <c r="A21" s="5" t="s">
        <v>64</v>
      </c>
      <c r="B21" s="201" t="s">
        <v>191</v>
      </c>
      <c r="C21" s="269"/>
      <c r="D21" s="269"/>
      <c r="E21" s="269"/>
      <c r="F21" s="142"/>
    </row>
    <row r="22" spans="1:6" s="104" customFormat="1" ht="12" customHeight="1">
      <c r="A22" s="5" t="s">
        <v>65</v>
      </c>
      <c r="B22" s="201" t="s">
        <v>406</v>
      </c>
      <c r="C22" s="269"/>
      <c r="D22" s="269"/>
      <c r="E22" s="269"/>
      <c r="F22" s="142"/>
    </row>
    <row r="23" spans="1:6" s="104" customFormat="1" ht="12" customHeight="1">
      <c r="A23" s="5" t="s">
        <v>66</v>
      </c>
      <c r="B23" s="201" t="s">
        <v>407</v>
      </c>
      <c r="C23" s="269"/>
      <c r="D23" s="269"/>
      <c r="E23" s="269"/>
      <c r="F23" s="142"/>
    </row>
    <row r="24" spans="1:6" s="104" customFormat="1" ht="12" customHeight="1">
      <c r="A24" s="5" t="s">
        <v>121</v>
      </c>
      <c r="B24" s="201" t="s">
        <v>192</v>
      </c>
      <c r="C24" s="269">
        <v>112100</v>
      </c>
      <c r="D24" s="269">
        <v>110896</v>
      </c>
      <c r="E24" s="269">
        <v>110896</v>
      </c>
      <c r="F24" s="142"/>
    </row>
    <row r="25" spans="1:6" s="104" customFormat="1" ht="12" customHeight="1" thickBot="1">
      <c r="A25" s="7" t="s">
        <v>122</v>
      </c>
      <c r="B25" s="202" t="s">
        <v>193</v>
      </c>
      <c r="C25" s="270">
        <v>112097</v>
      </c>
      <c r="D25" s="270">
        <v>110896</v>
      </c>
      <c r="E25" s="270">
        <v>110896</v>
      </c>
      <c r="F25" s="142"/>
    </row>
    <row r="26" spans="1:6" s="104" customFormat="1" ht="12" customHeight="1" thickBot="1">
      <c r="A26" s="10" t="s">
        <v>123</v>
      </c>
      <c r="B26" s="199" t="s">
        <v>194</v>
      </c>
      <c r="C26" s="141">
        <f>+C27+C30+C31+C32</f>
        <v>20750</v>
      </c>
      <c r="D26" s="141">
        <f>+D27+D30+D31+D32</f>
        <v>21220</v>
      </c>
      <c r="E26" s="141">
        <f>+E27+E30+E31+E32</f>
        <v>18500</v>
      </c>
      <c r="F26" s="142"/>
    </row>
    <row r="27" spans="1:6" s="104" customFormat="1" ht="12" customHeight="1">
      <c r="A27" s="6" t="s">
        <v>195</v>
      </c>
      <c r="B27" s="200" t="s">
        <v>201</v>
      </c>
      <c r="C27" s="271">
        <f>+C28+C29</f>
        <v>16700</v>
      </c>
      <c r="D27" s="271">
        <f>+D28+D29</f>
        <v>16200</v>
      </c>
      <c r="E27" s="271">
        <f>+E28+E29</f>
        <v>14800</v>
      </c>
      <c r="F27" s="142"/>
    </row>
    <row r="28" spans="1:6" s="104" customFormat="1" ht="12" customHeight="1">
      <c r="A28" s="5" t="s">
        <v>196</v>
      </c>
      <c r="B28" s="201" t="s">
        <v>202</v>
      </c>
      <c r="C28" s="269">
        <v>8200</v>
      </c>
      <c r="D28" s="269">
        <v>8200</v>
      </c>
      <c r="E28" s="269">
        <v>7231</v>
      </c>
      <c r="F28" s="142"/>
    </row>
    <row r="29" spans="1:6" s="104" customFormat="1" ht="12" customHeight="1">
      <c r="A29" s="5" t="s">
        <v>197</v>
      </c>
      <c r="B29" s="201" t="s">
        <v>203</v>
      </c>
      <c r="C29" s="269">
        <v>8500</v>
      </c>
      <c r="D29" s="269">
        <v>8000</v>
      </c>
      <c r="E29" s="269">
        <v>7569</v>
      </c>
      <c r="F29" s="142"/>
    </row>
    <row r="30" spans="1:6" s="104" customFormat="1" ht="12" customHeight="1">
      <c r="A30" s="5" t="s">
        <v>198</v>
      </c>
      <c r="B30" s="201" t="s">
        <v>204</v>
      </c>
      <c r="C30" s="269">
        <v>2950</v>
      </c>
      <c r="D30" s="269">
        <v>3500</v>
      </c>
      <c r="E30" s="269">
        <v>2834</v>
      </c>
      <c r="F30" s="142"/>
    </row>
    <row r="31" spans="1:6" s="104" customFormat="1" ht="12" customHeight="1">
      <c r="A31" s="5" t="s">
        <v>199</v>
      </c>
      <c r="B31" s="201" t="s">
        <v>205</v>
      </c>
      <c r="C31" s="269">
        <v>500</v>
      </c>
      <c r="D31" s="269">
        <v>500</v>
      </c>
      <c r="E31" s="269">
        <v>309</v>
      </c>
    </row>
    <row r="32" spans="1:6" s="104" customFormat="1" ht="12" customHeight="1" thickBot="1">
      <c r="A32" s="7" t="s">
        <v>200</v>
      </c>
      <c r="B32" s="202" t="s">
        <v>206</v>
      </c>
      <c r="C32" s="270">
        <v>600</v>
      </c>
      <c r="D32" s="270">
        <v>1020</v>
      </c>
      <c r="E32" s="270">
        <v>557</v>
      </c>
      <c r="F32" s="142"/>
    </row>
    <row r="33" spans="1:6" s="104" customFormat="1" ht="12" customHeight="1" thickBot="1">
      <c r="A33" s="10" t="s">
        <v>13</v>
      </c>
      <c r="B33" s="199" t="s">
        <v>207</v>
      </c>
      <c r="C33" s="267">
        <f>SUM(C34:C43)</f>
        <v>27297</v>
      </c>
      <c r="D33" s="267">
        <f>SUM(D34:D43)</f>
        <v>37406</v>
      </c>
      <c r="E33" s="267">
        <f>SUM(E34:E43)</f>
        <v>28986</v>
      </c>
    </row>
    <row r="34" spans="1:6" s="104" customFormat="1" ht="12" customHeight="1">
      <c r="A34" s="6" t="s">
        <v>67</v>
      </c>
      <c r="B34" s="200" t="s">
        <v>210</v>
      </c>
      <c r="C34" s="268">
        <v>250</v>
      </c>
      <c r="D34" s="268">
        <v>1290</v>
      </c>
      <c r="E34" s="268">
        <v>1289</v>
      </c>
    </row>
    <row r="35" spans="1:6" s="104" customFormat="1" ht="12" customHeight="1">
      <c r="A35" s="5" t="s">
        <v>68</v>
      </c>
      <c r="B35" s="201" t="s">
        <v>211</v>
      </c>
      <c r="C35" s="269">
        <v>7035</v>
      </c>
      <c r="D35" s="269">
        <v>13600</v>
      </c>
      <c r="E35" s="269">
        <v>6860</v>
      </c>
      <c r="F35" s="142"/>
    </row>
    <row r="36" spans="1:6" s="104" customFormat="1" ht="12" customHeight="1">
      <c r="A36" s="5" t="s">
        <v>69</v>
      </c>
      <c r="B36" s="201" t="s">
        <v>212</v>
      </c>
      <c r="C36" s="269">
        <v>3500</v>
      </c>
      <c r="D36" s="269">
        <v>3660</v>
      </c>
      <c r="E36" s="269">
        <v>2821</v>
      </c>
    </row>
    <row r="37" spans="1:6" s="104" customFormat="1" ht="12" customHeight="1">
      <c r="A37" s="5" t="s">
        <v>125</v>
      </c>
      <c r="B37" s="201" t="s">
        <v>213</v>
      </c>
      <c r="C37" s="269">
        <v>431</v>
      </c>
      <c r="D37" s="269">
        <v>431</v>
      </c>
      <c r="E37" s="269"/>
    </row>
    <row r="38" spans="1:6" s="104" customFormat="1" ht="12" customHeight="1">
      <c r="A38" s="5" t="s">
        <v>126</v>
      </c>
      <c r="B38" s="201" t="s">
        <v>214</v>
      </c>
      <c r="C38" s="269">
        <v>11827</v>
      </c>
      <c r="D38" s="269">
        <v>12800</v>
      </c>
      <c r="E38" s="269">
        <v>12713</v>
      </c>
    </row>
    <row r="39" spans="1:6" s="104" customFormat="1" ht="12" customHeight="1">
      <c r="A39" s="5" t="s">
        <v>127</v>
      </c>
      <c r="B39" s="201" t="s">
        <v>215</v>
      </c>
      <c r="C39" s="269">
        <v>4254</v>
      </c>
      <c r="D39" s="269">
        <v>4770</v>
      </c>
      <c r="E39" s="269">
        <v>4451</v>
      </c>
    </row>
    <row r="40" spans="1:6" s="104" customFormat="1" ht="12" customHeight="1">
      <c r="A40" s="5" t="s">
        <v>128</v>
      </c>
      <c r="B40" s="201" t="s">
        <v>216</v>
      </c>
      <c r="C40" s="269"/>
      <c r="D40" s="269">
        <v>253</v>
      </c>
      <c r="E40" s="269">
        <v>253</v>
      </c>
    </row>
    <row r="41" spans="1:6" s="104" customFormat="1" ht="12" customHeight="1">
      <c r="A41" s="5" t="s">
        <v>129</v>
      </c>
      <c r="B41" s="201" t="s">
        <v>217</v>
      </c>
      <c r="C41" s="269"/>
      <c r="D41" s="269">
        <v>100</v>
      </c>
      <c r="E41" s="269">
        <v>100</v>
      </c>
    </row>
    <row r="42" spans="1:6" s="104" customFormat="1" ht="12" customHeight="1">
      <c r="A42" s="5" t="s">
        <v>208</v>
      </c>
      <c r="B42" s="201" t="s">
        <v>218</v>
      </c>
      <c r="C42" s="272"/>
      <c r="D42" s="272"/>
      <c r="E42" s="272"/>
    </row>
    <row r="43" spans="1:6" s="104" customFormat="1" ht="12" customHeight="1" thickBot="1">
      <c r="A43" s="7" t="s">
        <v>209</v>
      </c>
      <c r="B43" s="202" t="s">
        <v>219</v>
      </c>
      <c r="C43" s="273"/>
      <c r="D43" s="273">
        <v>502</v>
      </c>
      <c r="E43" s="273">
        <v>499</v>
      </c>
    </row>
    <row r="44" spans="1:6" s="104" customFormat="1" ht="12" customHeight="1" thickBot="1">
      <c r="A44" s="10" t="s">
        <v>14</v>
      </c>
      <c r="B44" s="199" t="s">
        <v>220</v>
      </c>
      <c r="C44" s="267">
        <f>SUM(C45:C49)</f>
        <v>0</v>
      </c>
      <c r="D44" s="267">
        <f>SUM(D45:D49)</f>
        <v>0</v>
      </c>
      <c r="E44" s="267">
        <f>SUM(E45:E49)</f>
        <v>0</v>
      </c>
    </row>
    <row r="45" spans="1:6" s="104" customFormat="1" ht="12" customHeight="1">
      <c r="A45" s="6" t="s">
        <v>70</v>
      </c>
      <c r="B45" s="200" t="s">
        <v>224</v>
      </c>
      <c r="C45" s="274"/>
      <c r="D45" s="274"/>
      <c r="E45" s="274"/>
    </row>
    <row r="46" spans="1:6" s="104" customFormat="1" ht="12" customHeight="1">
      <c r="A46" s="5" t="s">
        <v>71</v>
      </c>
      <c r="B46" s="201" t="s">
        <v>225</v>
      </c>
      <c r="C46" s="272"/>
      <c r="D46" s="272"/>
      <c r="E46" s="272"/>
    </row>
    <row r="47" spans="1:6" s="104" customFormat="1" ht="12" customHeight="1">
      <c r="A47" s="5" t="s">
        <v>221</v>
      </c>
      <c r="B47" s="201" t="s">
        <v>226</v>
      </c>
      <c r="C47" s="272"/>
      <c r="D47" s="272"/>
      <c r="E47" s="272"/>
    </row>
    <row r="48" spans="1:6" s="104" customFormat="1" ht="12" customHeight="1">
      <c r="A48" s="5" t="s">
        <v>222</v>
      </c>
      <c r="B48" s="201" t="s">
        <v>227</v>
      </c>
      <c r="C48" s="272"/>
      <c r="D48" s="272"/>
      <c r="E48" s="272"/>
    </row>
    <row r="49" spans="1:5" s="104" customFormat="1" ht="12" customHeight="1" thickBot="1">
      <c r="A49" s="7" t="s">
        <v>223</v>
      </c>
      <c r="B49" s="202" t="s">
        <v>228</v>
      </c>
      <c r="C49" s="273"/>
      <c r="D49" s="273"/>
      <c r="E49" s="273"/>
    </row>
    <row r="50" spans="1:5" s="104" customFormat="1" ht="12" customHeight="1" thickBot="1">
      <c r="A50" s="10" t="s">
        <v>130</v>
      </c>
      <c r="B50" s="199" t="s">
        <v>229</v>
      </c>
      <c r="C50" s="267">
        <f>SUM(C51:C53)</f>
        <v>920</v>
      </c>
      <c r="D50" s="267">
        <f>SUM(D51:D53)</f>
        <v>920</v>
      </c>
      <c r="E50" s="267">
        <f>SUM(E51:E53)</f>
        <v>823</v>
      </c>
    </row>
    <row r="51" spans="1:5" s="104" customFormat="1" ht="12" customHeight="1">
      <c r="A51" s="6" t="s">
        <v>72</v>
      </c>
      <c r="B51" s="200" t="s">
        <v>230</v>
      </c>
      <c r="C51" s="268"/>
      <c r="D51" s="268"/>
      <c r="E51" s="268"/>
    </row>
    <row r="52" spans="1:5" s="104" customFormat="1" ht="12" customHeight="1">
      <c r="A52" s="5" t="s">
        <v>73</v>
      </c>
      <c r="B52" s="201" t="s">
        <v>408</v>
      </c>
      <c r="C52" s="269"/>
      <c r="D52" s="269"/>
      <c r="E52" s="269"/>
    </row>
    <row r="53" spans="1:5" s="104" customFormat="1" ht="12" customHeight="1">
      <c r="A53" s="5" t="s">
        <v>233</v>
      </c>
      <c r="B53" s="201" t="s">
        <v>231</v>
      </c>
      <c r="C53" s="269">
        <v>920</v>
      </c>
      <c r="D53" s="269">
        <v>920</v>
      </c>
      <c r="E53" s="269">
        <v>823</v>
      </c>
    </row>
    <row r="54" spans="1:5" s="104" customFormat="1" ht="12" customHeight="1" thickBot="1">
      <c r="A54" s="7" t="s">
        <v>234</v>
      </c>
      <c r="B54" s="202" t="s">
        <v>232</v>
      </c>
      <c r="C54" s="270"/>
      <c r="D54" s="270"/>
      <c r="E54" s="270"/>
    </row>
    <row r="55" spans="1:5" s="104" customFormat="1" ht="12" customHeight="1" thickBot="1">
      <c r="A55" s="10" t="s">
        <v>16</v>
      </c>
      <c r="B55" s="203" t="s">
        <v>235</v>
      </c>
      <c r="C55" s="267">
        <f>SUM(C56:C58)</f>
        <v>0</v>
      </c>
      <c r="D55" s="267">
        <f>SUM(D56:D58)</f>
        <v>0</v>
      </c>
      <c r="E55" s="267">
        <f>SUM(E56:E58)</f>
        <v>0</v>
      </c>
    </row>
    <row r="56" spans="1:5" s="104" customFormat="1" ht="12" customHeight="1">
      <c r="A56" s="6" t="s">
        <v>131</v>
      </c>
      <c r="B56" s="200" t="s">
        <v>237</v>
      </c>
      <c r="C56" s="272"/>
      <c r="D56" s="272"/>
      <c r="E56" s="272"/>
    </row>
    <row r="57" spans="1:5" s="104" customFormat="1" ht="12" customHeight="1">
      <c r="A57" s="5" t="s">
        <v>132</v>
      </c>
      <c r="B57" s="201" t="s">
        <v>409</v>
      </c>
      <c r="C57" s="272"/>
      <c r="D57" s="272"/>
      <c r="E57" s="272"/>
    </row>
    <row r="58" spans="1:5" s="104" customFormat="1" ht="12" customHeight="1">
      <c r="A58" s="5" t="s">
        <v>156</v>
      </c>
      <c r="B58" s="201" t="s">
        <v>238</v>
      </c>
      <c r="C58" s="272"/>
      <c r="D58" s="272"/>
      <c r="E58" s="272"/>
    </row>
    <row r="59" spans="1:5" s="104" customFormat="1" ht="12" customHeight="1" thickBot="1">
      <c r="A59" s="7" t="s">
        <v>236</v>
      </c>
      <c r="B59" s="202" t="s">
        <v>239</v>
      </c>
      <c r="C59" s="272"/>
      <c r="D59" s="272"/>
      <c r="E59" s="272"/>
    </row>
    <row r="60" spans="1:5" s="104" customFormat="1" ht="12" customHeight="1" thickBot="1">
      <c r="A60" s="10" t="s">
        <v>17</v>
      </c>
      <c r="B60" s="199" t="s">
        <v>240</v>
      </c>
      <c r="C60" s="141">
        <f>+C5+C12+C19+C26+C33+C44+C50+C55</f>
        <v>490660</v>
      </c>
      <c r="D60" s="141">
        <f>+D5+D12+D19+D26+D33+D44+D50+D55</f>
        <v>604496</v>
      </c>
      <c r="E60" s="141">
        <f>+E5+E12+E19+E26+E33+E44+E50+E55</f>
        <v>593231</v>
      </c>
    </row>
    <row r="61" spans="1:5" s="104" customFormat="1" ht="12" customHeight="1" thickBot="1">
      <c r="A61" s="105" t="s">
        <v>241</v>
      </c>
      <c r="B61" s="203" t="s">
        <v>242</v>
      </c>
      <c r="C61" s="267">
        <f>SUM(C62:C64)</f>
        <v>25900</v>
      </c>
      <c r="D61" s="267">
        <f>SUM(D62:D64)</f>
        <v>16709</v>
      </c>
      <c r="E61" s="267">
        <f>SUM(E62:E64)</f>
        <v>16709</v>
      </c>
    </row>
    <row r="62" spans="1:5" s="104" customFormat="1" ht="12" customHeight="1">
      <c r="A62" s="6" t="s">
        <v>275</v>
      </c>
      <c r="B62" s="200" t="s">
        <v>243</v>
      </c>
      <c r="C62" s="272">
        <v>25900</v>
      </c>
      <c r="D62" s="272">
        <v>16709</v>
      </c>
      <c r="E62" s="272">
        <v>16709</v>
      </c>
    </row>
    <row r="63" spans="1:5" s="104" customFormat="1" ht="12" customHeight="1">
      <c r="A63" s="5" t="s">
        <v>284</v>
      </c>
      <c r="B63" s="201" t="s">
        <v>244</v>
      </c>
      <c r="C63" s="272"/>
      <c r="D63" s="272"/>
      <c r="E63" s="272"/>
    </row>
    <row r="64" spans="1:5" s="104" customFormat="1" ht="12" customHeight="1" thickBot="1">
      <c r="A64" s="7" t="s">
        <v>285</v>
      </c>
      <c r="B64" s="204" t="s">
        <v>245</v>
      </c>
      <c r="C64" s="272"/>
      <c r="D64" s="272"/>
      <c r="E64" s="272"/>
    </row>
    <row r="65" spans="1:5" s="104" customFormat="1" ht="12" customHeight="1" thickBot="1">
      <c r="A65" s="105" t="s">
        <v>246</v>
      </c>
      <c r="B65" s="203" t="s">
        <v>247</v>
      </c>
      <c r="C65" s="267">
        <f>SUM(C66:C69)</f>
        <v>0</v>
      </c>
      <c r="D65" s="267">
        <f>SUM(D66:D69)</f>
        <v>0</v>
      </c>
      <c r="E65" s="267">
        <f>SUM(E66:E69)</f>
        <v>0</v>
      </c>
    </row>
    <row r="66" spans="1:5" s="104" customFormat="1" ht="12" customHeight="1">
      <c r="A66" s="6" t="s">
        <v>109</v>
      </c>
      <c r="B66" s="200" t="s">
        <v>248</v>
      </c>
      <c r="C66" s="272"/>
      <c r="D66" s="272"/>
      <c r="E66" s="272"/>
    </row>
    <row r="67" spans="1:5" s="104" customFormat="1" ht="12" customHeight="1">
      <c r="A67" s="5" t="s">
        <v>110</v>
      </c>
      <c r="B67" s="201" t="s">
        <v>249</v>
      </c>
      <c r="C67" s="272"/>
      <c r="D67" s="272"/>
      <c r="E67" s="272"/>
    </row>
    <row r="68" spans="1:5" s="104" customFormat="1" ht="12" customHeight="1">
      <c r="A68" s="5" t="s">
        <v>276</v>
      </c>
      <c r="B68" s="201" t="s">
        <v>250</v>
      </c>
      <c r="C68" s="272"/>
      <c r="D68" s="272"/>
      <c r="E68" s="272"/>
    </row>
    <row r="69" spans="1:5" s="104" customFormat="1" ht="12" customHeight="1" thickBot="1">
      <c r="A69" s="7" t="s">
        <v>277</v>
      </c>
      <c r="B69" s="202" t="s">
        <v>251</v>
      </c>
      <c r="C69" s="272"/>
      <c r="D69" s="272"/>
      <c r="E69" s="272"/>
    </row>
    <row r="70" spans="1:5" s="104" customFormat="1" ht="12" customHeight="1" thickBot="1">
      <c r="A70" s="105" t="s">
        <v>252</v>
      </c>
      <c r="B70" s="203" t="s">
        <v>253</v>
      </c>
      <c r="C70" s="267">
        <f>SUM(C71:C72)</f>
        <v>18571</v>
      </c>
      <c r="D70" s="267">
        <f>SUM(D71:D72)</f>
        <v>21177</v>
      </c>
      <c r="E70" s="267">
        <f>SUM(E71:E72)</f>
        <v>21177</v>
      </c>
    </row>
    <row r="71" spans="1:5" s="104" customFormat="1" ht="12" customHeight="1">
      <c r="A71" s="6" t="s">
        <v>278</v>
      </c>
      <c r="B71" s="200" t="s">
        <v>254</v>
      </c>
      <c r="C71" s="272">
        <v>18571</v>
      </c>
      <c r="D71" s="272">
        <v>21177</v>
      </c>
      <c r="E71" s="272">
        <v>21177</v>
      </c>
    </row>
    <row r="72" spans="1:5" s="104" customFormat="1" ht="12" customHeight="1" thickBot="1">
      <c r="A72" s="7" t="s">
        <v>279</v>
      </c>
      <c r="B72" s="202" t="s">
        <v>255</v>
      </c>
      <c r="C72" s="272"/>
      <c r="D72" s="272"/>
      <c r="E72" s="272"/>
    </row>
    <row r="73" spans="1:5" s="104" customFormat="1" ht="12" customHeight="1" thickBot="1">
      <c r="A73" s="105" t="s">
        <v>256</v>
      </c>
      <c r="B73" s="203" t="s">
        <v>257</v>
      </c>
      <c r="C73" s="267">
        <f>SUM(C74:C76)</f>
        <v>0</v>
      </c>
      <c r="D73" s="267">
        <f>SUM(D74:D76)</f>
        <v>6856</v>
      </c>
      <c r="E73" s="267">
        <f>SUM(E74:E76)</f>
        <v>6856</v>
      </c>
    </row>
    <row r="74" spans="1:5" s="104" customFormat="1" ht="12" customHeight="1">
      <c r="A74" s="6" t="s">
        <v>280</v>
      </c>
      <c r="B74" s="200" t="s">
        <v>258</v>
      </c>
      <c r="C74" s="272"/>
      <c r="D74" s="272">
        <v>6856</v>
      </c>
      <c r="E74" s="272">
        <v>6856</v>
      </c>
    </row>
    <row r="75" spans="1:5" s="104" customFormat="1" ht="12" customHeight="1">
      <c r="A75" s="5" t="s">
        <v>281</v>
      </c>
      <c r="B75" s="201" t="s">
        <v>259</v>
      </c>
      <c r="C75" s="272"/>
      <c r="D75" s="272"/>
      <c r="E75" s="272"/>
    </row>
    <row r="76" spans="1:5" s="104" customFormat="1" ht="12" customHeight="1" thickBot="1">
      <c r="A76" s="7" t="s">
        <v>282</v>
      </c>
      <c r="B76" s="202" t="s">
        <v>260</v>
      </c>
      <c r="C76" s="272"/>
      <c r="D76" s="272"/>
      <c r="E76" s="272"/>
    </row>
    <row r="77" spans="1:5" s="104" customFormat="1" ht="12" customHeight="1" thickBot="1">
      <c r="A77" s="105" t="s">
        <v>261</v>
      </c>
      <c r="B77" s="203" t="s">
        <v>283</v>
      </c>
      <c r="C77" s="267">
        <f>SUM(C78:C81)</f>
        <v>0</v>
      </c>
      <c r="D77" s="267">
        <f>SUM(D78:D81)</f>
        <v>0</v>
      </c>
      <c r="E77" s="267">
        <f>SUM(E78:E81)</f>
        <v>0</v>
      </c>
    </row>
    <row r="78" spans="1:5" s="104" customFormat="1" ht="12" customHeight="1">
      <c r="A78" s="106" t="s">
        <v>262</v>
      </c>
      <c r="B78" s="200" t="s">
        <v>263</v>
      </c>
      <c r="C78" s="272"/>
      <c r="D78" s="272"/>
      <c r="E78" s="272"/>
    </row>
    <row r="79" spans="1:5" s="104" customFormat="1" ht="12" customHeight="1">
      <c r="A79" s="107" t="s">
        <v>264</v>
      </c>
      <c r="B79" s="201" t="s">
        <v>265</v>
      </c>
      <c r="C79" s="272"/>
      <c r="D79" s="272"/>
      <c r="E79" s="272"/>
    </row>
    <row r="80" spans="1:5" s="104" customFormat="1" ht="12" customHeight="1">
      <c r="A80" s="107" t="s">
        <v>266</v>
      </c>
      <c r="B80" s="201" t="s">
        <v>267</v>
      </c>
      <c r="C80" s="272"/>
      <c r="D80" s="272"/>
      <c r="E80" s="272"/>
    </row>
    <row r="81" spans="1:5" s="104" customFormat="1" ht="12" customHeight="1" thickBot="1">
      <c r="A81" s="108" t="s">
        <v>268</v>
      </c>
      <c r="B81" s="202" t="s">
        <v>269</v>
      </c>
      <c r="C81" s="272"/>
      <c r="D81" s="272"/>
      <c r="E81" s="272"/>
    </row>
    <row r="82" spans="1:5" s="104" customFormat="1" ht="13.5" customHeight="1" thickBot="1">
      <c r="A82" s="105" t="s">
        <v>270</v>
      </c>
      <c r="B82" s="203" t="s">
        <v>271</v>
      </c>
      <c r="C82" s="275"/>
      <c r="D82" s="275"/>
      <c r="E82" s="275"/>
    </row>
    <row r="83" spans="1:5" s="104" customFormat="1" ht="15.75" customHeight="1" thickBot="1">
      <c r="A83" s="105" t="s">
        <v>272</v>
      </c>
      <c r="B83" s="205" t="s">
        <v>273</v>
      </c>
      <c r="C83" s="141">
        <f>+C61+C65+C70+C73+C77+C82</f>
        <v>44471</v>
      </c>
      <c r="D83" s="141">
        <f>+D61+D65+D70+D73+D77+D82</f>
        <v>44742</v>
      </c>
      <c r="E83" s="141">
        <f>+E61+E65+E70+E73+E77+E82</f>
        <v>44742</v>
      </c>
    </row>
    <row r="84" spans="1:5" s="104" customFormat="1" ht="16.5" customHeight="1" thickBot="1">
      <c r="A84" s="109" t="s">
        <v>286</v>
      </c>
      <c r="B84" s="206" t="s">
        <v>274</v>
      </c>
      <c r="C84" s="141">
        <f>+C60+C83</f>
        <v>535131</v>
      </c>
      <c r="D84" s="141">
        <f>+D60+D83</f>
        <v>649238</v>
      </c>
      <c r="E84" s="141">
        <f>+E60+E83</f>
        <v>637973</v>
      </c>
    </row>
    <row r="85" spans="1:5" s="104" customFormat="1" ht="83.25" customHeight="1">
      <c r="A85" s="3"/>
      <c r="B85" s="286"/>
      <c r="C85" s="276"/>
      <c r="D85" s="276"/>
      <c r="E85" s="276"/>
    </row>
    <row r="86" spans="1:5" ht="16.5" customHeight="1">
      <c r="A86" s="562" t="s">
        <v>37</v>
      </c>
      <c r="B86" s="562"/>
      <c r="C86" s="562"/>
      <c r="D86" s="562"/>
      <c r="E86" s="487"/>
    </row>
    <row r="87" spans="1:5" s="110" customFormat="1" ht="16.5" customHeight="1" thickBot="1">
      <c r="A87" s="563" t="s">
        <v>113</v>
      </c>
      <c r="B87" s="563"/>
      <c r="C87" s="277"/>
      <c r="D87" s="277"/>
      <c r="E87" s="277" t="s">
        <v>155</v>
      </c>
    </row>
    <row r="88" spans="1:5" ht="38.1" customHeight="1" thickBot="1">
      <c r="A88" s="12" t="s">
        <v>62</v>
      </c>
      <c r="B88" s="13" t="s">
        <v>38</v>
      </c>
      <c r="C88" s="15" t="s">
        <v>176</v>
      </c>
      <c r="D88" s="15" t="s">
        <v>419</v>
      </c>
      <c r="E88" s="15" t="s">
        <v>473</v>
      </c>
    </row>
    <row r="89" spans="1:5" s="103" customFormat="1" ht="12" customHeight="1" thickBot="1">
      <c r="A89" s="14">
        <v>1</v>
      </c>
      <c r="B89" s="13">
        <v>2</v>
      </c>
      <c r="C89" s="15">
        <v>3</v>
      </c>
      <c r="D89" s="15">
        <v>4</v>
      </c>
      <c r="E89" s="15">
        <v>5</v>
      </c>
    </row>
    <row r="90" spans="1:5" ht="12" customHeight="1" thickBot="1">
      <c r="A90" s="11" t="s">
        <v>9</v>
      </c>
      <c r="B90" s="208" t="s">
        <v>425</v>
      </c>
      <c r="C90" s="278">
        <f>SUM(C91:C95)</f>
        <v>375096</v>
      </c>
      <c r="D90" s="278">
        <f>SUM(D91:D95)</f>
        <v>509546</v>
      </c>
      <c r="E90" s="278">
        <f>SUM(E91:E95)</f>
        <v>473691</v>
      </c>
    </row>
    <row r="91" spans="1:5" ht="12" customHeight="1">
      <c r="A91" s="8" t="s">
        <v>74</v>
      </c>
      <c r="B91" s="209" t="s">
        <v>39</v>
      </c>
      <c r="C91" s="279">
        <v>148169</v>
      </c>
      <c r="D91" s="279">
        <v>220202</v>
      </c>
      <c r="E91" s="279">
        <v>209563</v>
      </c>
    </row>
    <row r="92" spans="1:5" ht="12" customHeight="1">
      <c r="A92" s="5" t="s">
        <v>75</v>
      </c>
      <c r="B92" s="210" t="s">
        <v>133</v>
      </c>
      <c r="C92" s="269">
        <v>33906</v>
      </c>
      <c r="D92" s="269">
        <v>45800</v>
      </c>
      <c r="E92" s="269">
        <v>43015</v>
      </c>
    </row>
    <row r="93" spans="1:5" ht="12" customHeight="1">
      <c r="A93" s="5" t="s">
        <v>76</v>
      </c>
      <c r="B93" s="210" t="s">
        <v>101</v>
      </c>
      <c r="C93" s="270">
        <v>88584</v>
      </c>
      <c r="D93" s="270">
        <v>137169</v>
      </c>
      <c r="E93" s="270">
        <v>115711</v>
      </c>
    </row>
    <row r="94" spans="1:5" ht="12" customHeight="1">
      <c r="A94" s="5" t="s">
        <v>77</v>
      </c>
      <c r="B94" s="211" t="s">
        <v>134</v>
      </c>
      <c r="C94" s="270">
        <v>72650</v>
      </c>
      <c r="D94" s="270">
        <v>65948</v>
      </c>
      <c r="E94" s="270">
        <v>65025</v>
      </c>
    </row>
    <row r="95" spans="1:5" ht="12" customHeight="1">
      <c r="A95" s="5" t="s">
        <v>85</v>
      </c>
      <c r="B95" s="212" t="s">
        <v>135</v>
      </c>
      <c r="C95" s="270">
        <v>31787</v>
      </c>
      <c r="D95" s="270">
        <v>40427</v>
      </c>
      <c r="E95" s="270">
        <v>40377</v>
      </c>
    </row>
    <row r="96" spans="1:5" ht="12" customHeight="1">
      <c r="A96" s="5" t="s">
        <v>78</v>
      </c>
      <c r="B96" s="210" t="s">
        <v>289</v>
      </c>
      <c r="C96" s="270"/>
      <c r="D96" s="270">
        <v>2580</v>
      </c>
      <c r="E96" s="270">
        <v>2580</v>
      </c>
    </row>
    <row r="97" spans="1:5" ht="12" customHeight="1">
      <c r="A97" s="5" t="s">
        <v>79</v>
      </c>
      <c r="B97" s="213" t="s">
        <v>290</v>
      </c>
      <c r="C97" s="270"/>
      <c r="D97" s="270"/>
      <c r="E97" s="270"/>
    </row>
    <row r="98" spans="1:5" ht="12" customHeight="1">
      <c r="A98" s="5" t="s">
        <v>86</v>
      </c>
      <c r="B98" s="214" t="s">
        <v>291</v>
      </c>
      <c r="C98" s="270"/>
      <c r="D98" s="270"/>
      <c r="E98" s="270"/>
    </row>
    <row r="99" spans="1:5" ht="12" customHeight="1">
      <c r="A99" s="5" t="s">
        <v>87</v>
      </c>
      <c r="B99" s="214" t="s">
        <v>292</v>
      </c>
      <c r="C99" s="270"/>
      <c r="D99" s="270"/>
      <c r="E99" s="270"/>
    </row>
    <row r="100" spans="1:5" ht="12" customHeight="1">
      <c r="A100" s="5" t="s">
        <v>88</v>
      </c>
      <c r="B100" s="213" t="s">
        <v>293</v>
      </c>
      <c r="C100" s="270">
        <v>30737</v>
      </c>
      <c r="D100" s="270">
        <v>36797</v>
      </c>
      <c r="E100" s="270">
        <v>36797</v>
      </c>
    </row>
    <row r="101" spans="1:5" ht="12" customHeight="1">
      <c r="A101" s="5" t="s">
        <v>89</v>
      </c>
      <c r="B101" s="213" t="s">
        <v>294</v>
      </c>
      <c r="C101" s="270"/>
      <c r="D101" s="270"/>
      <c r="E101" s="270"/>
    </row>
    <row r="102" spans="1:5" ht="12" customHeight="1">
      <c r="A102" s="5" t="s">
        <v>91</v>
      </c>
      <c r="B102" s="214" t="s">
        <v>295</v>
      </c>
      <c r="C102" s="270"/>
      <c r="D102" s="270"/>
      <c r="E102" s="270"/>
    </row>
    <row r="103" spans="1:5" ht="12" customHeight="1">
      <c r="A103" s="4" t="s">
        <v>136</v>
      </c>
      <c r="B103" s="215" t="s">
        <v>296</v>
      </c>
      <c r="C103" s="270"/>
      <c r="D103" s="270"/>
      <c r="E103" s="270"/>
    </row>
    <row r="104" spans="1:5" ht="12" customHeight="1">
      <c r="A104" s="5" t="s">
        <v>287</v>
      </c>
      <c r="B104" s="215" t="s">
        <v>297</v>
      </c>
      <c r="C104" s="270"/>
      <c r="D104" s="270"/>
      <c r="E104" s="270"/>
    </row>
    <row r="105" spans="1:5" ht="12" customHeight="1" thickBot="1">
      <c r="A105" s="9" t="s">
        <v>288</v>
      </c>
      <c r="B105" s="216" t="s">
        <v>298</v>
      </c>
      <c r="C105" s="280">
        <v>1050</v>
      </c>
      <c r="D105" s="280">
        <v>1050</v>
      </c>
      <c r="E105" s="280">
        <v>1000</v>
      </c>
    </row>
    <row r="106" spans="1:5" ht="12" customHeight="1" thickBot="1">
      <c r="A106" s="10" t="s">
        <v>10</v>
      </c>
      <c r="B106" s="217" t="s">
        <v>426</v>
      </c>
      <c r="C106" s="267">
        <f>+C107+C109+C111</f>
        <v>156539</v>
      </c>
      <c r="D106" s="267">
        <f>+D107+D109+D111</f>
        <v>133025</v>
      </c>
      <c r="E106" s="267">
        <f>+E107+E109+E111</f>
        <v>122722</v>
      </c>
    </row>
    <row r="107" spans="1:5" ht="12" customHeight="1">
      <c r="A107" s="6" t="s">
        <v>80</v>
      </c>
      <c r="B107" s="210" t="s">
        <v>154</v>
      </c>
      <c r="C107" s="268">
        <v>146639</v>
      </c>
      <c r="D107" s="268">
        <v>123125</v>
      </c>
      <c r="E107" s="268">
        <v>122341</v>
      </c>
    </row>
    <row r="108" spans="1:5" ht="12" customHeight="1">
      <c r="A108" s="6" t="s">
        <v>81</v>
      </c>
      <c r="B108" s="218" t="s">
        <v>302</v>
      </c>
      <c r="C108" s="268">
        <v>146639</v>
      </c>
      <c r="D108" s="268">
        <v>123125</v>
      </c>
      <c r="E108" s="268">
        <v>117269</v>
      </c>
    </row>
    <row r="109" spans="1:5" ht="12" customHeight="1">
      <c r="A109" s="6" t="s">
        <v>82</v>
      </c>
      <c r="B109" s="218" t="s">
        <v>137</v>
      </c>
      <c r="C109" s="269">
        <v>9900</v>
      </c>
      <c r="D109" s="269">
        <v>9900</v>
      </c>
      <c r="E109" s="269">
        <v>381</v>
      </c>
    </row>
    <row r="110" spans="1:5" ht="12" customHeight="1">
      <c r="A110" s="6" t="s">
        <v>83</v>
      </c>
      <c r="B110" s="218" t="s">
        <v>303</v>
      </c>
      <c r="C110" s="281"/>
      <c r="D110" s="281"/>
      <c r="E110" s="281"/>
    </row>
    <row r="111" spans="1:5" ht="12" customHeight="1">
      <c r="A111" s="6" t="s">
        <v>84</v>
      </c>
      <c r="B111" s="219" t="s">
        <v>157</v>
      </c>
      <c r="C111" s="281"/>
      <c r="D111" s="281"/>
      <c r="E111" s="281"/>
    </row>
    <row r="112" spans="1:5" ht="12" customHeight="1">
      <c r="A112" s="6" t="s">
        <v>90</v>
      </c>
      <c r="B112" s="220" t="s">
        <v>410</v>
      </c>
      <c r="C112" s="281"/>
      <c r="D112" s="281"/>
      <c r="E112" s="281"/>
    </row>
    <row r="113" spans="1:5" ht="12" customHeight="1">
      <c r="A113" s="6" t="s">
        <v>92</v>
      </c>
      <c r="B113" s="221" t="s">
        <v>308</v>
      </c>
      <c r="C113" s="281"/>
      <c r="D113" s="281"/>
      <c r="E113" s="281"/>
    </row>
    <row r="114" spans="1:5">
      <c r="A114" s="6" t="s">
        <v>138</v>
      </c>
      <c r="B114" s="214" t="s">
        <v>292</v>
      </c>
      <c r="C114" s="281"/>
      <c r="D114" s="281"/>
      <c r="E114" s="281"/>
    </row>
    <row r="115" spans="1:5" ht="12" customHeight="1">
      <c r="A115" s="6" t="s">
        <v>139</v>
      </c>
      <c r="B115" s="214" t="s">
        <v>307</v>
      </c>
      <c r="C115" s="281"/>
      <c r="D115" s="281"/>
      <c r="E115" s="281"/>
    </row>
    <row r="116" spans="1:5" ht="12" customHeight="1">
      <c r="A116" s="6" t="s">
        <v>140</v>
      </c>
      <c r="B116" s="214" t="s">
        <v>306</v>
      </c>
      <c r="C116" s="281"/>
      <c r="D116" s="281"/>
      <c r="E116" s="281"/>
    </row>
    <row r="117" spans="1:5" ht="12" customHeight="1">
      <c r="A117" s="6" t="s">
        <v>299</v>
      </c>
      <c r="B117" s="214" t="s">
        <v>295</v>
      </c>
      <c r="C117" s="281"/>
      <c r="D117" s="281"/>
      <c r="E117" s="281"/>
    </row>
    <row r="118" spans="1:5" ht="12" customHeight="1">
      <c r="A118" s="6" t="s">
        <v>300</v>
      </c>
      <c r="B118" s="214" t="s">
        <v>305</v>
      </c>
      <c r="C118" s="281"/>
      <c r="D118" s="281"/>
      <c r="E118" s="281"/>
    </row>
    <row r="119" spans="1:5" ht="16.5" thickBot="1">
      <c r="A119" s="4" t="s">
        <v>301</v>
      </c>
      <c r="B119" s="214" t="s">
        <v>304</v>
      </c>
      <c r="C119" s="282"/>
      <c r="D119" s="282"/>
      <c r="E119" s="282"/>
    </row>
    <row r="120" spans="1:5" ht="12" customHeight="1" thickBot="1">
      <c r="A120" s="10" t="s">
        <v>11</v>
      </c>
      <c r="B120" s="222" t="s">
        <v>309</v>
      </c>
      <c r="C120" s="267">
        <f>+C121+C122</f>
        <v>1000</v>
      </c>
      <c r="D120" s="267">
        <f>+D121+D122</f>
        <v>2500</v>
      </c>
      <c r="E120" s="267">
        <f>+E121+E122</f>
        <v>0</v>
      </c>
    </row>
    <row r="121" spans="1:5" ht="12" customHeight="1">
      <c r="A121" s="6" t="s">
        <v>63</v>
      </c>
      <c r="B121" s="223" t="s">
        <v>50</v>
      </c>
      <c r="C121" s="268">
        <v>500</v>
      </c>
      <c r="D121" s="268">
        <v>2000</v>
      </c>
      <c r="E121" s="268"/>
    </row>
    <row r="122" spans="1:5" ht="12" customHeight="1" thickBot="1">
      <c r="A122" s="7" t="s">
        <v>64</v>
      </c>
      <c r="B122" s="218" t="s">
        <v>51</v>
      </c>
      <c r="C122" s="270">
        <v>500</v>
      </c>
      <c r="D122" s="270">
        <v>500</v>
      </c>
      <c r="E122" s="270"/>
    </row>
    <row r="123" spans="1:5" ht="12" customHeight="1" thickBot="1">
      <c r="A123" s="10" t="s">
        <v>12</v>
      </c>
      <c r="B123" s="222" t="s">
        <v>310</v>
      </c>
      <c r="C123" s="267">
        <f>+C90+C106+C120</f>
        <v>532635</v>
      </c>
      <c r="D123" s="267">
        <f>+D90+D106+D120</f>
        <v>645071</v>
      </c>
      <c r="E123" s="267">
        <f>+E90+E106+E120</f>
        <v>596413</v>
      </c>
    </row>
    <row r="124" spans="1:5" ht="12" customHeight="1" thickBot="1">
      <c r="A124" s="10" t="s">
        <v>13</v>
      </c>
      <c r="B124" s="222" t="s">
        <v>311</v>
      </c>
      <c r="C124" s="267">
        <f>+C125+C126+C127</f>
        <v>2496</v>
      </c>
      <c r="D124" s="267">
        <f>+D125+D126+D127</f>
        <v>4167</v>
      </c>
      <c r="E124" s="267">
        <f>+E125+E126+E127</f>
        <v>1671</v>
      </c>
    </row>
    <row r="125" spans="1:5" ht="12" customHeight="1">
      <c r="A125" s="6" t="s">
        <v>67</v>
      </c>
      <c r="B125" s="223" t="s">
        <v>312</v>
      </c>
      <c r="C125" s="281">
        <v>2496</v>
      </c>
      <c r="D125" s="281">
        <v>2496</v>
      </c>
      <c r="E125" s="281"/>
    </row>
    <row r="126" spans="1:5" ht="12" customHeight="1">
      <c r="A126" s="6" t="s">
        <v>68</v>
      </c>
      <c r="B126" s="223" t="s">
        <v>313</v>
      </c>
      <c r="C126" s="281"/>
      <c r="D126" s="281"/>
      <c r="E126" s="281"/>
    </row>
    <row r="127" spans="1:5" ht="12" customHeight="1" thickBot="1">
      <c r="A127" s="4" t="s">
        <v>69</v>
      </c>
      <c r="B127" s="224" t="s">
        <v>314</v>
      </c>
      <c r="C127" s="281"/>
      <c r="D127" s="281">
        <v>1671</v>
      </c>
      <c r="E127" s="281">
        <v>1671</v>
      </c>
    </row>
    <row r="128" spans="1:5" ht="12" customHeight="1" thickBot="1">
      <c r="A128" s="10" t="s">
        <v>14</v>
      </c>
      <c r="B128" s="222" t="s">
        <v>375</v>
      </c>
      <c r="C128" s="267">
        <f>+C129+C130+C131+C132</f>
        <v>0</v>
      </c>
      <c r="D128" s="267">
        <f>+D129+D130+D131+D132</f>
        <v>0</v>
      </c>
      <c r="E128" s="267">
        <f>+E129+E130+E131+E132</f>
        <v>0</v>
      </c>
    </row>
    <row r="129" spans="1:11" ht="12" customHeight="1">
      <c r="A129" s="6" t="s">
        <v>70</v>
      </c>
      <c r="B129" s="223" t="s">
        <v>315</v>
      </c>
      <c r="C129" s="281"/>
      <c r="D129" s="281"/>
      <c r="E129" s="281"/>
    </row>
    <row r="130" spans="1:11" ht="12" customHeight="1">
      <c r="A130" s="6" t="s">
        <v>71</v>
      </c>
      <c r="B130" s="223" t="s">
        <v>316</v>
      </c>
      <c r="C130" s="281"/>
      <c r="D130" s="281"/>
      <c r="E130" s="281"/>
    </row>
    <row r="131" spans="1:11" ht="12" customHeight="1">
      <c r="A131" s="6" t="s">
        <v>221</v>
      </c>
      <c r="B131" s="223" t="s">
        <v>317</v>
      </c>
      <c r="C131" s="281"/>
      <c r="D131" s="281"/>
      <c r="E131" s="281"/>
    </row>
    <row r="132" spans="1:11" ht="12" customHeight="1" thickBot="1">
      <c r="A132" s="4" t="s">
        <v>222</v>
      </c>
      <c r="B132" s="224" t="s">
        <v>318</v>
      </c>
      <c r="C132" s="281"/>
      <c r="D132" s="281"/>
      <c r="E132" s="281"/>
    </row>
    <row r="133" spans="1:11" ht="12" customHeight="1" thickBot="1">
      <c r="A133" s="10" t="s">
        <v>15</v>
      </c>
      <c r="B133" s="222" t="s">
        <v>319</v>
      </c>
      <c r="C133" s="141">
        <f>+C134+C135+C136+C137</f>
        <v>0</v>
      </c>
      <c r="D133" s="141">
        <f>+D134+D135+D136+D137</f>
        <v>0</v>
      </c>
      <c r="E133" s="141">
        <f>+E134+E135+E136+E137</f>
        <v>0</v>
      </c>
    </row>
    <row r="134" spans="1:11" ht="12" customHeight="1">
      <c r="A134" s="6" t="s">
        <v>72</v>
      </c>
      <c r="B134" s="223" t="s">
        <v>320</v>
      </c>
      <c r="C134" s="281"/>
      <c r="D134" s="281"/>
      <c r="E134" s="281"/>
    </row>
    <row r="135" spans="1:11" ht="12" customHeight="1">
      <c r="A135" s="6" t="s">
        <v>73</v>
      </c>
      <c r="B135" s="223" t="s">
        <v>330</v>
      </c>
      <c r="C135" s="281"/>
      <c r="D135" s="281"/>
      <c r="E135" s="281"/>
    </row>
    <row r="136" spans="1:11" ht="12" customHeight="1">
      <c r="A136" s="6" t="s">
        <v>233</v>
      </c>
      <c r="B136" s="223" t="s">
        <v>321</v>
      </c>
      <c r="C136" s="281"/>
      <c r="D136" s="281"/>
      <c r="E136" s="281"/>
    </row>
    <row r="137" spans="1:11" ht="12" customHeight="1" thickBot="1">
      <c r="A137" s="4" t="s">
        <v>234</v>
      </c>
      <c r="B137" s="224" t="s">
        <v>322</v>
      </c>
      <c r="C137" s="281"/>
      <c r="D137" s="281"/>
      <c r="E137" s="281"/>
    </row>
    <row r="138" spans="1:11" ht="12" customHeight="1" thickBot="1">
      <c r="A138" s="10" t="s">
        <v>16</v>
      </c>
      <c r="B138" s="222" t="s">
        <v>323</v>
      </c>
      <c r="C138" s="283">
        <f>+C139+C140+C141+C142</f>
        <v>0</v>
      </c>
      <c r="D138" s="283">
        <f>+D139+D140+D141+D142</f>
        <v>0</v>
      </c>
      <c r="E138" s="283">
        <f>+E139+E140+E141+E142</f>
        <v>0</v>
      </c>
    </row>
    <row r="139" spans="1:11" ht="12" customHeight="1">
      <c r="A139" s="6" t="s">
        <v>131</v>
      </c>
      <c r="B139" s="223" t="s">
        <v>324</v>
      </c>
      <c r="C139" s="281"/>
      <c r="D139" s="281"/>
      <c r="E139" s="281"/>
    </row>
    <row r="140" spans="1:11" ht="12" customHeight="1">
      <c r="A140" s="6" t="s">
        <v>132</v>
      </c>
      <c r="B140" s="223" t="s">
        <v>325</v>
      </c>
      <c r="C140" s="281"/>
      <c r="D140" s="281"/>
      <c r="E140" s="281"/>
    </row>
    <row r="141" spans="1:11" ht="12" customHeight="1">
      <c r="A141" s="6" t="s">
        <v>156</v>
      </c>
      <c r="B141" s="223" t="s">
        <v>326</v>
      </c>
      <c r="C141" s="281"/>
      <c r="D141" s="281"/>
      <c r="E141" s="281"/>
    </row>
    <row r="142" spans="1:11" ht="12" customHeight="1" thickBot="1">
      <c r="A142" s="6" t="s">
        <v>236</v>
      </c>
      <c r="B142" s="223" t="s">
        <v>327</v>
      </c>
      <c r="C142" s="281"/>
      <c r="D142" s="281"/>
      <c r="E142" s="281"/>
    </row>
    <row r="143" spans="1:11" ht="15" customHeight="1" thickBot="1">
      <c r="A143" s="10" t="s">
        <v>17</v>
      </c>
      <c r="B143" s="222" t="s">
        <v>328</v>
      </c>
      <c r="C143" s="111">
        <f>+C124+C128+C133+C138</f>
        <v>2496</v>
      </c>
      <c r="D143" s="111">
        <f>+D124+D128+D133+D138</f>
        <v>4167</v>
      </c>
      <c r="E143" s="111">
        <f>+E124+E128+E133+E138</f>
        <v>1671</v>
      </c>
      <c r="H143" s="112"/>
      <c r="I143" s="113"/>
      <c r="J143" s="113"/>
      <c r="K143" s="113"/>
    </row>
    <row r="144" spans="1:11" s="104" customFormat="1" ht="12.95" customHeight="1" thickBot="1">
      <c r="A144" s="73" t="s">
        <v>18</v>
      </c>
      <c r="B144" s="90" t="s">
        <v>329</v>
      </c>
      <c r="C144" s="111">
        <f>+C123+C143</f>
        <v>535131</v>
      </c>
      <c r="D144" s="111">
        <f>+D123+D143</f>
        <v>649238</v>
      </c>
      <c r="E144" s="111">
        <f>+E123+E143</f>
        <v>598084</v>
      </c>
    </row>
    <row r="145" spans="1:6" ht="7.5" customHeight="1"/>
    <row r="146" spans="1:6">
      <c r="A146" s="564" t="s">
        <v>331</v>
      </c>
      <c r="B146" s="564"/>
      <c r="C146" s="564"/>
      <c r="D146" s="564"/>
      <c r="E146" s="488"/>
    </row>
    <row r="147" spans="1:6" ht="15" customHeight="1" thickBot="1">
      <c r="A147" s="561" t="s">
        <v>114</v>
      </c>
      <c r="B147" s="561"/>
      <c r="C147" s="265"/>
      <c r="D147" s="265"/>
      <c r="E147" s="265"/>
    </row>
    <row r="148" spans="1:6" ht="13.5" customHeight="1" thickBot="1">
      <c r="A148" s="10">
        <v>1</v>
      </c>
      <c r="B148" s="217" t="s">
        <v>332</v>
      </c>
      <c r="C148" s="267">
        <f>+C60-C123</f>
        <v>-41975</v>
      </c>
      <c r="D148" s="267">
        <f>+D60-D123</f>
        <v>-40575</v>
      </c>
      <c r="E148" s="267">
        <f>+E60-E123</f>
        <v>-3182</v>
      </c>
      <c r="F148" s="114"/>
    </row>
    <row r="149" spans="1:6" ht="27.75" customHeight="1" thickBot="1">
      <c r="A149" s="10" t="s">
        <v>10</v>
      </c>
      <c r="B149" s="217" t="s">
        <v>333</v>
      </c>
      <c r="C149" s="267">
        <f>+C83-C143</f>
        <v>41975</v>
      </c>
      <c r="D149" s="267">
        <f>+D83-D143</f>
        <v>40575</v>
      </c>
      <c r="E149" s="267">
        <f>+E83-E143</f>
        <v>43071</v>
      </c>
    </row>
  </sheetData>
  <mergeCells count="6">
    <mergeCell ref="A147:B147"/>
    <mergeCell ref="A86:D86"/>
    <mergeCell ref="A1:D1"/>
    <mergeCell ref="A2:B2"/>
    <mergeCell ref="A87:B87"/>
    <mergeCell ref="A146:D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Buj Község Önkormányzat
2014. ÉVI ZÁRSZÁMADÁSÁNAK ÖSSZEVONT MÉRLEGE&amp;10
&amp;R&amp;"Times New Roman CE,Félkövér dőlt"&amp;11 1.1. melléklet a 9/2015. (V.08.) önkormányzati rendelethez</oddHeader>
  </headerFooter>
  <rowBreaks count="1" manualBreakCount="1">
    <brk id="84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60" zoomScaleNormal="100" workbookViewId="0">
      <selection activeCell="B2" sqref="B2:D2"/>
    </sheetView>
  </sheetViews>
  <sheetFormatPr defaultRowHeight="12.75"/>
  <cols>
    <col min="1" max="1" width="13.83203125" style="67" customWidth="1"/>
    <col min="2" max="2" width="79.1640625" style="96" customWidth="1"/>
    <col min="3" max="5" width="16.33203125" style="96" customWidth="1"/>
    <col min="6" max="16384" width="9.33203125" style="68"/>
  </cols>
  <sheetData>
    <row r="1" spans="1:5" s="54" customFormat="1" ht="21" customHeight="1" thickBot="1">
      <c r="A1" s="53"/>
      <c r="B1" s="229"/>
      <c r="C1" s="242"/>
      <c r="D1" s="242"/>
      <c r="E1" s="242" t="s">
        <v>495</v>
      </c>
    </row>
    <row r="2" spans="1:5" s="132" customFormat="1" ht="36">
      <c r="A2" s="99" t="s">
        <v>147</v>
      </c>
      <c r="B2" s="598" t="s">
        <v>412</v>
      </c>
      <c r="C2" s="599"/>
      <c r="D2" s="600"/>
      <c r="E2" s="243" t="s">
        <v>53</v>
      </c>
    </row>
    <row r="3" spans="1:5" s="132" customFormat="1" ht="24.75" thickBot="1">
      <c r="A3" s="128" t="s">
        <v>146</v>
      </c>
      <c r="B3" s="604" t="s">
        <v>381</v>
      </c>
      <c r="C3" s="605"/>
      <c r="D3" s="606"/>
      <c r="E3" s="244"/>
    </row>
    <row r="4" spans="1:5" s="133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227" t="s">
        <v>46</v>
      </c>
      <c r="D5" s="227" t="s">
        <v>422</v>
      </c>
      <c r="E5" s="227" t="s">
        <v>446</v>
      </c>
    </row>
    <row r="6" spans="1:5" s="134" customFormat="1" ht="16.5" thickBot="1">
      <c r="A6" s="49">
        <v>1</v>
      </c>
      <c r="B6" s="230">
        <v>2</v>
      </c>
      <c r="C6" s="228">
        <v>3</v>
      </c>
      <c r="D6" s="228">
        <v>4</v>
      </c>
      <c r="E6" s="228">
        <v>5</v>
      </c>
    </row>
    <row r="7" spans="1:5" s="134" customFormat="1" ht="15.95" customHeight="1" thickBot="1">
      <c r="A7" s="59"/>
      <c r="B7" s="231" t="s">
        <v>47</v>
      </c>
      <c r="C7" s="245"/>
      <c r="D7" s="245"/>
      <c r="E7" s="245"/>
    </row>
    <row r="8" spans="1:5" s="89" customFormat="1" ht="12.95" customHeight="1" thickBot="1">
      <c r="A8" s="49" t="s">
        <v>9</v>
      </c>
      <c r="B8" s="258" t="s">
        <v>382</v>
      </c>
      <c r="C8" s="246">
        <f>SUM(C9:C18)</f>
        <v>15020</v>
      </c>
      <c r="D8" s="246">
        <f>SUM(D9:D18)</f>
        <v>16743</v>
      </c>
      <c r="E8" s="246">
        <f>SUM(E9:E18)</f>
        <v>16742</v>
      </c>
    </row>
    <row r="9" spans="1:5" s="89" customFormat="1" ht="12.95" customHeight="1">
      <c r="A9" s="129" t="s">
        <v>74</v>
      </c>
      <c r="B9" s="235" t="s">
        <v>210</v>
      </c>
      <c r="C9" s="247"/>
      <c r="D9" s="247"/>
      <c r="E9" s="247"/>
    </row>
    <row r="10" spans="1:5" s="89" customFormat="1" ht="12.95" customHeight="1">
      <c r="A10" s="130" t="s">
        <v>75</v>
      </c>
      <c r="B10" s="236" t="s">
        <v>211</v>
      </c>
      <c r="C10" s="248"/>
      <c r="D10" s="248"/>
      <c r="E10" s="248">
        <v>56</v>
      </c>
    </row>
    <row r="11" spans="1:5" s="89" customFormat="1" ht="12.95" customHeight="1">
      <c r="A11" s="130" t="s">
        <v>76</v>
      </c>
      <c r="B11" s="236" t="s">
        <v>212</v>
      </c>
      <c r="C11" s="248"/>
      <c r="D11" s="248"/>
      <c r="E11" s="248"/>
    </row>
    <row r="12" spans="1:5" s="89" customFormat="1" ht="12.95" customHeight="1">
      <c r="A12" s="130" t="s">
        <v>77</v>
      </c>
      <c r="B12" s="236" t="s">
        <v>213</v>
      </c>
      <c r="C12" s="248"/>
      <c r="D12" s="248"/>
      <c r="E12" s="248"/>
    </row>
    <row r="13" spans="1:5" s="89" customFormat="1" ht="12.95" customHeight="1">
      <c r="A13" s="130" t="s">
        <v>108</v>
      </c>
      <c r="B13" s="236" t="s">
        <v>214</v>
      </c>
      <c r="C13" s="248">
        <v>11827</v>
      </c>
      <c r="D13" s="248">
        <v>12800</v>
      </c>
      <c r="E13" s="248">
        <v>12713</v>
      </c>
    </row>
    <row r="14" spans="1:5" s="89" customFormat="1" ht="12.95" customHeight="1">
      <c r="A14" s="130" t="s">
        <v>78</v>
      </c>
      <c r="B14" s="236" t="s">
        <v>383</v>
      </c>
      <c r="C14" s="248">
        <v>3193</v>
      </c>
      <c r="D14" s="248">
        <v>3400</v>
      </c>
      <c r="E14" s="248">
        <v>3433</v>
      </c>
    </row>
    <row r="15" spans="1:5" s="89" customFormat="1" ht="12.95" customHeight="1">
      <c r="A15" s="130" t="s">
        <v>79</v>
      </c>
      <c r="B15" s="239" t="s">
        <v>384</v>
      </c>
      <c r="C15" s="248"/>
      <c r="D15" s="248">
        <v>253</v>
      </c>
      <c r="E15" s="248">
        <v>253</v>
      </c>
    </row>
    <row r="16" spans="1:5" s="89" customFormat="1" ht="12.95" customHeight="1">
      <c r="A16" s="130" t="s">
        <v>86</v>
      </c>
      <c r="B16" s="236" t="s">
        <v>217</v>
      </c>
      <c r="C16" s="249"/>
      <c r="D16" s="249"/>
      <c r="E16" s="249"/>
    </row>
    <row r="17" spans="1:5" s="135" customFormat="1" ht="12.95" customHeight="1">
      <c r="A17" s="130" t="s">
        <v>87</v>
      </c>
      <c r="B17" s="236" t="s">
        <v>218</v>
      </c>
      <c r="C17" s="248"/>
      <c r="D17" s="248"/>
      <c r="E17" s="248"/>
    </row>
    <row r="18" spans="1:5" s="135" customFormat="1" ht="12.95" customHeight="1" thickBot="1">
      <c r="A18" s="130" t="s">
        <v>88</v>
      </c>
      <c r="B18" s="239" t="s">
        <v>219</v>
      </c>
      <c r="C18" s="250"/>
      <c r="D18" s="250">
        <v>290</v>
      </c>
      <c r="E18" s="250">
        <v>287</v>
      </c>
    </row>
    <row r="19" spans="1:5" s="89" customFormat="1" ht="12.95" customHeight="1" thickBot="1">
      <c r="A19" s="49" t="s">
        <v>10</v>
      </c>
      <c r="B19" s="258" t="s">
        <v>385</v>
      </c>
      <c r="C19" s="246">
        <f>SUM(C20:C22)</f>
        <v>0</v>
      </c>
      <c r="D19" s="246">
        <f>SUM(D20:D22)</f>
        <v>0</v>
      </c>
      <c r="E19" s="246">
        <f>SUM(E20:E22)</f>
        <v>0</v>
      </c>
    </row>
    <row r="20" spans="1:5" s="135" customFormat="1" ht="12.95" customHeight="1">
      <c r="A20" s="130" t="s">
        <v>80</v>
      </c>
      <c r="B20" s="238" t="s">
        <v>185</v>
      </c>
      <c r="C20" s="248"/>
      <c r="D20" s="248"/>
      <c r="E20" s="248"/>
    </row>
    <row r="21" spans="1:5" s="135" customFormat="1" ht="12.95" customHeight="1">
      <c r="A21" s="130" t="s">
        <v>81</v>
      </c>
      <c r="B21" s="236" t="s">
        <v>386</v>
      </c>
      <c r="C21" s="248"/>
      <c r="D21" s="248"/>
      <c r="E21" s="248"/>
    </row>
    <row r="22" spans="1:5" s="135" customFormat="1" ht="12.95" customHeight="1">
      <c r="A22" s="130" t="s">
        <v>82</v>
      </c>
      <c r="B22" s="236" t="s">
        <v>387</v>
      </c>
      <c r="C22" s="248"/>
      <c r="D22" s="248"/>
      <c r="E22" s="248"/>
    </row>
    <row r="23" spans="1:5" s="135" customFormat="1" ht="12.95" customHeight="1" thickBot="1">
      <c r="A23" s="130" t="s">
        <v>83</v>
      </c>
      <c r="B23" s="236" t="s">
        <v>2</v>
      </c>
      <c r="C23" s="248"/>
      <c r="D23" s="248"/>
      <c r="E23" s="248"/>
    </row>
    <row r="24" spans="1:5" s="135" customFormat="1" ht="12.95" customHeight="1" thickBot="1">
      <c r="A24" s="52" t="s">
        <v>11</v>
      </c>
      <c r="B24" s="237" t="s">
        <v>124</v>
      </c>
      <c r="C24" s="251"/>
      <c r="D24" s="251"/>
      <c r="E24" s="251"/>
    </row>
    <row r="25" spans="1:5" s="135" customFormat="1" ht="12.95" customHeight="1" thickBot="1">
      <c r="A25" s="52" t="s">
        <v>12</v>
      </c>
      <c r="B25" s="237" t="s">
        <v>388</v>
      </c>
      <c r="C25" s="246">
        <f>+C26+C27</f>
        <v>0</v>
      </c>
      <c r="D25" s="246">
        <f>+D26+D27</f>
        <v>0</v>
      </c>
      <c r="E25" s="246">
        <f>+E26+E27</f>
        <v>0</v>
      </c>
    </row>
    <row r="26" spans="1:5" s="135" customFormat="1" ht="12.95" customHeight="1">
      <c r="A26" s="131" t="s">
        <v>195</v>
      </c>
      <c r="B26" s="259" t="s">
        <v>386</v>
      </c>
      <c r="C26" s="252"/>
      <c r="D26" s="252"/>
      <c r="E26" s="252"/>
    </row>
    <row r="27" spans="1:5" s="135" customFormat="1" ht="12.95" customHeight="1">
      <c r="A27" s="131" t="s">
        <v>198</v>
      </c>
      <c r="B27" s="260" t="s">
        <v>389</v>
      </c>
      <c r="C27" s="253"/>
      <c r="D27" s="253"/>
      <c r="E27" s="253"/>
    </row>
    <row r="28" spans="1:5" s="135" customFormat="1" ht="12.95" customHeight="1" thickBot="1">
      <c r="A28" s="130" t="s">
        <v>199</v>
      </c>
      <c r="B28" s="261" t="s">
        <v>390</v>
      </c>
      <c r="C28" s="254"/>
      <c r="D28" s="254"/>
      <c r="E28" s="254"/>
    </row>
    <row r="29" spans="1:5" s="135" customFormat="1" ht="12.95" customHeight="1" thickBot="1">
      <c r="A29" s="52" t="s">
        <v>13</v>
      </c>
      <c r="B29" s="237" t="s">
        <v>391</v>
      </c>
      <c r="C29" s="246">
        <f>+C30+C31+C32</f>
        <v>0</v>
      </c>
      <c r="D29" s="246">
        <f>+D30+D31+D32</f>
        <v>0</v>
      </c>
      <c r="E29" s="246">
        <f>+E30+E31+E32</f>
        <v>0</v>
      </c>
    </row>
    <row r="30" spans="1:5" s="135" customFormat="1" ht="12.95" customHeight="1">
      <c r="A30" s="131" t="s">
        <v>67</v>
      </c>
      <c r="B30" s="259" t="s">
        <v>224</v>
      </c>
      <c r="C30" s="252"/>
      <c r="D30" s="252"/>
      <c r="E30" s="252"/>
    </row>
    <row r="31" spans="1:5" s="135" customFormat="1" ht="12.95" customHeight="1">
      <c r="A31" s="131" t="s">
        <v>68</v>
      </c>
      <c r="B31" s="260" t="s">
        <v>225</v>
      </c>
      <c r="C31" s="253"/>
      <c r="D31" s="253"/>
      <c r="E31" s="253"/>
    </row>
    <row r="32" spans="1:5" s="135" customFormat="1" ht="12.95" customHeight="1" thickBot="1">
      <c r="A32" s="130" t="s">
        <v>69</v>
      </c>
      <c r="B32" s="262" t="s">
        <v>226</v>
      </c>
      <c r="C32" s="254"/>
      <c r="D32" s="254"/>
      <c r="E32" s="254"/>
    </row>
    <row r="33" spans="1:5" s="89" customFormat="1" ht="12.95" customHeight="1" thickBot="1">
      <c r="A33" s="52" t="s">
        <v>14</v>
      </c>
      <c r="B33" s="237" t="s">
        <v>336</v>
      </c>
      <c r="C33" s="251"/>
      <c r="D33" s="251"/>
      <c r="E33" s="251"/>
    </row>
    <row r="34" spans="1:5" s="89" customFormat="1" ht="12.95" customHeight="1" thickBot="1">
      <c r="A34" s="52" t="s">
        <v>15</v>
      </c>
      <c r="B34" s="237" t="s">
        <v>392</v>
      </c>
      <c r="C34" s="255"/>
      <c r="D34" s="255"/>
      <c r="E34" s="255"/>
    </row>
    <row r="35" spans="1:5" s="89" customFormat="1" ht="12.95" customHeight="1" thickBot="1">
      <c r="A35" s="49" t="s">
        <v>16</v>
      </c>
      <c r="B35" s="237" t="s">
        <v>393</v>
      </c>
      <c r="C35" s="86">
        <f>+C8+C19+C24+C25+C29+C33+C34</f>
        <v>15020</v>
      </c>
      <c r="D35" s="86">
        <f>+D8+D19+D24+D25+D29+D33+D34</f>
        <v>16743</v>
      </c>
      <c r="E35" s="86">
        <f>+E8+E19+E24+E25+E29+E33+E34</f>
        <v>16742</v>
      </c>
    </row>
    <row r="36" spans="1:5" s="89" customFormat="1" ht="12.95" customHeight="1" thickBot="1">
      <c r="A36" s="61" t="s">
        <v>17</v>
      </c>
      <c r="B36" s="237" t="s">
        <v>394</v>
      </c>
      <c r="C36" s="86">
        <f>+C37+C38+C39</f>
        <v>76856</v>
      </c>
      <c r="D36" s="86">
        <f>+D37+D38+D39</f>
        <v>79347</v>
      </c>
      <c r="E36" s="86">
        <f>+E37+E38+E39</f>
        <v>79149</v>
      </c>
    </row>
    <row r="37" spans="1:5" s="89" customFormat="1" ht="12.95" customHeight="1">
      <c r="A37" s="131" t="s">
        <v>395</v>
      </c>
      <c r="B37" s="259" t="s">
        <v>163</v>
      </c>
      <c r="C37" s="252"/>
      <c r="D37" s="252">
        <v>2491</v>
      </c>
      <c r="E37" s="252">
        <v>2491</v>
      </c>
    </row>
    <row r="38" spans="1:5" s="89" customFormat="1" ht="12.95" customHeight="1">
      <c r="A38" s="131" t="s">
        <v>396</v>
      </c>
      <c r="B38" s="260" t="s">
        <v>3</v>
      </c>
      <c r="C38" s="253"/>
      <c r="D38" s="253"/>
      <c r="E38" s="253"/>
    </row>
    <row r="39" spans="1:5" s="135" customFormat="1" ht="12.95" customHeight="1" thickBot="1">
      <c r="A39" s="130" t="s">
        <v>397</v>
      </c>
      <c r="B39" s="262" t="s">
        <v>398</v>
      </c>
      <c r="C39" s="254">
        <v>76856</v>
      </c>
      <c r="D39" s="254">
        <v>76856</v>
      </c>
      <c r="E39" s="254">
        <v>76658</v>
      </c>
    </row>
    <row r="40" spans="1:5" s="135" customFormat="1" ht="15" customHeight="1" thickBot="1">
      <c r="A40" s="61" t="s">
        <v>18</v>
      </c>
      <c r="B40" s="263" t="s">
        <v>399</v>
      </c>
      <c r="C40" s="191">
        <f>+C35+C36</f>
        <v>91876</v>
      </c>
      <c r="D40" s="191">
        <f>+D35+D36</f>
        <v>96090</v>
      </c>
      <c r="E40" s="191">
        <f>+E35+E36</f>
        <v>95891</v>
      </c>
    </row>
    <row r="41" spans="1:5" s="135" customFormat="1" ht="15" customHeight="1">
      <c r="A41" s="62"/>
      <c r="B41" s="232"/>
      <c r="C41" s="189"/>
      <c r="D41" s="189"/>
      <c r="E41" s="189"/>
    </row>
    <row r="42" spans="1:5" ht="13.5" thickBot="1">
      <c r="A42" s="64"/>
      <c r="B42" s="233"/>
      <c r="C42" s="190"/>
      <c r="D42" s="190"/>
      <c r="E42" s="190"/>
    </row>
    <row r="43" spans="1:5" s="134" customFormat="1" ht="16.5" customHeight="1" thickBot="1">
      <c r="A43" s="65"/>
      <c r="B43" s="234" t="s">
        <v>48</v>
      </c>
      <c r="C43" s="191"/>
      <c r="D43" s="191"/>
      <c r="E43" s="191"/>
    </row>
    <row r="44" spans="1:5" s="136" customFormat="1" ht="12.95" customHeight="1" thickBot="1">
      <c r="A44" s="52" t="s">
        <v>9</v>
      </c>
      <c r="B44" s="237" t="s">
        <v>400</v>
      </c>
      <c r="C44" s="246">
        <f>SUM(C45:C49)</f>
        <v>91876</v>
      </c>
      <c r="D44" s="246">
        <f>SUM(D45:D49)</f>
        <v>96015</v>
      </c>
      <c r="E44" s="246">
        <f>SUM(E45:E49)</f>
        <v>92140</v>
      </c>
    </row>
    <row r="45" spans="1:5" ht="12.95" customHeight="1">
      <c r="A45" s="130" t="s">
        <v>74</v>
      </c>
      <c r="B45" s="238" t="s">
        <v>39</v>
      </c>
      <c r="C45" s="252">
        <v>42322</v>
      </c>
      <c r="D45" s="252">
        <v>43731</v>
      </c>
      <c r="E45" s="252">
        <v>43350</v>
      </c>
    </row>
    <row r="46" spans="1:5" ht="12.95" customHeight="1">
      <c r="A46" s="130" t="s">
        <v>75</v>
      </c>
      <c r="B46" s="236" t="s">
        <v>133</v>
      </c>
      <c r="C46" s="256">
        <v>11427</v>
      </c>
      <c r="D46" s="256">
        <v>11700</v>
      </c>
      <c r="E46" s="256">
        <v>11435</v>
      </c>
    </row>
    <row r="47" spans="1:5" ht="12.95" customHeight="1">
      <c r="A47" s="130" t="s">
        <v>76</v>
      </c>
      <c r="B47" s="236" t="s">
        <v>101</v>
      </c>
      <c r="C47" s="256">
        <v>38127</v>
      </c>
      <c r="D47" s="256">
        <v>40584</v>
      </c>
      <c r="E47" s="256">
        <v>37355</v>
      </c>
    </row>
    <row r="48" spans="1:5" ht="12.95" customHeight="1">
      <c r="A48" s="130" t="s">
        <v>77</v>
      </c>
      <c r="B48" s="236" t="s">
        <v>134</v>
      </c>
      <c r="C48" s="256"/>
      <c r="D48" s="256"/>
      <c r="E48" s="256"/>
    </row>
    <row r="49" spans="1:5" ht="12.95" customHeight="1" thickBot="1">
      <c r="A49" s="130" t="s">
        <v>108</v>
      </c>
      <c r="B49" s="236" t="s">
        <v>135</v>
      </c>
      <c r="C49" s="256"/>
      <c r="D49" s="256"/>
      <c r="E49" s="256"/>
    </row>
    <row r="50" spans="1:5" ht="12.95" customHeight="1" thickBot="1">
      <c r="A50" s="52" t="s">
        <v>10</v>
      </c>
      <c r="B50" s="237" t="s">
        <v>401</v>
      </c>
      <c r="C50" s="246">
        <f>SUM(C51:C53)</f>
        <v>0</v>
      </c>
      <c r="D50" s="246">
        <f>SUM(D51:D53)</f>
        <v>75</v>
      </c>
      <c r="E50" s="246">
        <f>SUM(E51:E53)</f>
        <v>72</v>
      </c>
    </row>
    <row r="51" spans="1:5" s="136" customFormat="1" ht="12.95" customHeight="1">
      <c r="A51" s="130" t="s">
        <v>80</v>
      </c>
      <c r="B51" s="238" t="s">
        <v>154</v>
      </c>
      <c r="C51" s="252"/>
      <c r="D51" s="252">
        <v>75</v>
      </c>
      <c r="E51" s="252">
        <v>72</v>
      </c>
    </row>
    <row r="52" spans="1:5" ht="12.95" customHeight="1">
      <c r="A52" s="130" t="s">
        <v>81</v>
      </c>
      <c r="B52" s="236" t="s">
        <v>137</v>
      </c>
      <c r="C52" s="256"/>
      <c r="D52" s="256"/>
      <c r="E52" s="256"/>
    </row>
    <row r="53" spans="1:5" ht="12.95" customHeight="1">
      <c r="A53" s="130" t="s">
        <v>82</v>
      </c>
      <c r="B53" s="236" t="s">
        <v>49</v>
      </c>
      <c r="C53" s="256"/>
      <c r="D53" s="256"/>
      <c r="E53" s="256"/>
    </row>
    <row r="54" spans="1:5" ht="12.95" customHeight="1" thickBot="1">
      <c r="A54" s="130" t="s">
        <v>83</v>
      </c>
      <c r="B54" s="236" t="s">
        <v>4</v>
      </c>
      <c r="C54" s="256"/>
      <c r="D54" s="256"/>
      <c r="E54" s="256"/>
    </row>
    <row r="55" spans="1:5" ht="15" customHeight="1" thickBot="1">
      <c r="A55" s="52" t="s">
        <v>11</v>
      </c>
      <c r="B55" s="264" t="s">
        <v>402</v>
      </c>
      <c r="C55" s="257">
        <f>+C44+C50</f>
        <v>91876</v>
      </c>
      <c r="D55" s="257">
        <f>+D44+D50</f>
        <v>96090</v>
      </c>
      <c r="E55" s="257">
        <f>+E44+E50</f>
        <v>92212</v>
      </c>
    </row>
    <row r="56" spans="1:5" ht="13.5" thickBot="1">
      <c r="C56" s="97"/>
      <c r="D56" s="97"/>
      <c r="E56" s="97"/>
    </row>
    <row r="57" spans="1:5" ht="15" customHeight="1" thickBot="1">
      <c r="A57" s="69" t="s">
        <v>149</v>
      </c>
      <c r="B57" s="70"/>
      <c r="C57" s="42">
        <v>21</v>
      </c>
      <c r="D57" s="42">
        <v>21</v>
      </c>
      <c r="E57" s="42">
        <v>21</v>
      </c>
    </row>
    <row r="58" spans="1:5" ht="14.25" customHeight="1" thickBot="1">
      <c r="A58" s="69" t="s">
        <v>150</v>
      </c>
      <c r="B58" s="70"/>
      <c r="C58" s="42">
        <v>0</v>
      </c>
      <c r="D58" s="42">
        <v>0</v>
      </c>
      <c r="E58" s="42">
        <v>0</v>
      </c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60" zoomScaleNormal="100" workbookViewId="0">
      <selection activeCell="B2" sqref="B2:D2"/>
    </sheetView>
  </sheetViews>
  <sheetFormatPr defaultRowHeight="12.75"/>
  <cols>
    <col min="1" max="1" width="13.83203125" style="67" customWidth="1"/>
    <col min="2" max="2" width="79.1640625" style="371" customWidth="1"/>
    <col min="3" max="4" width="16.33203125" style="371" customWidth="1"/>
    <col min="5" max="5" width="16.33203125" style="96" customWidth="1"/>
    <col min="6" max="16384" width="9.33203125" style="68"/>
  </cols>
  <sheetData>
    <row r="1" spans="1:5" s="54" customFormat="1" ht="21" customHeight="1" thickBot="1">
      <c r="A1" s="53"/>
      <c r="B1" s="229"/>
      <c r="C1" s="242"/>
      <c r="D1" s="242"/>
      <c r="E1" s="242" t="s">
        <v>496</v>
      </c>
    </row>
    <row r="2" spans="1:5" s="132" customFormat="1" ht="36">
      <c r="A2" s="99" t="s">
        <v>147</v>
      </c>
      <c r="B2" s="598" t="s">
        <v>412</v>
      </c>
      <c r="C2" s="599"/>
      <c r="D2" s="600"/>
      <c r="E2" s="243" t="s">
        <v>53</v>
      </c>
    </row>
    <row r="3" spans="1:5" s="132" customFormat="1" ht="24.75" thickBot="1">
      <c r="A3" s="128" t="s">
        <v>146</v>
      </c>
      <c r="B3" s="604" t="s">
        <v>435</v>
      </c>
      <c r="C3" s="605"/>
      <c r="D3" s="606"/>
      <c r="E3" s="244" t="s">
        <v>52</v>
      </c>
    </row>
    <row r="4" spans="1:5" s="133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227" t="s">
        <v>46</v>
      </c>
      <c r="D5" s="227" t="s">
        <v>421</v>
      </c>
      <c r="E5" s="227" t="s">
        <v>446</v>
      </c>
    </row>
    <row r="6" spans="1:5" s="134" customFormat="1" ht="12.95" customHeight="1" thickBot="1">
      <c r="A6" s="49">
        <v>1</v>
      </c>
      <c r="B6" s="230">
        <v>2</v>
      </c>
      <c r="C6" s="228">
        <v>3</v>
      </c>
      <c r="D6" s="228">
        <v>4</v>
      </c>
      <c r="E6" s="228">
        <v>5</v>
      </c>
    </row>
    <row r="7" spans="1:5" s="134" customFormat="1" ht="15.95" customHeight="1" thickBot="1">
      <c r="A7" s="59"/>
      <c r="B7" s="231" t="s">
        <v>47</v>
      </c>
      <c r="C7" s="245"/>
      <c r="D7" s="245"/>
      <c r="E7" s="245"/>
    </row>
    <row r="8" spans="1:5" s="89" customFormat="1" ht="12.95" customHeight="1" thickBot="1">
      <c r="A8" s="49" t="s">
        <v>9</v>
      </c>
      <c r="B8" s="258" t="s">
        <v>382</v>
      </c>
      <c r="C8" s="246">
        <f>SUM(C9:C18)</f>
        <v>5932</v>
      </c>
      <c r="D8" s="246">
        <f>SUM(D9:D18)</f>
        <v>4143</v>
      </c>
      <c r="E8" s="246">
        <f>SUM(E9:E18)</f>
        <v>4145</v>
      </c>
    </row>
    <row r="9" spans="1:5" s="89" customFormat="1" ht="12.95" customHeight="1">
      <c r="A9" s="129" t="s">
        <v>74</v>
      </c>
      <c r="B9" s="235" t="s">
        <v>210</v>
      </c>
      <c r="C9" s="247"/>
      <c r="D9" s="247"/>
      <c r="E9" s="247"/>
    </row>
    <row r="10" spans="1:5" s="89" customFormat="1" ht="12.95" customHeight="1">
      <c r="A10" s="130" t="s">
        <v>75</v>
      </c>
      <c r="B10" s="236" t="s">
        <v>211</v>
      </c>
      <c r="C10" s="248"/>
      <c r="D10" s="248"/>
      <c r="E10" s="248">
        <v>56</v>
      </c>
    </row>
    <row r="11" spans="1:5" s="89" customFormat="1" ht="12.95" customHeight="1">
      <c r="A11" s="130" t="s">
        <v>76</v>
      </c>
      <c r="B11" s="236" t="s">
        <v>212</v>
      </c>
      <c r="C11" s="248"/>
      <c r="D11" s="248"/>
      <c r="E11" s="248"/>
    </row>
    <row r="12" spans="1:5" s="89" customFormat="1" ht="12.95" customHeight="1">
      <c r="A12" s="130" t="s">
        <v>77</v>
      </c>
      <c r="B12" s="236" t="s">
        <v>213</v>
      </c>
      <c r="C12" s="248"/>
      <c r="D12" s="248"/>
      <c r="E12" s="248"/>
    </row>
    <row r="13" spans="1:5" s="89" customFormat="1" ht="12.95" customHeight="1">
      <c r="A13" s="130" t="s">
        <v>108</v>
      </c>
      <c r="B13" s="236" t="s">
        <v>214</v>
      </c>
      <c r="C13" s="248">
        <v>4671</v>
      </c>
      <c r="D13" s="248">
        <v>2880</v>
      </c>
      <c r="E13" s="248">
        <v>2794</v>
      </c>
    </row>
    <row r="14" spans="1:5" s="89" customFormat="1" ht="12.95" customHeight="1">
      <c r="A14" s="130" t="s">
        <v>78</v>
      </c>
      <c r="B14" s="236" t="s">
        <v>383</v>
      </c>
      <c r="C14" s="248">
        <v>1261</v>
      </c>
      <c r="D14" s="248">
        <v>720</v>
      </c>
      <c r="E14" s="248">
        <v>755</v>
      </c>
    </row>
    <row r="15" spans="1:5" s="89" customFormat="1" ht="12.95" customHeight="1">
      <c r="A15" s="130" t="s">
        <v>79</v>
      </c>
      <c r="B15" s="239" t="s">
        <v>384</v>
      </c>
      <c r="C15" s="248"/>
      <c r="D15" s="248">
        <v>253</v>
      </c>
      <c r="E15" s="248">
        <v>253</v>
      </c>
    </row>
    <row r="16" spans="1:5" s="89" customFormat="1" ht="12.95" customHeight="1">
      <c r="A16" s="130" t="s">
        <v>86</v>
      </c>
      <c r="B16" s="236" t="s">
        <v>217</v>
      </c>
      <c r="C16" s="249"/>
      <c r="D16" s="249"/>
      <c r="E16" s="249"/>
    </row>
    <row r="17" spans="1:5" s="135" customFormat="1" ht="12.95" customHeight="1">
      <c r="A17" s="130" t="s">
        <v>87</v>
      </c>
      <c r="B17" s="236" t="s">
        <v>218</v>
      </c>
      <c r="C17" s="248"/>
      <c r="D17" s="248"/>
      <c r="E17" s="248"/>
    </row>
    <row r="18" spans="1:5" s="135" customFormat="1" ht="12.95" customHeight="1" thickBot="1">
      <c r="A18" s="130" t="s">
        <v>88</v>
      </c>
      <c r="B18" s="239" t="s">
        <v>219</v>
      </c>
      <c r="C18" s="250"/>
      <c r="D18" s="250">
        <v>290</v>
      </c>
      <c r="E18" s="250">
        <v>287</v>
      </c>
    </row>
    <row r="19" spans="1:5" s="89" customFormat="1" ht="12.95" customHeight="1" thickBot="1">
      <c r="A19" s="49" t="s">
        <v>10</v>
      </c>
      <c r="B19" s="258" t="s">
        <v>385</v>
      </c>
      <c r="C19" s="246">
        <f>SUM(C20:C22)</f>
        <v>0</v>
      </c>
      <c r="D19" s="246">
        <f>SUM(D20:D22)</f>
        <v>0</v>
      </c>
      <c r="E19" s="246">
        <f>SUM(E20:E22)</f>
        <v>0</v>
      </c>
    </row>
    <row r="20" spans="1:5" s="135" customFormat="1" ht="12.95" customHeight="1">
      <c r="A20" s="130" t="s">
        <v>80</v>
      </c>
      <c r="B20" s="238" t="s">
        <v>185</v>
      </c>
      <c r="C20" s="248"/>
      <c r="D20" s="248"/>
      <c r="E20" s="248"/>
    </row>
    <row r="21" spans="1:5" s="135" customFormat="1" ht="12.95" customHeight="1">
      <c r="A21" s="130" t="s">
        <v>81</v>
      </c>
      <c r="B21" s="236" t="s">
        <v>386</v>
      </c>
      <c r="C21" s="248"/>
      <c r="D21" s="248"/>
      <c r="E21" s="248"/>
    </row>
    <row r="22" spans="1:5" s="135" customFormat="1" ht="12.95" customHeight="1">
      <c r="A22" s="130" t="s">
        <v>82</v>
      </c>
      <c r="B22" s="236" t="s">
        <v>387</v>
      </c>
      <c r="C22" s="248"/>
      <c r="D22" s="248"/>
      <c r="E22" s="248"/>
    </row>
    <row r="23" spans="1:5" s="135" customFormat="1" ht="12.95" customHeight="1" thickBot="1">
      <c r="A23" s="130" t="s">
        <v>83</v>
      </c>
      <c r="B23" s="236" t="s">
        <v>2</v>
      </c>
      <c r="C23" s="248"/>
      <c r="D23" s="248"/>
      <c r="E23" s="248"/>
    </row>
    <row r="24" spans="1:5" s="135" customFormat="1" ht="12.95" customHeight="1" thickBot="1">
      <c r="A24" s="52" t="s">
        <v>11</v>
      </c>
      <c r="B24" s="237" t="s">
        <v>124</v>
      </c>
      <c r="C24" s="251"/>
      <c r="D24" s="251"/>
      <c r="E24" s="251"/>
    </row>
    <row r="25" spans="1:5" s="135" customFormat="1" ht="12.95" customHeight="1" thickBot="1">
      <c r="A25" s="52" t="s">
        <v>12</v>
      </c>
      <c r="B25" s="237" t="s">
        <v>388</v>
      </c>
      <c r="C25" s="246">
        <f>+C26+C27</f>
        <v>0</v>
      </c>
      <c r="D25" s="246">
        <f>+D26+D27</f>
        <v>0</v>
      </c>
      <c r="E25" s="246">
        <f>+E26+E27</f>
        <v>0</v>
      </c>
    </row>
    <row r="26" spans="1:5" s="135" customFormat="1" ht="12.95" customHeight="1">
      <c r="A26" s="131" t="s">
        <v>195</v>
      </c>
      <c r="B26" s="417" t="s">
        <v>386</v>
      </c>
      <c r="C26" s="418"/>
      <c r="D26" s="418"/>
      <c r="E26" s="252"/>
    </row>
    <row r="27" spans="1:5" s="135" customFormat="1" ht="12.95" customHeight="1">
      <c r="A27" s="131" t="s">
        <v>198</v>
      </c>
      <c r="B27" s="419" t="s">
        <v>389</v>
      </c>
      <c r="C27" s="420"/>
      <c r="D27" s="420"/>
      <c r="E27" s="253"/>
    </row>
    <row r="28" spans="1:5" s="135" customFormat="1" ht="12.95" customHeight="1" thickBot="1">
      <c r="A28" s="130" t="s">
        <v>199</v>
      </c>
      <c r="B28" s="421" t="s">
        <v>390</v>
      </c>
      <c r="C28" s="422"/>
      <c r="D28" s="422"/>
      <c r="E28" s="254"/>
    </row>
    <row r="29" spans="1:5" s="135" customFormat="1" ht="12.95" customHeight="1" thickBot="1">
      <c r="A29" s="52" t="s">
        <v>13</v>
      </c>
      <c r="B29" s="237" t="s">
        <v>391</v>
      </c>
      <c r="C29" s="246">
        <f>+C30+C31+C32</f>
        <v>0</v>
      </c>
      <c r="D29" s="246">
        <f>+D30+D31+D32</f>
        <v>0</v>
      </c>
      <c r="E29" s="246">
        <f>+E30+E31+E32</f>
        <v>0</v>
      </c>
    </row>
    <row r="30" spans="1:5" s="135" customFormat="1" ht="12.95" customHeight="1">
      <c r="A30" s="131" t="s">
        <v>67</v>
      </c>
      <c r="B30" s="417" t="s">
        <v>224</v>
      </c>
      <c r="C30" s="418"/>
      <c r="D30" s="418"/>
      <c r="E30" s="252"/>
    </row>
    <row r="31" spans="1:5" s="135" customFormat="1" ht="12.95" customHeight="1">
      <c r="A31" s="131" t="s">
        <v>68</v>
      </c>
      <c r="B31" s="419" t="s">
        <v>225</v>
      </c>
      <c r="C31" s="420"/>
      <c r="D31" s="420"/>
      <c r="E31" s="253"/>
    </row>
    <row r="32" spans="1:5" s="135" customFormat="1" ht="12.95" customHeight="1" thickBot="1">
      <c r="A32" s="130" t="s">
        <v>69</v>
      </c>
      <c r="B32" s="423" t="s">
        <v>226</v>
      </c>
      <c r="C32" s="422"/>
      <c r="D32" s="422"/>
      <c r="E32" s="254"/>
    </row>
    <row r="33" spans="1:5" s="89" customFormat="1" ht="12.95" customHeight="1" thickBot="1">
      <c r="A33" s="52" t="s">
        <v>14</v>
      </c>
      <c r="B33" s="237" t="s">
        <v>336</v>
      </c>
      <c r="C33" s="251"/>
      <c r="D33" s="251"/>
      <c r="E33" s="251"/>
    </row>
    <row r="34" spans="1:5" s="89" customFormat="1" ht="12.95" customHeight="1" thickBot="1">
      <c r="A34" s="52" t="s">
        <v>15</v>
      </c>
      <c r="B34" s="237" t="s">
        <v>392</v>
      </c>
      <c r="C34" s="255"/>
      <c r="D34" s="255"/>
      <c r="E34" s="255"/>
    </row>
    <row r="35" spans="1:5" s="89" customFormat="1" ht="12.95" customHeight="1" thickBot="1">
      <c r="A35" s="49" t="s">
        <v>16</v>
      </c>
      <c r="B35" s="237" t="s">
        <v>393</v>
      </c>
      <c r="C35" s="86">
        <f>+C8+C19+C24+C25+C29+C33+C34</f>
        <v>5932</v>
      </c>
      <c r="D35" s="86">
        <f>+D8+D19+D24+D25+D29+D33+D34</f>
        <v>4143</v>
      </c>
      <c r="E35" s="86">
        <f>+E8+E19+E24+E25+E29+E33+E34</f>
        <v>4145</v>
      </c>
    </row>
    <row r="36" spans="1:5" s="89" customFormat="1" ht="12.95" customHeight="1" thickBot="1">
      <c r="A36" s="61" t="s">
        <v>17</v>
      </c>
      <c r="B36" s="237" t="s">
        <v>394</v>
      </c>
      <c r="C36" s="86">
        <f>+C37+C38+C39</f>
        <v>76856</v>
      </c>
      <c r="D36" s="86">
        <f>+D37+D38+D39</f>
        <v>79347</v>
      </c>
      <c r="E36" s="86">
        <f>+E37+E38+E39</f>
        <v>79149</v>
      </c>
    </row>
    <row r="37" spans="1:5" s="89" customFormat="1" ht="12.95" customHeight="1">
      <c r="A37" s="131" t="s">
        <v>395</v>
      </c>
      <c r="B37" s="417" t="s">
        <v>163</v>
      </c>
      <c r="C37" s="418"/>
      <c r="D37" s="252">
        <v>2491</v>
      </c>
      <c r="E37" s="252">
        <v>2491</v>
      </c>
    </row>
    <row r="38" spans="1:5" s="89" customFormat="1" ht="12.95" customHeight="1">
      <c r="A38" s="131" t="s">
        <v>396</v>
      </c>
      <c r="B38" s="419" t="s">
        <v>3</v>
      </c>
      <c r="C38" s="420"/>
      <c r="D38" s="253"/>
      <c r="E38" s="253"/>
    </row>
    <row r="39" spans="1:5" s="135" customFormat="1" ht="12.95" customHeight="1" thickBot="1">
      <c r="A39" s="130" t="s">
        <v>397</v>
      </c>
      <c r="B39" s="423" t="s">
        <v>398</v>
      </c>
      <c r="C39" s="422">
        <v>76856</v>
      </c>
      <c r="D39" s="254">
        <v>76856</v>
      </c>
      <c r="E39" s="254">
        <v>76658</v>
      </c>
    </row>
    <row r="40" spans="1:5" s="135" customFormat="1" ht="15" customHeight="1" thickBot="1">
      <c r="A40" s="61" t="s">
        <v>18</v>
      </c>
      <c r="B40" s="263" t="s">
        <v>399</v>
      </c>
      <c r="C40" s="191">
        <f>+C35+C36</f>
        <v>82788</v>
      </c>
      <c r="D40" s="191">
        <f>+D35+D36</f>
        <v>83490</v>
      </c>
      <c r="E40" s="191">
        <f>+E35+E36</f>
        <v>83294</v>
      </c>
    </row>
    <row r="41" spans="1:5" s="135" customFormat="1" ht="15" customHeight="1">
      <c r="A41" s="62"/>
      <c r="B41" s="232"/>
      <c r="C41" s="189"/>
      <c r="D41" s="189"/>
      <c r="E41" s="189"/>
    </row>
    <row r="42" spans="1:5" ht="13.5" thickBot="1">
      <c r="A42" s="64"/>
      <c r="B42" s="233"/>
      <c r="C42" s="190"/>
      <c r="D42" s="190"/>
      <c r="E42" s="190"/>
    </row>
    <row r="43" spans="1:5" s="134" customFormat="1" ht="16.5" customHeight="1" thickBot="1">
      <c r="A43" s="65"/>
      <c r="B43" s="234" t="s">
        <v>48</v>
      </c>
      <c r="C43" s="191"/>
      <c r="D43" s="191"/>
      <c r="E43" s="191"/>
    </row>
    <row r="44" spans="1:5" s="136" customFormat="1" ht="12.95" customHeight="1" thickBot="1">
      <c r="A44" s="52" t="s">
        <v>9</v>
      </c>
      <c r="B44" s="237" t="s">
        <v>400</v>
      </c>
      <c r="C44" s="246">
        <f>SUM(C45:C49)</f>
        <v>82788</v>
      </c>
      <c r="D44" s="246">
        <f>SUM(D45:D49)</f>
        <v>83415</v>
      </c>
      <c r="E44" s="246">
        <f>SUM(E45:E49)</f>
        <v>79543</v>
      </c>
    </row>
    <row r="45" spans="1:5" ht="12.95" customHeight="1">
      <c r="A45" s="130" t="s">
        <v>74</v>
      </c>
      <c r="B45" s="238" t="s">
        <v>39</v>
      </c>
      <c r="C45" s="418">
        <v>42322</v>
      </c>
      <c r="D45" s="252">
        <v>43731</v>
      </c>
      <c r="E45" s="252">
        <v>43350</v>
      </c>
    </row>
    <row r="46" spans="1:5" ht="12.95" customHeight="1">
      <c r="A46" s="130" t="s">
        <v>75</v>
      </c>
      <c r="B46" s="236" t="s">
        <v>133</v>
      </c>
      <c r="C46" s="424">
        <v>11427</v>
      </c>
      <c r="D46" s="256">
        <v>11700</v>
      </c>
      <c r="E46" s="256">
        <v>11435</v>
      </c>
    </row>
    <row r="47" spans="1:5" ht="12.95" customHeight="1">
      <c r="A47" s="130" t="s">
        <v>76</v>
      </c>
      <c r="B47" s="236" t="s">
        <v>101</v>
      </c>
      <c r="C47" s="424">
        <v>29039</v>
      </c>
      <c r="D47" s="256">
        <v>27984</v>
      </c>
      <c r="E47" s="256">
        <v>24758</v>
      </c>
    </row>
    <row r="48" spans="1:5" ht="12.95" customHeight="1">
      <c r="A48" s="130" t="s">
        <v>77</v>
      </c>
      <c r="B48" s="236" t="s">
        <v>134</v>
      </c>
      <c r="C48" s="424"/>
      <c r="D48" s="424"/>
      <c r="E48" s="256"/>
    </row>
    <row r="49" spans="1:5" ht="12.95" customHeight="1" thickBot="1">
      <c r="A49" s="130" t="s">
        <v>108</v>
      </c>
      <c r="B49" s="236" t="s">
        <v>135</v>
      </c>
      <c r="C49" s="424"/>
      <c r="D49" s="424"/>
      <c r="E49" s="256"/>
    </row>
    <row r="50" spans="1:5" ht="12.95" customHeight="1" thickBot="1">
      <c r="A50" s="52" t="s">
        <v>10</v>
      </c>
      <c r="B50" s="237" t="s">
        <v>401</v>
      </c>
      <c r="C50" s="246">
        <f>SUM(C51:C53)</f>
        <v>0</v>
      </c>
      <c r="D50" s="246">
        <f>SUM(D51:D53)</f>
        <v>75</v>
      </c>
      <c r="E50" s="246">
        <f>SUM(E51:E53)</f>
        <v>72</v>
      </c>
    </row>
    <row r="51" spans="1:5" s="136" customFormat="1" ht="12.95" customHeight="1">
      <c r="A51" s="130" t="s">
        <v>80</v>
      </c>
      <c r="B51" s="238" t="s">
        <v>154</v>
      </c>
      <c r="C51" s="418"/>
      <c r="D51" s="252">
        <v>75</v>
      </c>
      <c r="E51" s="252">
        <v>72</v>
      </c>
    </row>
    <row r="52" spans="1:5" ht="12.95" customHeight="1">
      <c r="A52" s="130" t="s">
        <v>81</v>
      </c>
      <c r="B52" s="236" t="s">
        <v>137</v>
      </c>
      <c r="C52" s="424"/>
      <c r="D52" s="424"/>
      <c r="E52" s="256"/>
    </row>
    <row r="53" spans="1:5" ht="12.95" customHeight="1">
      <c r="A53" s="130" t="s">
        <v>82</v>
      </c>
      <c r="B53" s="236" t="s">
        <v>49</v>
      </c>
      <c r="C53" s="424"/>
      <c r="D53" s="424"/>
      <c r="E53" s="256"/>
    </row>
    <row r="54" spans="1:5" ht="12.95" customHeight="1" thickBot="1">
      <c r="A54" s="130" t="s">
        <v>83</v>
      </c>
      <c r="B54" s="236" t="s">
        <v>4</v>
      </c>
      <c r="C54" s="424"/>
      <c r="D54" s="424"/>
      <c r="E54" s="256"/>
    </row>
    <row r="55" spans="1:5" ht="15" customHeight="1" thickBot="1">
      <c r="A55" s="52" t="s">
        <v>11</v>
      </c>
      <c r="B55" s="264" t="s">
        <v>402</v>
      </c>
      <c r="C55" s="257">
        <f>+C44+C50</f>
        <v>82788</v>
      </c>
      <c r="D55" s="257">
        <f>+D44+D50</f>
        <v>83490</v>
      </c>
      <c r="E55" s="257">
        <f>+E44+E50</f>
        <v>79615</v>
      </c>
    </row>
    <row r="56" spans="1:5" ht="13.5" thickBot="1">
      <c r="C56" s="372"/>
      <c r="D56" s="372"/>
      <c r="E56" s="97"/>
    </row>
    <row r="57" spans="1:5" ht="15" customHeight="1" thickBot="1">
      <c r="A57" s="69" t="s">
        <v>149</v>
      </c>
      <c r="B57" s="70"/>
      <c r="C57" s="42">
        <v>21</v>
      </c>
      <c r="D57" s="42">
        <v>21</v>
      </c>
      <c r="E57" s="42">
        <v>21</v>
      </c>
    </row>
    <row r="58" spans="1:5" ht="14.25" customHeight="1" thickBot="1">
      <c r="A58" s="69" t="s">
        <v>150</v>
      </c>
      <c r="B58" s="70"/>
      <c r="C58" s="42">
        <v>0</v>
      </c>
      <c r="D58" s="42">
        <v>0</v>
      </c>
      <c r="E58" s="42">
        <v>0</v>
      </c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60" zoomScaleNormal="100" workbookViewId="0">
      <selection activeCell="B2" sqref="B2:D2"/>
    </sheetView>
  </sheetViews>
  <sheetFormatPr defaultRowHeight="12.75"/>
  <cols>
    <col min="1" max="1" width="13.83203125" style="67" customWidth="1"/>
    <col min="2" max="2" width="79.1640625" style="371" customWidth="1"/>
    <col min="3" max="5" width="16.33203125" style="371" customWidth="1"/>
    <col min="6" max="16384" width="9.33203125" style="68"/>
  </cols>
  <sheetData>
    <row r="1" spans="1:5" s="54" customFormat="1" ht="21" customHeight="1" thickBot="1">
      <c r="A1" s="53"/>
      <c r="B1" s="229"/>
      <c r="C1" s="242"/>
      <c r="D1" s="242"/>
      <c r="E1" s="242" t="s">
        <v>497</v>
      </c>
    </row>
    <row r="2" spans="1:5" s="132" customFormat="1" ht="36">
      <c r="A2" s="99" t="s">
        <v>147</v>
      </c>
      <c r="B2" s="598" t="s">
        <v>412</v>
      </c>
      <c r="C2" s="599"/>
      <c r="D2" s="600"/>
      <c r="E2" s="243" t="s">
        <v>53</v>
      </c>
    </row>
    <row r="3" spans="1:5" s="132" customFormat="1" ht="24.75" thickBot="1">
      <c r="A3" s="128" t="s">
        <v>146</v>
      </c>
      <c r="B3" s="604" t="s">
        <v>438</v>
      </c>
      <c r="C3" s="605"/>
      <c r="D3" s="606"/>
      <c r="E3" s="244" t="s">
        <v>53</v>
      </c>
    </row>
    <row r="4" spans="1:5" s="133" customFormat="1" ht="15.95" customHeight="1" thickBot="1">
      <c r="A4" s="56"/>
      <c r="B4" s="240"/>
      <c r="C4" s="57"/>
      <c r="D4" s="57"/>
      <c r="E4" s="57" t="s">
        <v>44</v>
      </c>
    </row>
    <row r="5" spans="1:5" ht="15" thickBot="1">
      <c r="A5" s="100" t="s">
        <v>148</v>
      </c>
      <c r="B5" s="241" t="s">
        <v>45</v>
      </c>
      <c r="C5" s="227" t="s">
        <v>46</v>
      </c>
      <c r="D5" s="227" t="s">
        <v>421</v>
      </c>
      <c r="E5" s="227" t="s">
        <v>446</v>
      </c>
    </row>
    <row r="6" spans="1:5" s="134" customFormat="1" ht="12.95" customHeight="1" thickBot="1">
      <c r="A6" s="49">
        <v>1</v>
      </c>
      <c r="B6" s="230">
        <v>2</v>
      </c>
      <c r="C6" s="228">
        <v>3</v>
      </c>
      <c r="D6" s="228">
        <v>4</v>
      </c>
      <c r="E6" s="228">
        <v>5</v>
      </c>
    </row>
    <row r="7" spans="1:5" s="134" customFormat="1" ht="15.95" customHeight="1" thickBot="1">
      <c r="A7" s="59"/>
      <c r="B7" s="231" t="s">
        <v>47</v>
      </c>
      <c r="C7" s="245"/>
      <c r="D7" s="245"/>
      <c r="E7" s="245"/>
    </row>
    <row r="8" spans="1:5" s="89" customFormat="1" ht="12" customHeight="1" thickBot="1">
      <c r="A8" s="49" t="s">
        <v>9</v>
      </c>
      <c r="B8" s="258" t="s">
        <v>382</v>
      </c>
      <c r="C8" s="246">
        <f>SUM(C9:C18)</f>
        <v>9088</v>
      </c>
      <c r="D8" s="246">
        <f>SUM(D9:D18)</f>
        <v>12600</v>
      </c>
      <c r="E8" s="246">
        <f>SUM(E9:E18)</f>
        <v>12597</v>
      </c>
    </row>
    <row r="9" spans="1:5" s="89" customFormat="1" ht="12" customHeight="1">
      <c r="A9" s="129" t="s">
        <v>74</v>
      </c>
      <c r="B9" s="235" t="s">
        <v>210</v>
      </c>
      <c r="C9" s="247"/>
      <c r="D9" s="247"/>
      <c r="E9" s="247"/>
    </row>
    <row r="10" spans="1:5" s="89" customFormat="1" ht="12" customHeight="1">
      <c r="A10" s="130" t="s">
        <v>75</v>
      </c>
      <c r="B10" s="236" t="s">
        <v>211</v>
      </c>
      <c r="C10" s="248"/>
      <c r="D10" s="248"/>
      <c r="E10" s="248"/>
    </row>
    <row r="11" spans="1:5" s="89" customFormat="1" ht="12" customHeight="1">
      <c r="A11" s="130" t="s">
        <v>76</v>
      </c>
      <c r="B11" s="236" t="s">
        <v>212</v>
      </c>
      <c r="C11" s="248"/>
      <c r="D11" s="248"/>
      <c r="E11" s="248"/>
    </row>
    <row r="12" spans="1:5" s="89" customFormat="1" ht="12" customHeight="1">
      <c r="A12" s="130" t="s">
        <v>77</v>
      </c>
      <c r="B12" s="236" t="s">
        <v>213</v>
      </c>
      <c r="C12" s="248"/>
      <c r="D12" s="248"/>
      <c r="E12" s="248"/>
    </row>
    <row r="13" spans="1:5" s="89" customFormat="1" ht="12" customHeight="1">
      <c r="A13" s="130" t="s">
        <v>108</v>
      </c>
      <c r="B13" s="236" t="s">
        <v>214</v>
      </c>
      <c r="C13" s="248">
        <v>7156</v>
      </c>
      <c r="D13" s="248">
        <v>9920</v>
      </c>
      <c r="E13" s="248">
        <v>9919</v>
      </c>
    </row>
    <row r="14" spans="1:5" s="89" customFormat="1" ht="12" customHeight="1">
      <c r="A14" s="130" t="s">
        <v>78</v>
      </c>
      <c r="B14" s="236" t="s">
        <v>383</v>
      </c>
      <c r="C14" s="248">
        <v>1932</v>
      </c>
      <c r="D14" s="248">
        <v>2680</v>
      </c>
      <c r="E14" s="248">
        <v>2678</v>
      </c>
    </row>
    <row r="15" spans="1:5" s="89" customFormat="1" ht="12" customHeight="1">
      <c r="A15" s="130" t="s">
        <v>79</v>
      </c>
      <c r="B15" s="239" t="s">
        <v>384</v>
      </c>
      <c r="C15" s="248"/>
      <c r="D15" s="248"/>
      <c r="E15" s="248"/>
    </row>
    <row r="16" spans="1:5" s="89" customFormat="1" ht="12" customHeight="1">
      <c r="A16" s="130" t="s">
        <v>86</v>
      </c>
      <c r="B16" s="236" t="s">
        <v>217</v>
      </c>
      <c r="C16" s="249"/>
      <c r="D16" s="249"/>
      <c r="E16" s="249"/>
    </row>
    <row r="17" spans="1:5" s="135" customFormat="1" ht="12" customHeight="1">
      <c r="A17" s="130" t="s">
        <v>87</v>
      </c>
      <c r="B17" s="236" t="s">
        <v>218</v>
      </c>
      <c r="C17" s="248"/>
      <c r="D17" s="248"/>
      <c r="E17" s="248"/>
    </row>
    <row r="18" spans="1:5" s="135" customFormat="1" ht="12" customHeight="1" thickBot="1">
      <c r="A18" s="130" t="s">
        <v>88</v>
      </c>
      <c r="B18" s="239" t="s">
        <v>219</v>
      </c>
      <c r="C18" s="250"/>
      <c r="D18" s="250"/>
      <c r="E18" s="250"/>
    </row>
    <row r="19" spans="1:5" s="89" customFormat="1" ht="12" customHeight="1" thickBot="1">
      <c r="A19" s="49" t="s">
        <v>10</v>
      </c>
      <c r="B19" s="258" t="s">
        <v>385</v>
      </c>
      <c r="C19" s="246">
        <f>SUM(C20:C22)</f>
        <v>0</v>
      </c>
      <c r="D19" s="246">
        <f>SUM(D20:D22)</f>
        <v>0</v>
      </c>
      <c r="E19" s="246">
        <f>SUM(E20:E22)</f>
        <v>0</v>
      </c>
    </row>
    <row r="20" spans="1:5" s="135" customFormat="1" ht="12" customHeight="1">
      <c r="A20" s="130" t="s">
        <v>80</v>
      </c>
      <c r="B20" s="238" t="s">
        <v>185</v>
      </c>
      <c r="C20" s="248"/>
      <c r="D20" s="248"/>
      <c r="E20" s="248"/>
    </row>
    <row r="21" spans="1:5" s="135" customFormat="1" ht="12" customHeight="1">
      <c r="A21" s="130" t="s">
        <v>81</v>
      </c>
      <c r="B21" s="236" t="s">
        <v>386</v>
      </c>
      <c r="C21" s="248"/>
      <c r="D21" s="248"/>
      <c r="E21" s="248"/>
    </row>
    <row r="22" spans="1:5" s="135" customFormat="1" ht="12" customHeight="1">
      <c r="A22" s="130" t="s">
        <v>82</v>
      </c>
      <c r="B22" s="236" t="s">
        <v>387</v>
      </c>
      <c r="C22" s="248"/>
      <c r="D22" s="248"/>
      <c r="E22" s="248"/>
    </row>
    <row r="23" spans="1:5" s="135" customFormat="1" ht="12" customHeight="1" thickBot="1">
      <c r="A23" s="130" t="s">
        <v>83</v>
      </c>
      <c r="B23" s="236" t="s">
        <v>2</v>
      </c>
      <c r="C23" s="248"/>
      <c r="D23" s="248"/>
      <c r="E23" s="248"/>
    </row>
    <row r="24" spans="1:5" s="135" customFormat="1" ht="12" customHeight="1" thickBot="1">
      <c r="A24" s="52" t="s">
        <v>11</v>
      </c>
      <c r="B24" s="237" t="s">
        <v>124</v>
      </c>
      <c r="C24" s="251"/>
      <c r="D24" s="251"/>
      <c r="E24" s="251"/>
    </row>
    <row r="25" spans="1:5" s="135" customFormat="1" ht="12" customHeight="1" thickBot="1">
      <c r="A25" s="52" t="s">
        <v>12</v>
      </c>
      <c r="B25" s="237" t="s">
        <v>388</v>
      </c>
      <c r="C25" s="246">
        <f>+C26+C27</f>
        <v>0</v>
      </c>
      <c r="D25" s="246">
        <f>+D26+D27</f>
        <v>0</v>
      </c>
      <c r="E25" s="246">
        <f>+E26+E27</f>
        <v>0</v>
      </c>
    </row>
    <row r="26" spans="1:5" s="135" customFormat="1" ht="12" customHeight="1">
      <c r="A26" s="131" t="s">
        <v>195</v>
      </c>
      <c r="B26" s="417" t="s">
        <v>386</v>
      </c>
      <c r="C26" s="418"/>
      <c r="D26" s="418"/>
      <c r="E26" s="418"/>
    </row>
    <row r="27" spans="1:5" s="135" customFormat="1" ht="12" customHeight="1">
      <c r="A27" s="131" t="s">
        <v>198</v>
      </c>
      <c r="B27" s="419" t="s">
        <v>389</v>
      </c>
      <c r="C27" s="420"/>
      <c r="D27" s="420"/>
      <c r="E27" s="420"/>
    </row>
    <row r="28" spans="1:5" s="135" customFormat="1" ht="12" customHeight="1" thickBot="1">
      <c r="A28" s="130" t="s">
        <v>199</v>
      </c>
      <c r="B28" s="421" t="s">
        <v>390</v>
      </c>
      <c r="C28" s="422"/>
      <c r="D28" s="422"/>
      <c r="E28" s="422"/>
    </row>
    <row r="29" spans="1:5" s="135" customFormat="1" ht="12" customHeight="1" thickBot="1">
      <c r="A29" s="52" t="s">
        <v>13</v>
      </c>
      <c r="B29" s="237" t="s">
        <v>391</v>
      </c>
      <c r="C29" s="246">
        <f>+C30+C31+C32</f>
        <v>0</v>
      </c>
      <c r="D29" s="246">
        <f>+D30+D31+D32</f>
        <v>0</v>
      </c>
      <c r="E29" s="246">
        <f>+E30+E31+E32</f>
        <v>0</v>
      </c>
    </row>
    <row r="30" spans="1:5" s="135" customFormat="1" ht="12" customHeight="1">
      <c r="A30" s="131" t="s">
        <v>67</v>
      </c>
      <c r="B30" s="417" t="s">
        <v>224</v>
      </c>
      <c r="C30" s="418"/>
      <c r="D30" s="418"/>
      <c r="E30" s="418"/>
    </row>
    <row r="31" spans="1:5" s="135" customFormat="1" ht="12" customHeight="1">
      <c r="A31" s="131" t="s">
        <v>68</v>
      </c>
      <c r="B31" s="419" t="s">
        <v>225</v>
      </c>
      <c r="C31" s="420"/>
      <c r="D31" s="420"/>
      <c r="E31" s="420"/>
    </row>
    <row r="32" spans="1:5" s="135" customFormat="1" ht="12" customHeight="1" thickBot="1">
      <c r="A32" s="130" t="s">
        <v>69</v>
      </c>
      <c r="B32" s="423" t="s">
        <v>226</v>
      </c>
      <c r="C32" s="422"/>
      <c r="D32" s="422"/>
      <c r="E32" s="422"/>
    </row>
    <row r="33" spans="1:5" s="89" customFormat="1" ht="12" customHeight="1" thickBot="1">
      <c r="A33" s="52" t="s">
        <v>14</v>
      </c>
      <c r="B33" s="237" t="s">
        <v>336</v>
      </c>
      <c r="C33" s="251"/>
      <c r="D33" s="251"/>
      <c r="E33" s="251"/>
    </row>
    <row r="34" spans="1:5" s="89" customFormat="1" ht="12" customHeight="1" thickBot="1">
      <c r="A34" s="52" t="s">
        <v>15</v>
      </c>
      <c r="B34" s="237" t="s">
        <v>392</v>
      </c>
      <c r="C34" s="255"/>
      <c r="D34" s="255"/>
      <c r="E34" s="255"/>
    </row>
    <row r="35" spans="1:5" s="89" customFormat="1" ht="12" customHeight="1" thickBot="1">
      <c r="A35" s="49" t="s">
        <v>16</v>
      </c>
      <c r="B35" s="237" t="s">
        <v>393</v>
      </c>
      <c r="C35" s="86">
        <f>+C8+C19+C24+C25+C29+C33+C34</f>
        <v>9088</v>
      </c>
      <c r="D35" s="86">
        <f>+D8+D19+D24+D25+D29+D33+D34</f>
        <v>12600</v>
      </c>
      <c r="E35" s="86">
        <f>+E8+E19+E24+E25+E29+E33+E34</f>
        <v>12597</v>
      </c>
    </row>
    <row r="36" spans="1:5" s="89" customFormat="1" ht="12" customHeight="1" thickBot="1">
      <c r="A36" s="61" t="s">
        <v>17</v>
      </c>
      <c r="B36" s="237" t="s">
        <v>394</v>
      </c>
      <c r="C36" s="86">
        <f>+C37+C38+C39</f>
        <v>0</v>
      </c>
      <c r="D36" s="86">
        <f>+D37+D38+D39</f>
        <v>0</v>
      </c>
      <c r="E36" s="86">
        <f>+E37+E38+E39</f>
        <v>0</v>
      </c>
    </row>
    <row r="37" spans="1:5" s="89" customFormat="1" ht="12" customHeight="1">
      <c r="A37" s="131" t="s">
        <v>395</v>
      </c>
      <c r="B37" s="417" t="s">
        <v>163</v>
      </c>
      <c r="C37" s="418"/>
      <c r="D37" s="418"/>
      <c r="E37" s="418"/>
    </row>
    <row r="38" spans="1:5" s="89" customFormat="1" ht="12" customHeight="1">
      <c r="A38" s="131" t="s">
        <v>396</v>
      </c>
      <c r="B38" s="419" t="s">
        <v>3</v>
      </c>
      <c r="C38" s="420"/>
      <c r="D38" s="420"/>
      <c r="E38" s="420"/>
    </row>
    <row r="39" spans="1:5" s="135" customFormat="1" ht="12" customHeight="1" thickBot="1">
      <c r="A39" s="130" t="s">
        <v>397</v>
      </c>
      <c r="B39" s="423" t="s">
        <v>398</v>
      </c>
      <c r="C39" s="422"/>
      <c r="D39" s="422"/>
      <c r="E39" s="422"/>
    </row>
    <row r="40" spans="1:5" s="135" customFormat="1" ht="15" customHeight="1" thickBot="1">
      <c r="A40" s="61" t="s">
        <v>18</v>
      </c>
      <c r="B40" s="263" t="s">
        <v>399</v>
      </c>
      <c r="C40" s="191">
        <f>+C35+C36</f>
        <v>9088</v>
      </c>
      <c r="D40" s="191">
        <f>+D35+D36</f>
        <v>12600</v>
      </c>
      <c r="E40" s="191">
        <f>+E35+E36</f>
        <v>12597</v>
      </c>
    </row>
    <row r="41" spans="1:5" s="135" customFormat="1" ht="15" customHeight="1">
      <c r="A41" s="62"/>
      <c r="B41" s="232"/>
      <c r="C41" s="189"/>
      <c r="D41" s="189"/>
      <c r="E41" s="189"/>
    </row>
    <row r="42" spans="1:5" ht="13.5" thickBot="1">
      <c r="A42" s="64"/>
      <c r="B42" s="233"/>
      <c r="C42" s="190"/>
      <c r="D42" s="190"/>
      <c r="E42" s="190"/>
    </row>
    <row r="43" spans="1:5" s="134" customFormat="1" ht="16.5" customHeight="1" thickBot="1">
      <c r="A43" s="65"/>
      <c r="B43" s="234" t="s">
        <v>48</v>
      </c>
      <c r="C43" s="191"/>
      <c r="D43" s="191"/>
      <c r="E43" s="191"/>
    </row>
    <row r="44" spans="1:5" s="136" customFormat="1" ht="12" customHeight="1" thickBot="1">
      <c r="A44" s="52" t="s">
        <v>9</v>
      </c>
      <c r="B44" s="237" t="s">
        <v>400</v>
      </c>
      <c r="C44" s="246">
        <f>SUM(C45:C49)</f>
        <v>9088</v>
      </c>
      <c r="D44" s="246">
        <f>SUM(D45:D49)</f>
        <v>12600</v>
      </c>
      <c r="E44" s="246">
        <f>SUM(E45:E49)</f>
        <v>12597</v>
      </c>
    </row>
    <row r="45" spans="1:5" ht="12" customHeight="1">
      <c r="A45" s="130" t="s">
        <v>74</v>
      </c>
      <c r="B45" s="238" t="s">
        <v>39</v>
      </c>
      <c r="C45" s="418"/>
      <c r="D45" s="418"/>
      <c r="E45" s="418"/>
    </row>
    <row r="46" spans="1:5" ht="12" customHeight="1">
      <c r="A46" s="130" t="s">
        <v>75</v>
      </c>
      <c r="B46" s="236" t="s">
        <v>133</v>
      </c>
      <c r="C46" s="424"/>
      <c r="D46" s="424"/>
      <c r="E46" s="424"/>
    </row>
    <row r="47" spans="1:5" ht="12" customHeight="1">
      <c r="A47" s="130" t="s">
        <v>76</v>
      </c>
      <c r="B47" s="236" t="s">
        <v>101</v>
      </c>
      <c r="C47" s="424">
        <v>9088</v>
      </c>
      <c r="D47" s="424">
        <v>12600</v>
      </c>
      <c r="E47" s="424">
        <v>12597</v>
      </c>
    </row>
    <row r="48" spans="1:5" ht="12" customHeight="1">
      <c r="A48" s="130" t="s">
        <v>77</v>
      </c>
      <c r="B48" s="236" t="s">
        <v>134</v>
      </c>
      <c r="C48" s="424"/>
      <c r="D48" s="424"/>
      <c r="E48" s="424"/>
    </row>
    <row r="49" spans="1:5" ht="12" customHeight="1" thickBot="1">
      <c r="A49" s="130" t="s">
        <v>108</v>
      </c>
      <c r="B49" s="236" t="s">
        <v>135</v>
      </c>
      <c r="C49" s="424"/>
      <c r="D49" s="424"/>
      <c r="E49" s="424"/>
    </row>
    <row r="50" spans="1:5" ht="12" customHeight="1" thickBot="1">
      <c r="A50" s="52" t="s">
        <v>10</v>
      </c>
      <c r="B50" s="237" t="s">
        <v>401</v>
      </c>
      <c r="C50" s="246">
        <f>SUM(C51:C53)</f>
        <v>0</v>
      </c>
      <c r="D50" s="246">
        <f>SUM(D51:D53)</f>
        <v>0</v>
      </c>
      <c r="E50" s="246">
        <f>SUM(E51:E53)</f>
        <v>0</v>
      </c>
    </row>
    <row r="51" spans="1:5" s="136" customFormat="1" ht="12" customHeight="1">
      <c r="A51" s="130" t="s">
        <v>80</v>
      </c>
      <c r="B51" s="238" t="s">
        <v>154</v>
      </c>
      <c r="C51" s="418"/>
      <c r="D51" s="418"/>
      <c r="E51" s="418"/>
    </row>
    <row r="52" spans="1:5" ht="12" customHeight="1">
      <c r="A52" s="130" t="s">
        <v>81</v>
      </c>
      <c r="B52" s="236" t="s">
        <v>137</v>
      </c>
      <c r="C52" s="424"/>
      <c r="D52" s="424"/>
      <c r="E52" s="424"/>
    </row>
    <row r="53" spans="1:5" ht="12" customHeight="1">
      <c r="A53" s="130" t="s">
        <v>82</v>
      </c>
      <c r="B53" s="236" t="s">
        <v>49</v>
      </c>
      <c r="C53" s="424"/>
      <c r="D53" s="424"/>
      <c r="E53" s="424"/>
    </row>
    <row r="54" spans="1:5" ht="12" customHeight="1" thickBot="1">
      <c r="A54" s="130" t="s">
        <v>83</v>
      </c>
      <c r="B54" s="236" t="s">
        <v>4</v>
      </c>
      <c r="C54" s="424"/>
      <c r="D54" s="424"/>
      <c r="E54" s="424"/>
    </row>
    <row r="55" spans="1:5" ht="15" customHeight="1" thickBot="1">
      <c r="A55" s="52" t="s">
        <v>11</v>
      </c>
      <c r="B55" s="264" t="s">
        <v>402</v>
      </c>
      <c r="C55" s="257">
        <f>+C44+C50</f>
        <v>9088</v>
      </c>
      <c r="D55" s="257">
        <f>+D44+D50</f>
        <v>12600</v>
      </c>
      <c r="E55" s="257">
        <f>+E44+E50</f>
        <v>12597</v>
      </c>
    </row>
    <row r="56" spans="1:5" ht="13.5" thickBot="1">
      <c r="C56" s="372"/>
      <c r="D56" s="372"/>
      <c r="E56" s="372"/>
    </row>
    <row r="57" spans="1:5" ht="15" customHeight="1" thickBot="1">
      <c r="A57" s="69" t="s">
        <v>149</v>
      </c>
      <c r="B57" s="70"/>
      <c r="C57" s="42">
        <v>0</v>
      </c>
      <c r="D57" s="42">
        <v>0</v>
      </c>
      <c r="E57" s="42">
        <v>0</v>
      </c>
    </row>
    <row r="58" spans="1:5" ht="14.25" customHeight="1" thickBot="1">
      <c r="A58" s="69" t="s">
        <v>150</v>
      </c>
      <c r="B58" s="70"/>
      <c r="C58" s="42">
        <v>0</v>
      </c>
      <c r="D58" s="42">
        <v>0</v>
      </c>
      <c r="E58" s="42">
        <v>0</v>
      </c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9"/>
  <sheetViews>
    <sheetView view="pageBreakPreview" zoomScale="60" zoomScaleNormal="100" workbookViewId="0">
      <selection activeCell="B2" sqref="B2:D2"/>
    </sheetView>
  </sheetViews>
  <sheetFormatPr defaultRowHeight="12.75"/>
  <cols>
    <col min="1" max="1" width="13.83203125" style="67" customWidth="1"/>
    <col min="2" max="2" width="79.1640625" style="371" customWidth="1"/>
    <col min="3" max="5" width="16.33203125" style="68" customWidth="1"/>
    <col min="6" max="16384" width="9.33203125" style="68"/>
  </cols>
  <sheetData>
    <row r="1" spans="1:5" s="54" customFormat="1" ht="21" customHeight="1" thickBot="1">
      <c r="A1" s="53"/>
      <c r="B1" s="229"/>
      <c r="C1" s="425"/>
      <c r="D1" s="425"/>
      <c r="E1" s="425" t="s">
        <v>498</v>
      </c>
    </row>
    <row r="2" spans="1:5" s="132" customFormat="1" ht="36">
      <c r="A2" s="99" t="s">
        <v>147</v>
      </c>
      <c r="B2" s="598" t="s">
        <v>412</v>
      </c>
      <c r="C2" s="599"/>
      <c r="D2" s="600"/>
      <c r="E2" s="426" t="s">
        <v>53</v>
      </c>
    </row>
    <row r="3" spans="1:5" s="132" customFormat="1" ht="24.75" thickBot="1">
      <c r="A3" s="128" t="s">
        <v>146</v>
      </c>
      <c r="B3" s="604" t="s">
        <v>437</v>
      </c>
      <c r="C3" s="605"/>
      <c r="D3" s="606"/>
      <c r="E3" s="427" t="s">
        <v>433</v>
      </c>
    </row>
    <row r="4" spans="1:5" s="133" customFormat="1" ht="15.95" customHeight="1" thickBot="1">
      <c r="A4" s="56"/>
      <c r="B4" s="240"/>
      <c r="C4" s="57"/>
      <c r="D4" s="460"/>
      <c r="E4" s="460" t="s">
        <v>44</v>
      </c>
    </row>
    <row r="5" spans="1:5" ht="15" thickBot="1">
      <c r="A5" s="100" t="s">
        <v>148</v>
      </c>
      <c r="B5" s="241" t="s">
        <v>45</v>
      </c>
      <c r="C5" s="58" t="s">
        <v>46</v>
      </c>
      <c r="D5" s="58" t="s">
        <v>421</v>
      </c>
      <c r="E5" s="58" t="s">
        <v>446</v>
      </c>
    </row>
    <row r="6" spans="1:5" s="134" customFormat="1" ht="12.95" customHeight="1" thickBot="1">
      <c r="A6" s="49">
        <v>1</v>
      </c>
      <c r="B6" s="230">
        <v>2</v>
      </c>
      <c r="C6" s="377">
        <v>3</v>
      </c>
      <c r="D6" s="51">
        <v>4</v>
      </c>
      <c r="E6" s="51">
        <v>5</v>
      </c>
    </row>
    <row r="7" spans="1:5" s="134" customFormat="1" ht="15.95" customHeight="1" thickBot="1">
      <c r="A7" s="59"/>
      <c r="B7" s="231" t="s">
        <v>47</v>
      </c>
      <c r="C7" s="428"/>
      <c r="D7" s="429"/>
      <c r="E7" s="429"/>
    </row>
    <row r="8" spans="1:5" s="89" customFormat="1" ht="12" customHeight="1" thickBot="1">
      <c r="A8" s="49" t="s">
        <v>9</v>
      </c>
      <c r="B8" s="258" t="s">
        <v>382</v>
      </c>
      <c r="C8" s="430"/>
      <c r="D8" s="431"/>
      <c r="E8" s="431"/>
    </row>
    <row r="9" spans="1:5" s="89" customFormat="1" ht="12" customHeight="1">
      <c r="A9" s="129" t="s">
        <v>74</v>
      </c>
      <c r="B9" s="235" t="s">
        <v>210</v>
      </c>
      <c r="C9" s="432"/>
      <c r="D9" s="433"/>
      <c r="E9" s="433"/>
    </row>
    <row r="10" spans="1:5" s="89" customFormat="1" ht="12" customHeight="1">
      <c r="A10" s="130" t="s">
        <v>75</v>
      </c>
      <c r="B10" s="236" t="s">
        <v>211</v>
      </c>
      <c r="C10" s="434"/>
      <c r="D10" s="435"/>
      <c r="E10" s="435"/>
    </row>
    <row r="11" spans="1:5" s="89" customFormat="1" ht="12" customHeight="1">
      <c r="A11" s="130" t="s">
        <v>76</v>
      </c>
      <c r="B11" s="236" t="s">
        <v>212</v>
      </c>
      <c r="C11" s="434"/>
      <c r="D11" s="435"/>
      <c r="E11" s="435"/>
    </row>
    <row r="12" spans="1:5" s="89" customFormat="1" ht="12" customHeight="1">
      <c r="A12" s="130" t="s">
        <v>77</v>
      </c>
      <c r="B12" s="236" t="s">
        <v>213</v>
      </c>
      <c r="C12" s="434"/>
      <c r="D12" s="435"/>
      <c r="E12" s="435"/>
    </row>
    <row r="13" spans="1:5" s="89" customFormat="1" ht="12" customHeight="1">
      <c r="A13" s="130" t="s">
        <v>108</v>
      </c>
      <c r="B13" s="236" t="s">
        <v>214</v>
      </c>
      <c r="C13" s="434"/>
      <c r="D13" s="435"/>
      <c r="E13" s="435"/>
    </row>
    <row r="14" spans="1:5" s="89" customFormat="1" ht="12" customHeight="1">
      <c r="A14" s="130" t="s">
        <v>78</v>
      </c>
      <c r="B14" s="236" t="s">
        <v>383</v>
      </c>
      <c r="C14" s="434"/>
      <c r="D14" s="435"/>
      <c r="E14" s="435"/>
    </row>
    <row r="15" spans="1:5" s="89" customFormat="1" ht="12" customHeight="1">
      <c r="A15" s="130" t="s">
        <v>79</v>
      </c>
      <c r="B15" s="239" t="s">
        <v>384</v>
      </c>
      <c r="C15" s="436"/>
      <c r="D15" s="437"/>
      <c r="E15" s="437"/>
    </row>
    <row r="16" spans="1:5" s="89" customFormat="1" ht="12" customHeight="1">
      <c r="A16" s="130" t="s">
        <v>86</v>
      </c>
      <c r="B16" s="236" t="s">
        <v>217</v>
      </c>
      <c r="C16" s="436"/>
      <c r="D16" s="437"/>
      <c r="E16" s="437"/>
    </row>
    <row r="17" spans="1:5" s="135" customFormat="1" ht="12" customHeight="1">
      <c r="A17" s="130" t="s">
        <v>87</v>
      </c>
      <c r="B17" s="236" t="s">
        <v>218</v>
      </c>
      <c r="C17" s="434"/>
      <c r="D17" s="435"/>
      <c r="E17" s="435"/>
    </row>
    <row r="18" spans="1:5" s="135" customFormat="1" ht="12" customHeight="1" thickBot="1">
      <c r="A18" s="130" t="s">
        <v>88</v>
      </c>
      <c r="B18" s="239" t="s">
        <v>219</v>
      </c>
      <c r="C18" s="436"/>
      <c r="D18" s="437"/>
      <c r="E18" s="437"/>
    </row>
    <row r="19" spans="1:5" s="89" customFormat="1" ht="12" customHeight="1" thickBot="1">
      <c r="A19" s="49" t="s">
        <v>10</v>
      </c>
      <c r="B19" s="258" t="s">
        <v>385</v>
      </c>
      <c r="C19" s="430"/>
      <c r="D19" s="431"/>
      <c r="E19" s="431"/>
    </row>
    <row r="20" spans="1:5" s="135" customFormat="1" ht="12" customHeight="1">
      <c r="A20" s="130" t="s">
        <v>80</v>
      </c>
      <c r="B20" s="238" t="s">
        <v>185</v>
      </c>
      <c r="C20" s="438"/>
      <c r="D20" s="455"/>
      <c r="E20" s="455"/>
    </row>
    <row r="21" spans="1:5" s="135" customFormat="1" ht="12" customHeight="1">
      <c r="A21" s="130" t="s">
        <v>81</v>
      </c>
      <c r="B21" s="236" t="s">
        <v>386</v>
      </c>
      <c r="C21" s="434"/>
      <c r="D21" s="435"/>
      <c r="E21" s="435"/>
    </row>
    <row r="22" spans="1:5" s="135" customFormat="1" ht="12" customHeight="1">
      <c r="A22" s="130" t="s">
        <v>82</v>
      </c>
      <c r="B22" s="236" t="s">
        <v>387</v>
      </c>
      <c r="C22" s="434"/>
      <c r="D22" s="435"/>
      <c r="E22" s="435"/>
    </row>
    <row r="23" spans="1:5" s="135" customFormat="1" ht="12" customHeight="1" thickBot="1">
      <c r="A23" s="130" t="s">
        <v>83</v>
      </c>
      <c r="B23" s="236" t="s">
        <v>2</v>
      </c>
      <c r="C23" s="434"/>
      <c r="D23" s="435"/>
      <c r="E23" s="435"/>
    </row>
    <row r="24" spans="1:5" s="135" customFormat="1" ht="12" customHeight="1" thickBot="1">
      <c r="A24" s="52" t="s">
        <v>11</v>
      </c>
      <c r="B24" s="237" t="s">
        <v>124</v>
      </c>
      <c r="C24" s="439"/>
      <c r="D24" s="440"/>
      <c r="E24" s="440"/>
    </row>
    <row r="25" spans="1:5" s="135" customFormat="1" ht="12" customHeight="1" thickBot="1">
      <c r="A25" s="52" t="s">
        <v>12</v>
      </c>
      <c r="B25" s="237" t="s">
        <v>388</v>
      </c>
      <c r="C25" s="430"/>
      <c r="D25" s="431"/>
      <c r="E25" s="431"/>
    </row>
    <row r="26" spans="1:5" s="135" customFormat="1" ht="12" customHeight="1">
      <c r="A26" s="131" t="s">
        <v>195</v>
      </c>
      <c r="B26" s="417" t="s">
        <v>386</v>
      </c>
      <c r="C26" s="441"/>
      <c r="D26" s="442"/>
      <c r="E26" s="442"/>
    </row>
    <row r="27" spans="1:5" s="135" customFormat="1" ht="12" customHeight="1">
      <c r="A27" s="131" t="s">
        <v>198</v>
      </c>
      <c r="B27" s="419" t="s">
        <v>389</v>
      </c>
      <c r="C27" s="443"/>
      <c r="D27" s="444"/>
      <c r="E27" s="444"/>
    </row>
    <row r="28" spans="1:5" s="135" customFormat="1" ht="12" customHeight="1" thickBot="1">
      <c r="A28" s="130" t="s">
        <v>199</v>
      </c>
      <c r="B28" s="421" t="s">
        <v>390</v>
      </c>
      <c r="C28" s="445"/>
      <c r="D28" s="456"/>
      <c r="E28" s="456"/>
    </row>
    <row r="29" spans="1:5" s="135" customFormat="1" ht="12" customHeight="1" thickBot="1">
      <c r="A29" s="52" t="s">
        <v>13</v>
      </c>
      <c r="B29" s="237" t="s">
        <v>391</v>
      </c>
      <c r="C29" s="430"/>
      <c r="D29" s="431"/>
      <c r="E29" s="431"/>
    </row>
    <row r="30" spans="1:5" s="135" customFormat="1" ht="12" customHeight="1">
      <c r="A30" s="131" t="s">
        <v>67</v>
      </c>
      <c r="B30" s="417" t="s">
        <v>224</v>
      </c>
      <c r="C30" s="441"/>
      <c r="D30" s="442"/>
      <c r="E30" s="442"/>
    </row>
    <row r="31" spans="1:5" s="135" customFormat="1" ht="12" customHeight="1">
      <c r="A31" s="131" t="s">
        <v>68</v>
      </c>
      <c r="B31" s="419" t="s">
        <v>225</v>
      </c>
      <c r="C31" s="443"/>
      <c r="D31" s="444"/>
      <c r="E31" s="444"/>
    </row>
    <row r="32" spans="1:5" s="135" customFormat="1" ht="12" customHeight="1" thickBot="1">
      <c r="A32" s="130" t="s">
        <v>69</v>
      </c>
      <c r="B32" s="423" t="s">
        <v>226</v>
      </c>
      <c r="C32" s="445"/>
      <c r="D32" s="456"/>
      <c r="E32" s="456"/>
    </row>
    <row r="33" spans="1:5" s="89" customFormat="1" ht="12" customHeight="1" thickBot="1">
      <c r="A33" s="52" t="s">
        <v>14</v>
      </c>
      <c r="B33" s="237" t="s">
        <v>336</v>
      </c>
      <c r="C33" s="439"/>
      <c r="D33" s="440"/>
      <c r="E33" s="440"/>
    </row>
    <row r="34" spans="1:5" s="89" customFormat="1" ht="12" customHeight="1" thickBot="1">
      <c r="A34" s="52" t="s">
        <v>15</v>
      </c>
      <c r="B34" s="237" t="s">
        <v>392</v>
      </c>
      <c r="C34" s="446"/>
      <c r="D34" s="447"/>
      <c r="E34" s="447"/>
    </row>
    <row r="35" spans="1:5" s="89" customFormat="1" ht="12" customHeight="1" thickBot="1">
      <c r="A35" s="49" t="s">
        <v>16</v>
      </c>
      <c r="B35" s="237" t="s">
        <v>393</v>
      </c>
      <c r="C35" s="448"/>
      <c r="D35" s="449"/>
      <c r="E35" s="449"/>
    </row>
    <row r="36" spans="1:5" s="89" customFormat="1" ht="12" customHeight="1" thickBot="1">
      <c r="A36" s="61" t="s">
        <v>17</v>
      </c>
      <c r="B36" s="237" t="s">
        <v>394</v>
      </c>
      <c r="C36" s="448"/>
      <c r="D36" s="449"/>
      <c r="E36" s="449"/>
    </row>
    <row r="37" spans="1:5" s="89" customFormat="1" ht="12" customHeight="1">
      <c r="A37" s="131" t="s">
        <v>395</v>
      </c>
      <c r="B37" s="417" t="s">
        <v>163</v>
      </c>
      <c r="C37" s="441"/>
      <c r="D37" s="442"/>
      <c r="E37" s="442"/>
    </row>
    <row r="38" spans="1:5" s="89" customFormat="1" ht="12" customHeight="1">
      <c r="A38" s="131" t="s">
        <v>396</v>
      </c>
      <c r="B38" s="419" t="s">
        <v>3</v>
      </c>
      <c r="C38" s="443"/>
      <c r="D38" s="444"/>
      <c r="E38" s="444"/>
    </row>
    <row r="39" spans="1:5" s="135" customFormat="1" ht="12" customHeight="1" thickBot="1">
      <c r="A39" s="130" t="s">
        <v>397</v>
      </c>
      <c r="B39" s="423" t="s">
        <v>398</v>
      </c>
      <c r="C39" s="445"/>
      <c r="D39" s="456"/>
      <c r="E39" s="456"/>
    </row>
    <row r="40" spans="1:5" s="135" customFormat="1" ht="15" customHeight="1" thickBot="1">
      <c r="A40" s="61" t="s">
        <v>18</v>
      </c>
      <c r="B40" s="263" t="s">
        <v>399</v>
      </c>
      <c r="C40" s="405"/>
      <c r="D40" s="406"/>
      <c r="E40" s="406"/>
    </row>
    <row r="41" spans="1:5" s="135" customFormat="1" ht="15" customHeight="1">
      <c r="A41" s="62"/>
      <c r="B41" s="232"/>
      <c r="C41" s="403"/>
      <c r="D41" s="403"/>
      <c r="E41" s="403"/>
    </row>
    <row r="42" spans="1:5" ht="13.5" thickBot="1">
      <c r="A42" s="64"/>
      <c r="B42" s="233"/>
      <c r="C42" s="404"/>
      <c r="D42" s="404"/>
      <c r="E42" s="404"/>
    </row>
    <row r="43" spans="1:5" s="134" customFormat="1" ht="16.5" customHeight="1" thickBot="1">
      <c r="A43" s="65"/>
      <c r="B43" s="234" t="s">
        <v>48</v>
      </c>
      <c r="C43" s="405"/>
      <c r="D43" s="406"/>
      <c r="E43" s="406"/>
    </row>
    <row r="44" spans="1:5" s="136" customFormat="1" ht="12" customHeight="1" thickBot="1">
      <c r="A44" s="52" t="s">
        <v>9</v>
      </c>
      <c r="B44" s="237" t="s">
        <v>400</v>
      </c>
      <c r="C44" s="430"/>
      <c r="D44" s="431"/>
      <c r="E44" s="431"/>
    </row>
    <row r="45" spans="1:5" ht="12" customHeight="1">
      <c r="A45" s="130" t="s">
        <v>74</v>
      </c>
      <c r="B45" s="238" t="s">
        <v>39</v>
      </c>
      <c r="C45" s="441"/>
      <c r="D45" s="442"/>
      <c r="E45" s="442"/>
    </row>
    <row r="46" spans="1:5" ht="12" customHeight="1">
      <c r="A46" s="130" t="s">
        <v>75</v>
      </c>
      <c r="B46" s="236" t="s">
        <v>133</v>
      </c>
      <c r="C46" s="450"/>
      <c r="D46" s="451"/>
      <c r="E46" s="451"/>
    </row>
    <row r="47" spans="1:5" ht="12" customHeight="1">
      <c r="A47" s="130" t="s">
        <v>76</v>
      </c>
      <c r="B47" s="236" t="s">
        <v>101</v>
      </c>
      <c r="C47" s="450"/>
      <c r="D47" s="451"/>
      <c r="E47" s="451"/>
    </row>
    <row r="48" spans="1:5" ht="12" customHeight="1">
      <c r="A48" s="130" t="s">
        <v>77</v>
      </c>
      <c r="B48" s="236" t="s">
        <v>134</v>
      </c>
      <c r="C48" s="450"/>
      <c r="D48" s="451"/>
      <c r="E48" s="451"/>
    </row>
    <row r="49" spans="1:5" ht="12" customHeight="1" thickBot="1">
      <c r="A49" s="130" t="s">
        <v>108</v>
      </c>
      <c r="B49" s="236" t="s">
        <v>135</v>
      </c>
      <c r="C49" s="450"/>
      <c r="D49" s="451"/>
      <c r="E49" s="451"/>
    </row>
    <row r="50" spans="1:5" ht="12" customHeight="1" thickBot="1">
      <c r="A50" s="52" t="s">
        <v>10</v>
      </c>
      <c r="B50" s="237" t="s">
        <v>401</v>
      </c>
      <c r="C50" s="430"/>
      <c r="D50" s="431"/>
      <c r="E50" s="431"/>
    </row>
    <row r="51" spans="1:5" s="136" customFormat="1" ht="12" customHeight="1">
      <c r="A51" s="130" t="s">
        <v>80</v>
      </c>
      <c r="B51" s="238" t="s">
        <v>154</v>
      </c>
      <c r="C51" s="441"/>
      <c r="D51" s="442"/>
      <c r="E51" s="442"/>
    </row>
    <row r="52" spans="1:5" ht="12" customHeight="1">
      <c r="A52" s="130" t="s">
        <v>81</v>
      </c>
      <c r="B52" s="236" t="s">
        <v>137</v>
      </c>
      <c r="C52" s="450"/>
      <c r="D52" s="451"/>
      <c r="E52" s="451"/>
    </row>
    <row r="53" spans="1:5" ht="12" customHeight="1">
      <c r="A53" s="130" t="s">
        <v>82</v>
      </c>
      <c r="B53" s="236" t="s">
        <v>49</v>
      </c>
      <c r="C53" s="450"/>
      <c r="D53" s="451"/>
      <c r="E53" s="451"/>
    </row>
    <row r="54" spans="1:5" ht="12" customHeight="1" thickBot="1">
      <c r="A54" s="130" t="s">
        <v>83</v>
      </c>
      <c r="B54" s="236" t="s">
        <v>4</v>
      </c>
      <c r="C54" s="450"/>
      <c r="D54" s="451"/>
      <c r="E54" s="451"/>
    </row>
    <row r="55" spans="1:5" ht="15" customHeight="1" thickBot="1">
      <c r="A55" s="52" t="s">
        <v>11</v>
      </c>
      <c r="B55" s="264" t="s">
        <v>402</v>
      </c>
      <c r="C55" s="452"/>
      <c r="D55" s="453"/>
      <c r="E55" s="453"/>
    </row>
    <row r="56" spans="1:5" ht="13.5" thickBot="1">
      <c r="C56" s="454"/>
      <c r="D56" s="457"/>
      <c r="E56" s="457"/>
    </row>
    <row r="57" spans="1:5" ht="15" customHeight="1" thickBot="1">
      <c r="A57" s="69" t="s">
        <v>149</v>
      </c>
      <c r="B57" s="70"/>
      <c r="C57" s="416"/>
      <c r="D57" s="458"/>
      <c r="E57" s="458"/>
    </row>
    <row r="58" spans="1:5" ht="14.25" customHeight="1" thickBot="1">
      <c r="A58" s="69" t="s">
        <v>150</v>
      </c>
      <c r="B58" s="70"/>
      <c r="C58" s="416"/>
      <c r="D58" s="458"/>
      <c r="E58" s="458"/>
    </row>
    <row r="59" spans="1:5">
      <c r="D59" s="459"/>
      <c r="E59" s="459"/>
    </row>
  </sheetData>
  <sheetProtection formatCells="0"/>
  <mergeCells count="2">
    <mergeCell ref="B2:D2"/>
    <mergeCell ref="B3:D3"/>
  </mergeCells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G25"/>
  <sheetViews>
    <sheetView tabSelected="1" view="pageLayout" zoomScaleNormal="100" workbookViewId="0">
      <selection activeCell="G3" sqref="G3"/>
    </sheetView>
  </sheetViews>
  <sheetFormatPr defaultRowHeight="15.75"/>
  <cols>
    <col min="1" max="1" width="7" style="539" customWidth="1"/>
    <col min="2" max="2" width="32" style="540" customWidth="1"/>
    <col min="3" max="3" width="13.83203125" style="540" customWidth="1"/>
    <col min="4" max="4" width="11.83203125" style="540" customWidth="1"/>
    <col min="5" max="7" width="14.5" style="540" customWidth="1"/>
    <col min="8" max="16384" width="9.33203125" style="540"/>
  </cols>
  <sheetData>
    <row r="1" spans="1:7" ht="16.5" thickBot="1">
      <c r="G1" s="541" t="s">
        <v>54</v>
      </c>
    </row>
    <row r="2" spans="1:7" ht="17.25" customHeight="1" thickBot="1">
      <c r="A2" s="611" t="s">
        <v>7</v>
      </c>
      <c r="B2" s="613" t="s">
        <v>467</v>
      </c>
      <c r="C2" s="613" t="s">
        <v>481</v>
      </c>
      <c r="D2" s="613" t="s">
        <v>468</v>
      </c>
      <c r="E2" s="607" t="s">
        <v>469</v>
      </c>
      <c r="F2" s="607"/>
      <c r="G2" s="608"/>
    </row>
    <row r="3" spans="1:7" s="544" customFormat="1" ht="57.75" customHeight="1" thickBot="1">
      <c r="A3" s="612"/>
      <c r="B3" s="614"/>
      <c r="C3" s="614"/>
      <c r="D3" s="614"/>
      <c r="E3" s="542" t="s">
        <v>470</v>
      </c>
      <c r="F3" s="542" t="s">
        <v>471</v>
      </c>
      <c r="G3" s="543" t="s">
        <v>472</v>
      </c>
    </row>
    <row r="4" spans="1:7" s="546" customFormat="1" ht="15" customHeight="1" thickBot="1">
      <c r="A4" s="545" t="s">
        <v>451</v>
      </c>
      <c r="B4" s="542" t="s">
        <v>452</v>
      </c>
      <c r="C4" s="542" t="s">
        <v>453</v>
      </c>
      <c r="D4" s="542" t="s">
        <v>454</v>
      </c>
      <c r="E4" s="542" t="s">
        <v>482</v>
      </c>
      <c r="F4" s="542" t="s">
        <v>456</v>
      </c>
      <c r="G4" s="543" t="s">
        <v>457</v>
      </c>
    </row>
    <row r="5" spans="1:7" ht="15" customHeight="1">
      <c r="A5" s="547" t="s">
        <v>9</v>
      </c>
      <c r="B5" s="548" t="s">
        <v>479</v>
      </c>
      <c r="C5" s="549">
        <v>33608</v>
      </c>
      <c r="D5" s="549"/>
      <c r="E5" s="550">
        <f t="shared" ref="E5:E24" si="0">C5+D5</f>
        <v>33608</v>
      </c>
      <c r="F5" s="549">
        <v>26261</v>
      </c>
      <c r="G5" s="551">
        <v>7347</v>
      </c>
    </row>
    <row r="6" spans="1:7" ht="15" customHeight="1">
      <c r="A6" s="552" t="s">
        <v>10</v>
      </c>
      <c r="B6" s="553" t="s">
        <v>480</v>
      </c>
      <c r="C6" s="554">
        <v>2602</v>
      </c>
      <c r="D6" s="554"/>
      <c r="E6" s="550">
        <f t="shared" si="0"/>
        <v>2602</v>
      </c>
      <c r="F6" s="554">
        <v>2602</v>
      </c>
      <c r="G6" s="555"/>
    </row>
    <row r="7" spans="1:7" ht="31.5">
      <c r="A7" s="552" t="s">
        <v>11</v>
      </c>
      <c r="B7" s="553" t="s">
        <v>476</v>
      </c>
      <c r="C7" s="554">
        <v>3679</v>
      </c>
      <c r="D7" s="554"/>
      <c r="E7" s="550">
        <f t="shared" si="0"/>
        <v>3679</v>
      </c>
      <c r="F7" s="554">
        <v>3679</v>
      </c>
      <c r="G7" s="555"/>
    </row>
    <row r="8" spans="1:7" ht="15" customHeight="1">
      <c r="A8" s="552" t="s">
        <v>12</v>
      </c>
      <c r="B8" s="553"/>
      <c r="C8" s="554"/>
      <c r="D8" s="554"/>
      <c r="E8" s="550">
        <f t="shared" si="0"/>
        <v>0</v>
      </c>
      <c r="F8" s="554"/>
      <c r="G8" s="555"/>
    </row>
    <row r="9" spans="1:7" ht="15" customHeight="1">
      <c r="A9" s="552" t="s">
        <v>13</v>
      </c>
      <c r="B9" s="553"/>
      <c r="C9" s="554"/>
      <c r="D9" s="554"/>
      <c r="E9" s="550">
        <f t="shared" si="0"/>
        <v>0</v>
      </c>
      <c r="F9" s="554"/>
      <c r="G9" s="555"/>
    </row>
    <row r="10" spans="1:7" ht="15" customHeight="1">
      <c r="A10" s="552" t="s">
        <v>14</v>
      </c>
      <c r="B10" s="553"/>
      <c r="C10" s="554"/>
      <c r="D10" s="554"/>
      <c r="E10" s="550">
        <f t="shared" si="0"/>
        <v>0</v>
      </c>
      <c r="F10" s="554"/>
      <c r="G10" s="555"/>
    </row>
    <row r="11" spans="1:7" ht="15" customHeight="1">
      <c r="A11" s="552" t="s">
        <v>15</v>
      </c>
      <c r="B11" s="553"/>
      <c r="C11" s="554"/>
      <c r="D11" s="554"/>
      <c r="E11" s="550">
        <f t="shared" si="0"/>
        <v>0</v>
      </c>
      <c r="F11" s="554"/>
      <c r="G11" s="555"/>
    </row>
    <row r="12" spans="1:7" ht="15" customHeight="1">
      <c r="A12" s="552" t="s">
        <v>16</v>
      </c>
      <c r="B12" s="553"/>
      <c r="C12" s="554"/>
      <c r="D12" s="554"/>
      <c r="E12" s="550">
        <f t="shared" si="0"/>
        <v>0</v>
      </c>
      <c r="F12" s="554"/>
      <c r="G12" s="555"/>
    </row>
    <row r="13" spans="1:7" ht="15" customHeight="1">
      <c r="A13" s="552" t="s">
        <v>17</v>
      </c>
      <c r="B13" s="553"/>
      <c r="C13" s="554"/>
      <c r="D13" s="554"/>
      <c r="E13" s="550">
        <f t="shared" si="0"/>
        <v>0</v>
      </c>
      <c r="F13" s="554"/>
      <c r="G13" s="555"/>
    </row>
    <row r="14" spans="1:7" ht="15" customHeight="1">
      <c r="A14" s="552" t="s">
        <v>18</v>
      </c>
      <c r="B14" s="553"/>
      <c r="C14" s="554"/>
      <c r="D14" s="554"/>
      <c r="E14" s="550">
        <f t="shared" si="0"/>
        <v>0</v>
      </c>
      <c r="F14" s="554"/>
      <c r="G14" s="555"/>
    </row>
    <row r="15" spans="1:7" ht="15" customHeight="1">
      <c r="A15" s="552" t="s">
        <v>19</v>
      </c>
      <c r="B15" s="553"/>
      <c r="C15" s="554"/>
      <c r="D15" s="554"/>
      <c r="E15" s="550">
        <f t="shared" si="0"/>
        <v>0</v>
      </c>
      <c r="F15" s="554"/>
      <c r="G15" s="555"/>
    </row>
    <row r="16" spans="1:7" ht="15" customHeight="1">
      <c r="A16" s="552" t="s">
        <v>20</v>
      </c>
      <c r="B16" s="553"/>
      <c r="C16" s="554"/>
      <c r="D16" s="554"/>
      <c r="E16" s="550">
        <f t="shared" si="0"/>
        <v>0</v>
      </c>
      <c r="F16" s="554"/>
      <c r="G16" s="555"/>
    </row>
    <row r="17" spans="1:7" ht="15" customHeight="1">
      <c r="A17" s="552" t="s">
        <v>21</v>
      </c>
      <c r="B17" s="553"/>
      <c r="C17" s="554"/>
      <c r="D17" s="554"/>
      <c r="E17" s="550">
        <f t="shared" si="0"/>
        <v>0</v>
      </c>
      <c r="F17" s="554"/>
      <c r="G17" s="555"/>
    </row>
    <row r="18" spans="1:7" ht="15" customHeight="1">
      <c r="A18" s="552" t="s">
        <v>22</v>
      </c>
      <c r="B18" s="553"/>
      <c r="C18" s="554"/>
      <c r="D18" s="554"/>
      <c r="E18" s="550">
        <f t="shared" si="0"/>
        <v>0</v>
      </c>
      <c r="F18" s="554"/>
      <c r="G18" s="555"/>
    </row>
    <row r="19" spans="1:7" ht="15" customHeight="1">
      <c r="A19" s="552" t="s">
        <v>23</v>
      </c>
      <c r="B19" s="553"/>
      <c r="C19" s="554"/>
      <c r="D19" s="554"/>
      <c r="E19" s="550">
        <f t="shared" si="0"/>
        <v>0</v>
      </c>
      <c r="F19" s="554"/>
      <c r="G19" s="555"/>
    </row>
    <row r="20" spans="1:7" ht="15" customHeight="1">
      <c r="A20" s="552" t="s">
        <v>24</v>
      </c>
      <c r="B20" s="553"/>
      <c r="C20" s="554"/>
      <c r="D20" s="554"/>
      <c r="E20" s="550">
        <f t="shared" si="0"/>
        <v>0</v>
      </c>
      <c r="F20" s="554"/>
      <c r="G20" s="555"/>
    </row>
    <row r="21" spans="1:7" ht="15" customHeight="1">
      <c r="A21" s="552" t="s">
        <v>25</v>
      </c>
      <c r="B21" s="553"/>
      <c r="C21" s="554"/>
      <c r="D21" s="554"/>
      <c r="E21" s="550">
        <f t="shared" si="0"/>
        <v>0</v>
      </c>
      <c r="F21" s="554"/>
      <c r="G21" s="555"/>
    </row>
    <row r="22" spans="1:7" ht="15" customHeight="1">
      <c r="A22" s="552" t="s">
        <v>26</v>
      </c>
      <c r="B22" s="553"/>
      <c r="C22" s="554"/>
      <c r="D22" s="554"/>
      <c r="E22" s="550">
        <f t="shared" si="0"/>
        <v>0</v>
      </c>
      <c r="F22" s="554"/>
      <c r="G22" s="555"/>
    </row>
    <row r="23" spans="1:7" ht="15" customHeight="1">
      <c r="A23" s="552" t="s">
        <v>27</v>
      </c>
      <c r="B23" s="553"/>
      <c r="C23" s="554"/>
      <c r="D23" s="554"/>
      <c r="E23" s="550">
        <f t="shared" si="0"/>
        <v>0</v>
      </c>
      <c r="F23" s="554"/>
      <c r="G23" s="555"/>
    </row>
    <row r="24" spans="1:7" ht="15" customHeight="1" thickBot="1">
      <c r="A24" s="552" t="s">
        <v>28</v>
      </c>
      <c r="B24" s="553"/>
      <c r="C24" s="554"/>
      <c r="D24" s="554"/>
      <c r="E24" s="550">
        <f t="shared" si="0"/>
        <v>0</v>
      </c>
      <c r="F24" s="554"/>
      <c r="G24" s="555"/>
    </row>
    <row r="25" spans="1:7" ht="15" customHeight="1" thickBot="1">
      <c r="A25" s="609" t="s">
        <v>42</v>
      </c>
      <c r="B25" s="610"/>
      <c r="C25" s="556">
        <f>SUM(C5:C24)</f>
        <v>39889</v>
      </c>
      <c r="D25" s="556">
        <f>SUM(D5:D24)</f>
        <v>0</v>
      </c>
      <c r="E25" s="556">
        <f>SUM(E5:E24)</f>
        <v>39889</v>
      </c>
      <c r="F25" s="556">
        <f>SUM(F5:F24)</f>
        <v>32542</v>
      </c>
      <c r="G25" s="557">
        <f>SUM(G5:G24)</f>
        <v>7347</v>
      </c>
    </row>
  </sheetData>
  <mergeCells count="6">
    <mergeCell ref="E2:G2"/>
    <mergeCell ref="A25:B25"/>
    <mergeCell ref="A2:A3"/>
    <mergeCell ref="B2:B3"/>
    <mergeCell ref="C2:C3"/>
    <mergeCell ref="D2:D3"/>
  </mergeCells>
  <phoneticPr fontId="39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88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7. melléklet a 9/2015. (V.08.) önkormányzati rendelethez&amp;"Times New Roman CE,Dőlt"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0" sqref="M20"/>
    </sheetView>
  </sheetViews>
  <sheetFormatPr defaultRowHeight="12.75"/>
  <sheetData/>
  <phoneticPr fontId="2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view="pageLayout" topLeftCell="G85" zoomScaleNormal="100" zoomScaleSheetLayoutView="100" workbookViewId="0">
      <selection activeCell="N86" sqref="N86:O86"/>
    </sheetView>
  </sheetViews>
  <sheetFormatPr defaultRowHeight="15.75"/>
  <cols>
    <col min="1" max="1" width="9.5" style="91" customWidth="1"/>
    <col min="2" max="2" width="80.83203125" style="287" customWidth="1"/>
    <col min="3" max="5" width="16.33203125" style="284" customWidth="1"/>
    <col min="6" max="16384" width="9.33203125" style="102"/>
  </cols>
  <sheetData>
    <row r="1" spans="1:5" ht="15.95" customHeight="1">
      <c r="A1" s="562" t="s">
        <v>6</v>
      </c>
      <c r="B1" s="562"/>
      <c r="C1" s="562"/>
      <c r="D1" s="562"/>
      <c r="E1" s="102"/>
    </row>
    <row r="2" spans="1:5" ht="15.95" customHeight="1" thickBot="1">
      <c r="A2" s="561" t="s">
        <v>112</v>
      </c>
      <c r="B2" s="561"/>
      <c r="C2" s="265"/>
      <c r="D2" s="265"/>
      <c r="E2" s="265" t="s">
        <v>155</v>
      </c>
    </row>
    <row r="3" spans="1:5" ht="38.1" customHeight="1" thickBot="1">
      <c r="A3" s="12" t="s">
        <v>62</v>
      </c>
      <c r="B3" s="13" t="s">
        <v>8</v>
      </c>
      <c r="C3" s="15" t="s">
        <v>176</v>
      </c>
      <c r="D3" s="15" t="s">
        <v>419</v>
      </c>
      <c r="E3" s="15" t="s">
        <v>473</v>
      </c>
    </row>
    <row r="4" spans="1:5" s="103" customFormat="1" ht="12" customHeight="1" thickBot="1">
      <c r="A4" s="101">
        <v>1</v>
      </c>
      <c r="B4" s="285">
        <v>2</v>
      </c>
      <c r="C4" s="266">
        <v>3</v>
      </c>
      <c r="D4" s="266">
        <v>4</v>
      </c>
      <c r="E4" s="266">
        <v>5</v>
      </c>
    </row>
    <row r="5" spans="1:5" s="104" customFormat="1" ht="12" customHeight="1" thickBot="1">
      <c r="A5" s="10" t="s">
        <v>9</v>
      </c>
      <c r="B5" s="199" t="s">
        <v>177</v>
      </c>
      <c r="C5" s="267">
        <f>+C6+C7+C8+C9+C10+C11</f>
        <v>208869</v>
      </c>
      <c r="D5" s="267">
        <f>+D6+D7+D8+D9+D10+D11</f>
        <v>247181</v>
      </c>
      <c r="E5" s="267">
        <f>+E6+E7+E8+E9+E10+E11</f>
        <v>247181</v>
      </c>
    </row>
    <row r="6" spans="1:5" s="104" customFormat="1" ht="12" customHeight="1">
      <c r="A6" s="6" t="s">
        <v>74</v>
      </c>
      <c r="B6" s="200" t="s">
        <v>178</v>
      </c>
      <c r="C6" s="268">
        <v>48011</v>
      </c>
      <c r="D6" s="268">
        <v>72974</v>
      </c>
      <c r="E6" s="268">
        <v>72974</v>
      </c>
    </row>
    <row r="7" spans="1:5" s="104" customFormat="1" ht="12" customHeight="1">
      <c r="A7" s="5" t="s">
        <v>75</v>
      </c>
      <c r="B7" s="201" t="s">
        <v>179</v>
      </c>
      <c r="C7" s="269">
        <v>46081</v>
      </c>
      <c r="D7" s="269">
        <v>46081</v>
      </c>
      <c r="E7" s="269">
        <v>46081</v>
      </c>
    </row>
    <row r="8" spans="1:5" s="104" customFormat="1" ht="12" customHeight="1">
      <c r="A8" s="5" t="s">
        <v>76</v>
      </c>
      <c r="B8" s="201" t="s">
        <v>180</v>
      </c>
      <c r="C8" s="269">
        <v>83134</v>
      </c>
      <c r="D8" s="269">
        <v>105542</v>
      </c>
      <c r="E8" s="269">
        <v>105542</v>
      </c>
    </row>
    <row r="9" spans="1:5" s="104" customFormat="1" ht="12" customHeight="1">
      <c r="A9" s="5" t="s">
        <v>77</v>
      </c>
      <c r="B9" s="201" t="s">
        <v>181</v>
      </c>
      <c r="C9" s="269">
        <v>2643</v>
      </c>
      <c r="D9" s="269">
        <v>2643</v>
      </c>
      <c r="E9" s="269">
        <v>2643</v>
      </c>
    </row>
    <row r="10" spans="1:5" s="104" customFormat="1" ht="12" customHeight="1">
      <c r="A10" s="5" t="s">
        <v>108</v>
      </c>
      <c r="B10" s="201" t="s">
        <v>182</v>
      </c>
      <c r="C10" s="269"/>
      <c r="D10" s="340">
        <v>1656</v>
      </c>
      <c r="E10" s="340">
        <v>1656</v>
      </c>
    </row>
    <row r="11" spans="1:5" s="104" customFormat="1" ht="12" customHeight="1" thickBot="1">
      <c r="A11" s="7" t="s">
        <v>78</v>
      </c>
      <c r="B11" s="202" t="s">
        <v>183</v>
      </c>
      <c r="C11" s="269">
        <v>29000</v>
      </c>
      <c r="D11" s="340">
        <v>18285</v>
      </c>
      <c r="E11" s="340">
        <v>18285</v>
      </c>
    </row>
    <row r="12" spans="1:5" s="104" customFormat="1" ht="12" customHeight="1" thickBot="1">
      <c r="A12" s="10" t="s">
        <v>10</v>
      </c>
      <c r="B12" s="203" t="s">
        <v>184</v>
      </c>
      <c r="C12" s="267">
        <f>+C13+C14+C15+C16+C17</f>
        <v>113660</v>
      </c>
      <c r="D12" s="267">
        <f>+D13+D14+D15+D16+D17</f>
        <v>172579</v>
      </c>
      <c r="E12" s="267">
        <f>+E13+E14+E15+E16+E17</f>
        <v>172551</v>
      </c>
    </row>
    <row r="13" spans="1:5" s="104" customFormat="1" ht="12" customHeight="1">
      <c r="A13" s="6" t="s">
        <v>80</v>
      </c>
      <c r="B13" s="200" t="s">
        <v>185</v>
      </c>
      <c r="C13" s="268"/>
      <c r="D13" s="268"/>
      <c r="E13" s="268"/>
    </row>
    <row r="14" spans="1:5" s="104" customFormat="1" ht="12" customHeight="1">
      <c r="A14" s="5" t="s">
        <v>81</v>
      </c>
      <c r="B14" s="201" t="s">
        <v>186</v>
      </c>
      <c r="C14" s="269"/>
      <c r="D14" s="269"/>
      <c r="E14" s="269"/>
    </row>
    <row r="15" spans="1:5" s="104" customFormat="1" ht="12" customHeight="1">
      <c r="A15" s="5" t="s">
        <v>82</v>
      </c>
      <c r="B15" s="201" t="s">
        <v>404</v>
      </c>
      <c r="C15" s="269"/>
      <c r="D15" s="269">
        <v>87</v>
      </c>
      <c r="E15" s="269">
        <v>87</v>
      </c>
    </row>
    <row r="16" spans="1:5" s="104" customFormat="1" ht="12" customHeight="1">
      <c r="A16" s="5" t="s">
        <v>83</v>
      </c>
      <c r="B16" s="201" t="s">
        <v>405</v>
      </c>
      <c r="C16" s="269"/>
      <c r="D16" s="269"/>
      <c r="E16" s="269"/>
    </row>
    <row r="17" spans="1:5" s="104" customFormat="1" ht="12" customHeight="1">
      <c r="A17" s="5" t="s">
        <v>84</v>
      </c>
      <c r="B17" s="201" t="s">
        <v>187</v>
      </c>
      <c r="C17" s="269">
        <v>113660</v>
      </c>
      <c r="D17" s="269">
        <v>172492</v>
      </c>
      <c r="E17" s="269">
        <v>172464</v>
      </c>
    </row>
    <row r="18" spans="1:5" s="104" customFormat="1" ht="12" customHeight="1" thickBot="1">
      <c r="A18" s="7" t="s">
        <v>90</v>
      </c>
      <c r="B18" s="202" t="s">
        <v>188</v>
      </c>
      <c r="C18" s="270"/>
      <c r="D18" s="270"/>
      <c r="E18" s="270"/>
    </row>
    <row r="19" spans="1:5" s="104" customFormat="1" ht="12" customHeight="1" thickBot="1">
      <c r="A19" s="10" t="s">
        <v>11</v>
      </c>
      <c r="B19" s="199" t="s">
        <v>189</v>
      </c>
      <c r="C19" s="267">
        <f>+C20+C21+C22+C23+C24</f>
        <v>114564</v>
      </c>
      <c r="D19" s="267">
        <f>+D20+D21+D22+D23+D24</f>
        <v>120286</v>
      </c>
      <c r="E19" s="267">
        <f>+E20+E21+E22+E23+E24</f>
        <v>120286</v>
      </c>
    </row>
    <row r="20" spans="1:5" s="104" customFormat="1" ht="12" customHeight="1">
      <c r="A20" s="6" t="s">
        <v>63</v>
      </c>
      <c r="B20" s="200" t="s">
        <v>190</v>
      </c>
      <c r="C20" s="268">
        <v>2464</v>
      </c>
      <c r="D20" s="268">
        <v>9390</v>
      </c>
      <c r="E20" s="268">
        <v>9390</v>
      </c>
    </row>
    <row r="21" spans="1:5" s="104" customFormat="1" ht="12" customHeight="1">
      <c r="A21" s="5" t="s">
        <v>64</v>
      </c>
      <c r="B21" s="201" t="s">
        <v>191</v>
      </c>
      <c r="C21" s="269"/>
      <c r="D21" s="269"/>
      <c r="E21" s="269"/>
    </row>
    <row r="22" spans="1:5" s="104" customFormat="1" ht="12" customHeight="1">
      <c r="A22" s="5" t="s">
        <v>65</v>
      </c>
      <c r="B22" s="201" t="s">
        <v>406</v>
      </c>
      <c r="C22" s="269"/>
      <c r="D22" s="269"/>
      <c r="E22" s="269"/>
    </row>
    <row r="23" spans="1:5" s="104" customFormat="1" ht="12" customHeight="1">
      <c r="A23" s="5" t="s">
        <v>66</v>
      </c>
      <c r="B23" s="201" t="s">
        <v>407</v>
      </c>
      <c r="C23" s="269"/>
      <c r="D23" s="269"/>
      <c r="E23" s="269"/>
    </row>
    <row r="24" spans="1:5" s="104" customFormat="1" ht="12" customHeight="1">
      <c r="A24" s="5" t="s">
        <v>121</v>
      </c>
      <c r="B24" s="201" t="s">
        <v>192</v>
      </c>
      <c r="C24" s="269">
        <v>112100</v>
      </c>
      <c r="D24" s="269">
        <v>110896</v>
      </c>
      <c r="E24" s="269">
        <v>110896</v>
      </c>
    </row>
    <row r="25" spans="1:5" s="104" customFormat="1" ht="12" customHeight="1" thickBot="1">
      <c r="A25" s="7" t="s">
        <v>122</v>
      </c>
      <c r="B25" s="202" t="s">
        <v>193</v>
      </c>
      <c r="C25" s="270">
        <v>112097</v>
      </c>
      <c r="D25" s="270">
        <v>110896</v>
      </c>
      <c r="E25" s="270">
        <v>110896</v>
      </c>
    </row>
    <row r="26" spans="1:5" s="104" customFormat="1" ht="12" customHeight="1" thickBot="1">
      <c r="A26" s="10" t="s">
        <v>123</v>
      </c>
      <c r="B26" s="199" t="s">
        <v>194</v>
      </c>
      <c r="C26" s="141">
        <f>+C27+C30+C31+C32</f>
        <v>20750</v>
      </c>
      <c r="D26" s="141">
        <f>+D27+D30+D31+D32</f>
        <v>21220</v>
      </c>
      <c r="E26" s="141">
        <f>+E27+E30+E31+E32</f>
        <v>18500</v>
      </c>
    </row>
    <row r="27" spans="1:5" s="104" customFormat="1" ht="12" customHeight="1">
      <c r="A27" s="6" t="s">
        <v>195</v>
      </c>
      <c r="B27" s="200" t="s">
        <v>201</v>
      </c>
      <c r="C27" s="271">
        <f>+C28+C29</f>
        <v>16700</v>
      </c>
      <c r="D27" s="271">
        <f>+D28+D29</f>
        <v>16200</v>
      </c>
      <c r="E27" s="271">
        <f>+E28+E29</f>
        <v>14800</v>
      </c>
    </row>
    <row r="28" spans="1:5" s="104" customFormat="1" ht="12" customHeight="1">
      <c r="A28" s="5" t="s">
        <v>196</v>
      </c>
      <c r="B28" s="201" t="s">
        <v>202</v>
      </c>
      <c r="C28" s="269">
        <v>8200</v>
      </c>
      <c r="D28" s="269">
        <v>8200</v>
      </c>
      <c r="E28" s="269">
        <v>7231</v>
      </c>
    </row>
    <row r="29" spans="1:5" s="104" customFormat="1" ht="12" customHeight="1">
      <c r="A29" s="5" t="s">
        <v>197</v>
      </c>
      <c r="B29" s="201" t="s">
        <v>203</v>
      </c>
      <c r="C29" s="269">
        <v>8500</v>
      </c>
      <c r="D29" s="269">
        <v>8000</v>
      </c>
      <c r="E29" s="269">
        <v>7569</v>
      </c>
    </row>
    <row r="30" spans="1:5" s="104" customFormat="1" ht="12" customHeight="1">
      <c r="A30" s="5" t="s">
        <v>198</v>
      </c>
      <c r="B30" s="201" t="s">
        <v>204</v>
      </c>
      <c r="C30" s="269">
        <v>2950</v>
      </c>
      <c r="D30" s="269">
        <v>3500</v>
      </c>
      <c r="E30" s="269">
        <v>2834</v>
      </c>
    </row>
    <row r="31" spans="1:5" s="104" customFormat="1" ht="12" customHeight="1">
      <c r="A31" s="5" t="s">
        <v>199</v>
      </c>
      <c r="B31" s="201" t="s">
        <v>205</v>
      </c>
      <c r="C31" s="269">
        <v>500</v>
      </c>
      <c r="D31" s="269">
        <v>500</v>
      </c>
      <c r="E31" s="269">
        <v>309</v>
      </c>
    </row>
    <row r="32" spans="1:5" s="104" customFormat="1" ht="12" customHeight="1" thickBot="1">
      <c r="A32" s="7" t="s">
        <v>200</v>
      </c>
      <c r="B32" s="202" t="s">
        <v>206</v>
      </c>
      <c r="C32" s="270">
        <v>600</v>
      </c>
      <c r="D32" s="270">
        <v>1020</v>
      </c>
      <c r="E32" s="270">
        <v>557</v>
      </c>
    </row>
    <row r="33" spans="1:5" s="104" customFormat="1" ht="12" customHeight="1" thickBot="1">
      <c r="A33" s="10" t="s">
        <v>13</v>
      </c>
      <c r="B33" s="199" t="s">
        <v>207</v>
      </c>
      <c r="C33" s="267">
        <f>SUM(C34:C43)</f>
        <v>17009</v>
      </c>
      <c r="D33" s="267">
        <f>SUM(D34:D43)</f>
        <v>23606</v>
      </c>
      <c r="E33" s="267">
        <f>SUM(E34:E43)</f>
        <v>15603</v>
      </c>
    </row>
    <row r="34" spans="1:5" s="104" customFormat="1" ht="12" customHeight="1">
      <c r="A34" s="6" t="s">
        <v>67</v>
      </c>
      <c r="B34" s="200" t="s">
        <v>210</v>
      </c>
      <c r="C34" s="268">
        <v>250</v>
      </c>
      <c r="D34" s="268">
        <v>1290</v>
      </c>
      <c r="E34" s="268">
        <v>1289</v>
      </c>
    </row>
    <row r="35" spans="1:5" s="104" customFormat="1" ht="12" customHeight="1">
      <c r="A35" s="5" t="s">
        <v>68</v>
      </c>
      <c r="B35" s="201" t="s">
        <v>211</v>
      </c>
      <c r="C35" s="269">
        <v>5835</v>
      </c>
      <c r="D35" s="269">
        <v>12400</v>
      </c>
      <c r="E35" s="269">
        <v>6074</v>
      </c>
    </row>
    <row r="36" spans="1:5" s="104" customFormat="1" ht="12" customHeight="1">
      <c r="A36" s="5" t="s">
        <v>69</v>
      </c>
      <c r="B36" s="201" t="s">
        <v>212</v>
      </c>
      <c r="C36" s="269">
        <v>3500</v>
      </c>
      <c r="D36" s="269">
        <v>3660</v>
      </c>
      <c r="E36" s="269">
        <v>2821</v>
      </c>
    </row>
    <row r="37" spans="1:5" s="104" customFormat="1" ht="12" customHeight="1">
      <c r="A37" s="5" t="s">
        <v>125</v>
      </c>
      <c r="B37" s="201" t="s">
        <v>213</v>
      </c>
      <c r="C37" s="269">
        <v>431</v>
      </c>
      <c r="D37" s="269">
        <v>431</v>
      </c>
      <c r="E37" s="269"/>
    </row>
    <row r="38" spans="1:5" s="104" customFormat="1" ht="12" customHeight="1">
      <c r="A38" s="5" t="s">
        <v>126</v>
      </c>
      <c r="B38" s="201" t="s">
        <v>214</v>
      </c>
      <c r="C38" s="269">
        <v>4671</v>
      </c>
      <c r="D38" s="269">
        <v>2880</v>
      </c>
      <c r="E38" s="269">
        <v>2794</v>
      </c>
    </row>
    <row r="39" spans="1:5" s="104" customFormat="1" ht="12" customHeight="1">
      <c r="A39" s="5" t="s">
        <v>127</v>
      </c>
      <c r="B39" s="201" t="s">
        <v>215</v>
      </c>
      <c r="C39" s="269">
        <v>2322</v>
      </c>
      <c r="D39" s="269">
        <v>2090</v>
      </c>
      <c r="E39" s="269">
        <v>1773</v>
      </c>
    </row>
    <row r="40" spans="1:5" s="104" customFormat="1" ht="12" customHeight="1">
      <c r="A40" s="5" t="s">
        <v>128</v>
      </c>
      <c r="B40" s="201" t="s">
        <v>216</v>
      </c>
      <c r="C40" s="269"/>
      <c r="D40" s="269">
        <v>253</v>
      </c>
      <c r="E40" s="269">
        <v>253</v>
      </c>
    </row>
    <row r="41" spans="1:5" s="104" customFormat="1" ht="12" customHeight="1">
      <c r="A41" s="5" t="s">
        <v>129</v>
      </c>
      <c r="B41" s="201" t="s">
        <v>217</v>
      </c>
      <c r="C41" s="269"/>
      <c r="D41" s="269">
        <v>100</v>
      </c>
      <c r="E41" s="269">
        <v>100</v>
      </c>
    </row>
    <row r="42" spans="1:5" s="104" customFormat="1" ht="12" customHeight="1">
      <c r="A42" s="5" t="s">
        <v>208</v>
      </c>
      <c r="B42" s="201" t="s">
        <v>218</v>
      </c>
      <c r="C42" s="272"/>
      <c r="D42" s="272"/>
      <c r="E42" s="272"/>
    </row>
    <row r="43" spans="1:5" s="104" customFormat="1" ht="12" customHeight="1" thickBot="1">
      <c r="A43" s="7" t="s">
        <v>209</v>
      </c>
      <c r="B43" s="202" t="s">
        <v>219</v>
      </c>
      <c r="C43" s="273"/>
      <c r="D43" s="273">
        <v>502</v>
      </c>
      <c r="E43" s="273">
        <v>499</v>
      </c>
    </row>
    <row r="44" spans="1:5" s="104" customFormat="1" ht="12" customHeight="1" thickBot="1">
      <c r="A44" s="10" t="s">
        <v>14</v>
      </c>
      <c r="B44" s="199" t="s">
        <v>220</v>
      </c>
      <c r="C44" s="267">
        <f>SUM(C45:C49)</f>
        <v>0</v>
      </c>
      <c r="D44" s="267">
        <f>SUM(D45:D49)</f>
        <v>0</v>
      </c>
      <c r="E44" s="267">
        <f>SUM(E45:E49)</f>
        <v>0</v>
      </c>
    </row>
    <row r="45" spans="1:5" s="104" customFormat="1" ht="12" customHeight="1">
      <c r="A45" s="6" t="s">
        <v>70</v>
      </c>
      <c r="B45" s="200" t="s">
        <v>224</v>
      </c>
      <c r="C45" s="274"/>
      <c r="D45" s="274"/>
      <c r="E45" s="274"/>
    </row>
    <row r="46" spans="1:5" s="104" customFormat="1" ht="12" customHeight="1">
      <c r="A46" s="5" t="s">
        <v>71</v>
      </c>
      <c r="B46" s="201" t="s">
        <v>225</v>
      </c>
      <c r="C46" s="272"/>
      <c r="D46" s="272"/>
      <c r="E46" s="272"/>
    </row>
    <row r="47" spans="1:5" s="104" customFormat="1" ht="12" customHeight="1">
      <c r="A47" s="5" t="s">
        <v>221</v>
      </c>
      <c r="B47" s="201" t="s">
        <v>226</v>
      </c>
      <c r="C47" s="272"/>
      <c r="D47" s="272"/>
      <c r="E47" s="272"/>
    </row>
    <row r="48" spans="1:5" s="104" customFormat="1" ht="12" customHeight="1">
      <c r="A48" s="5" t="s">
        <v>222</v>
      </c>
      <c r="B48" s="201" t="s">
        <v>227</v>
      </c>
      <c r="C48" s="272"/>
      <c r="D48" s="272"/>
      <c r="E48" s="272"/>
    </row>
    <row r="49" spans="1:5" s="104" customFormat="1" ht="12" customHeight="1" thickBot="1">
      <c r="A49" s="7" t="s">
        <v>223</v>
      </c>
      <c r="B49" s="202" t="s">
        <v>228</v>
      </c>
      <c r="C49" s="273"/>
      <c r="D49" s="273"/>
      <c r="E49" s="273"/>
    </row>
    <row r="50" spans="1:5" s="104" customFormat="1" ht="12" customHeight="1" thickBot="1">
      <c r="A50" s="10" t="s">
        <v>130</v>
      </c>
      <c r="B50" s="199" t="s">
        <v>229</v>
      </c>
      <c r="C50" s="267">
        <f>SUM(C51:C53)</f>
        <v>920</v>
      </c>
      <c r="D50" s="267">
        <f>SUM(D51:D53)</f>
        <v>920</v>
      </c>
      <c r="E50" s="267">
        <f>SUM(E51:E53)</f>
        <v>823</v>
      </c>
    </row>
    <row r="51" spans="1:5" s="104" customFormat="1" ht="12" customHeight="1">
      <c r="A51" s="6" t="s">
        <v>72</v>
      </c>
      <c r="B51" s="200" t="s">
        <v>230</v>
      </c>
      <c r="C51" s="268"/>
      <c r="D51" s="268"/>
      <c r="E51" s="268"/>
    </row>
    <row r="52" spans="1:5" s="104" customFormat="1" ht="12" customHeight="1">
      <c r="A52" s="5" t="s">
        <v>73</v>
      </c>
      <c r="B52" s="201" t="s">
        <v>427</v>
      </c>
      <c r="C52" s="269"/>
      <c r="D52" s="269"/>
      <c r="E52" s="269"/>
    </row>
    <row r="53" spans="1:5" s="104" customFormat="1" ht="12" customHeight="1">
      <c r="A53" s="5" t="s">
        <v>233</v>
      </c>
      <c r="B53" s="201" t="s">
        <v>231</v>
      </c>
      <c r="C53" s="269">
        <v>920</v>
      </c>
      <c r="D53" s="269">
        <v>920</v>
      </c>
      <c r="E53" s="269">
        <v>823</v>
      </c>
    </row>
    <row r="54" spans="1:5" s="104" customFormat="1" ht="12" customHeight="1" thickBot="1">
      <c r="A54" s="7" t="s">
        <v>234</v>
      </c>
      <c r="B54" s="202" t="s">
        <v>232</v>
      </c>
      <c r="C54" s="270"/>
      <c r="D54" s="270"/>
      <c r="E54" s="270"/>
    </row>
    <row r="55" spans="1:5" s="104" customFormat="1" ht="12" customHeight="1" thickBot="1">
      <c r="A55" s="10" t="s">
        <v>16</v>
      </c>
      <c r="B55" s="203" t="s">
        <v>235</v>
      </c>
      <c r="C55" s="267">
        <f>SUM(C56:C58)</f>
        <v>0</v>
      </c>
      <c r="D55" s="267">
        <f>SUM(D56:D58)</f>
        <v>0</v>
      </c>
      <c r="E55" s="267">
        <f>SUM(E56:E58)</f>
        <v>0</v>
      </c>
    </row>
    <row r="56" spans="1:5" s="104" customFormat="1" ht="12" customHeight="1">
      <c r="A56" s="6" t="s">
        <v>131</v>
      </c>
      <c r="B56" s="200" t="s">
        <v>237</v>
      </c>
      <c r="C56" s="272"/>
      <c r="D56" s="272"/>
      <c r="E56" s="272"/>
    </row>
    <row r="57" spans="1:5" s="104" customFormat="1" ht="12" customHeight="1">
      <c r="A57" s="5" t="s">
        <v>132</v>
      </c>
      <c r="B57" s="201" t="s">
        <v>409</v>
      </c>
      <c r="C57" s="272"/>
      <c r="D57" s="272"/>
      <c r="E57" s="272"/>
    </row>
    <row r="58" spans="1:5" s="104" customFormat="1" ht="12" customHeight="1">
      <c r="A58" s="5" t="s">
        <v>156</v>
      </c>
      <c r="B58" s="201" t="s">
        <v>238</v>
      </c>
      <c r="C58" s="272"/>
      <c r="D58" s="272"/>
      <c r="E58" s="272"/>
    </row>
    <row r="59" spans="1:5" s="104" customFormat="1" ht="12" customHeight="1" thickBot="1">
      <c r="A59" s="7" t="s">
        <v>236</v>
      </c>
      <c r="B59" s="202" t="s">
        <v>239</v>
      </c>
      <c r="C59" s="272"/>
      <c r="D59" s="272"/>
      <c r="E59" s="272"/>
    </row>
    <row r="60" spans="1:5" s="104" customFormat="1" ht="12" customHeight="1" thickBot="1">
      <c r="A60" s="10" t="s">
        <v>17</v>
      </c>
      <c r="B60" s="199" t="s">
        <v>240</v>
      </c>
      <c r="C60" s="141">
        <f>+C5+C12+C19+C26+C33+C44+C50+C55</f>
        <v>475772</v>
      </c>
      <c r="D60" s="141">
        <f>+D5+D12+D19+D26+D33+D44+D50+D55</f>
        <v>585792</v>
      </c>
      <c r="E60" s="141">
        <f>+E5+E12+E19+E26+E33+E44+E50+E55</f>
        <v>574944</v>
      </c>
    </row>
    <row r="61" spans="1:5" s="104" customFormat="1" ht="12" customHeight="1" thickBot="1">
      <c r="A61" s="105" t="s">
        <v>241</v>
      </c>
      <c r="B61" s="203" t="s">
        <v>242</v>
      </c>
      <c r="C61" s="267">
        <f>SUM(C62:C64)</f>
        <v>25900</v>
      </c>
      <c r="D61" s="267">
        <f>SUM(D62:D64)</f>
        <v>16709</v>
      </c>
      <c r="E61" s="267">
        <f>SUM(E62:E64)</f>
        <v>16709</v>
      </c>
    </row>
    <row r="62" spans="1:5" s="104" customFormat="1" ht="12" customHeight="1">
      <c r="A62" s="6" t="s">
        <v>275</v>
      </c>
      <c r="B62" s="200" t="s">
        <v>243</v>
      </c>
      <c r="C62" s="272">
        <v>25900</v>
      </c>
      <c r="D62" s="272">
        <v>16709</v>
      </c>
      <c r="E62" s="272">
        <v>16709</v>
      </c>
    </row>
    <row r="63" spans="1:5" s="104" customFormat="1" ht="12" customHeight="1">
      <c r="A63" s="5" t="s">
        <v>284</v>
      </c>
      <c r="B63" s="201" t="s">
        <v>244</v>
      </c>
      <c r="C63" s="272"/>
      <c r="D63" s="272"/>
      <c r="E63" s="272"/>
    </row>
    <row r="64" spans="1:5" s="104" customFormat="1" ht="12" customHeight="1" thickBot="1">
      <c r="A64" s="7" t="s">
        <v>285</v>
      </c>
      <c r="B64" s="204" t="s">
        <v>245</v>
      </c>
      <c r="C64" s="272"/>
      <c r="D64" s="272"/>
      <c r="E64" s="272"/>
    </row>
    <row r="65" spans="1:5" s="104" customFormat="1" ht="12" customHeight="1" thickBot="1">
      <c r="A65" s="105" t="s">
        <v>246</v>
      </c>
      <c r="B65" s="203" t="s">
        <v>247</v>
      </c>
      <c r="C65" s="267">
        <f>SUM(C66:C69)</f>
        <v>0</v>
      </c>
      <c r="D65" s="267">
        <f>SUM(D66:D69)</f>
        <v>0</v>
      </c>
      <c r="E65" s="267">
        <f>SUM(E66:E69)</f>
        <v>0</v>
      </c>
    </row>
    <row r="66" spans="1:5" s="104" customFormat="1" ht="12" customHeight="1">
      <c r="A66" s="6" t="s">
        <v>109</v>
      </c>
      <c r="B66" s="200" t="s">
        <v>248</v>
      </c>
      <c r="C66" s="272"/>
      <c r="D66" s="272"/>
      <c r="E66" s="272"/>
    </row>
    <row r="67" spans="1:5" s="104" customFormat="1" ht="12" customHeight="1">
      <c r="A67" s="5" t="s">
        <v>110</v>
      </c>
      <c r="B67" s="201" t="s">
        <v>249</v>
      </c>
      <c r="C67" s="272"/>
      <c r="D67" s="272"/>
      <c r="E67" s="272"/>
    </row>
    <row r="68" spans="1:5" s="104" customFormat="1" ht="12" customHeight="1">
      <c r="A68" s="5" t="s">
        <v>276</v>
      </c>
      <c r="B68" s="201" t="s">
        <v>250</v>
      </c>
      <c r="C68" s="272"/>
      <c r="D68" s="272"/>
      <c r="E68" s="272"/>
    </row>
    <row r="69" spans="1:5" s="104" customFormat="1" ht="12" customHeight="1" thickBot="1">
      <c r="A69" s="7" t="s">
        <v>277</v>
      </c>
      <c r="B69" s="202" t="s">
        <v>251</v>
      </c>
      <c r="C69" s="272"/>
      <c r="D69" s="272"/>
      <c r="E69" s="272"/>
    </row>
    <row r="70" spans="1:5" s="104" customFormat="1" ht="12" customHeight="1" thickBot="1">
      <c r="A70" s="105" t="s">
        <v>252</v>
      </c>
      <c r="B70" s="203" t="s">
        <v>253</v>
      </c>
      <c r="C70" s="267">
        <f>SUM(C71:C72)</f>
        <v>18571</v>
      </c>
      <c r="D70" s="267">
        <f>SUM(D71:D72)</f>
        <v>21177</v>
      </c>
      <c r="E70" s="267">
        <f>SUM(E71:E72)</f>
        <v>21177</v>
      </c>
    </row>
    <row r="71" spans="1:5" s="104" customFormat="1" ht="12" customHeight="1">
      <c r="A71" s="6" t="s">
        <v>278</v>
      </c>
      <c r="B71" s="200" t="s">
        <v>254</v>
      </c>
      <c r="C71" s="272">
        <v>18571</v>
      </c>
      <c r="D71" s="272">
        <v>21177</v>
      </c>
      <c r="E71" s="272">
        <v>21177</v>
      </c>
    </row>
    <row r="72" spans="1:5" s="104" customFormat="1" ht="12" customHeight="1" thickBot="1">
      <c r="A72" s="7" t="s">
        <v>279</v>
      </c>
      <c r="B72" s="202" t="s">
        <v>255</v>
      </c>
      <c r="C72" s="272"/>
      <c r="D72" s="272"/>
      <c r="E72" s="272"/>
    </row>
    <row r="73" spans="1:5" s="104" customFormat="1" ht="12" customHeight="1" thickBot="1">
      <c r="A73" s="105" t="s">
        <v>256</v>
      </c>
      <c r="B73" s="203" t="s">
        <v>257</v>
      </c>
      <c r="C73" s="267">
        <f>SUM(C74:C76)</f>
        <v>0</v>
      </c>
      <c r="D73" s="267">
        <f>SUM(D74:D76)</f>
        <v>6856</v>
      </c>
      <c r="E73" s="267">
        <f>SUM(E74:E76)</f>
        <v>6856</v>
      </c>
    </row>
    <row r="74" spans="1:5" s="104" customFormat="1" ht="12" customHeight="1">
      <c r="A74" s="6" t="s">
        <v>280</v>
      </c>
      <c r="B74" s="200" t="s">
        <v>258</v>
      </c>
      <c r="C74" s="272"/>
      <c r="D74" s="272">
        <v>6856</v>
      </c>
      <c r="E74" s="272">
        <v>6856</v>
      </c>
    </row>
    <row r="75" spans="1:5" s="104" customFormat="1" ht="12" customHeight="1">
      <c r="A75" s="5" t="s">
        <v>281</v>
      </c>
      <c r="B75" s="201" t="s">
        <v>259</v>
      </c>
      <c r="C75" s="272"/>
      <c r="D75" s="272"/>
      <c r="E75" s="272"/>
    </row>
    <row r="76" spans="1:5" s="104" customFormat="1" ht="12" customHeight="1" thickBot="1">
      <c r="A76" s="7" t="s">
        <v>282</v>
      </c>
      <c r="B76" s="202" t="s">
        <v>260</v>
      </c>
      <c r="C76" s="272"/>
      <c r="D76" s="272"/>
      <c r="E76" s="272"/>
    </row>
    <row r="77" spans="1:5" s="104" customFormat="1" ht="12" customHeight="1" thickBot="1">
      <c r="A77" s="105" t="s">
        <v>261</v>
      </c>
      <c r="B77" s="203" t="s">
        <v>283</v>
      </c>
      <c r="C77" s="267">
        <f>SUM(C78:C81)</f>
        <v>0</v>
      </c>
      <c r="D77" s="267">
        <f>SUM(D78:D81)</f>
        <v>0</v>
      </c>
      <c r="E77" s="267">
        <f>SUM(E78:E81)</f>
        <v>0</v>
      </c>
    </row>
    <row r="78" spans="1:5" s="104" customFormat="1" ht="12" customHeight="1">
      <c r="A78" s="106" t="s">
        <v>262</v>
      </c>
      <c r="B78" s="200" t="s">
        <v>263</v>
      </c>
      <c r="C78" s="272"/>
      <c r="D78" s="272"/>
      <c r="E78" s="272"/>
    </row>
    <row r="79" spans="1:5" s="104" customFormat="1" ht="12" customHeight="1">
      <c r="A79" s="107" t="s">
        <v>264</v>
      </c>
      <c r="B79" s="201" t="s">
        <v>265</v>
      </c>
      <c r="C79" s="272"/>
      <c r="D79" s="272"/>
      <c r="E79" s="272"/>
    </row>
    <row r="80" spans="1:5" s="104" customFormat="1" ht="12" customHeight="1">
      <c r="A80" s="107" t="s">
        <v>266</v>
      </c>
      <c r="B80" s="201" t="s">
        <v>267</v>
      </c>
      <c r="C80" s="272"/>
      <c r="D80" s="272"/>
      <c r="E80" s="272"/>
    </row>
    <row r="81" spans="1:5" s="104" customFormat="1" ht="12" customHeight="1" thickBot="1">
      <c r="A81" s="108" t="s">
        <v>268</v>
      </c>
      <c r="B81" s="202" t="s">
        <v>269</v>
      </c>
      <c r="C81" s="272"/>
      <c r="D81" s="272"/>
      <c r="E81" s="272"/>
    </row>
    <row r="82" spans="1:5" s="104" customFormat="1" ht="13.5" customHeight="1" thickBot="1">
      <c r="A82" s="105" t="s">
        <v>270</v>
      </c>
      <c r="B82" s="203" t="s">
        <v>271</v>
      </c>
      <c r="C82" s="275"/>
      <c r="D82" s="275"/>
      <c r="E82" s="275"/>
    </row>
    <row r="83" spans="1:5" s="104" customFormat="1" ht="15.75" customHeight="1" thickBot="1">
      <c r="A83" s="105" t="s">
        <v>272</v>
      </c>
      <c r="B83" s="205" t="s">
        <v>273</v>
      </c>
      <c r="C83" s="141">
        <f>+C61+C65+C70+C73+C77+C82</f>
        <v>44471</v>
      </c>
      <c r="D83" s="141">
        <f>+D61+D65+D70+D73+D77+D82</f>
        <v>44742</v>
      </c>
      <c r="E83" s="141">
        <f>+E61+E65+E70+E73+E77+E82</f>
        <v>44742</v>
      </c>
    </row>
    <row r="84" spans="1:5" s="104" customFormat="1" ht="16.5" customHeight="1" thickBot="1">
      <c r="A84" s="109" t="s">
        <v>286</v>
      </c>
      <c r="B84" s="206" t="s">
        <v>274</v>
      </c>
      <c r="C84" s="141">
        <f>+C60+C83</f>
        <v>520243</v>
      </c>
      <c r="D84" s="141">
        <f>+D60+D83</f>
        <v>630534</v>
      </c>
      <c r="E84" s="141">
        <f>+E60+E83</f>
        <v>619686</v>
      </c>
    </row>
    <row r="85" spans="1:5" s="104" customFormat="1" ht="83.25" customHeight="1">
      <c r="A85" s="3"/>
      <c r="B85" s="286"/>
      <c r="C85" s="276"/>
      <c r="D85" s="276"/>
      <c r="E85" s="276"/>
    </row>
    <row r="86" spans="1:5" ht="16.5" customHeight="1">
      <c r="A86" s="562" t="s">
        <v>37</v>
      </c>
      <c r="B86" s="562"/>
      <c r="C86" s="562"/>
      <c r="D86" s="562"/>
      <c r="E86" s="102"/>
    </row>
    <row r="87" spans="1:5" s="110" customFormat="1" ht="16.5" customHeight="1" thickBot="1">
      <c r="A87" s="563" t="s">
        <v>113</v>
      </c>
      <c r="B87" s="563"/>
      <c r="C87" s="277"/>
      <c r="D87" s="265"/>
      <c r="E87" s="265" t="s">
        <v>155</v>
      </c>
    </row>
    <row r="88" spans="1:5" ht="38.1" customHeight="1" thickBot="1">
      <c r="A88" s="12" t="s">
        <v>62</v>
      </c>
      <c r="B88" s="13" t="s">
        <v>38</v>
      </c>
      <c r="C88" s="15" t="s">
        <v>176</v>
      </c>
      <c r="D88" s="15" t="s">
        <v>419</v>
      </c>
      <c r="E88" s="15" t="s">
        <v>473</v>
      </c>
    </row>
    <row r="89" spans="1:5" s="103" customFormat="1" ht="12" customHeight="1" thickBot="1">
      <c r="A89" s="14">
        <v>1</v>
      </c>
      <c r="B89" s="13">
        <v>2</v>
      </c>
      <c r="C89" s="15">
        <v>3</v>
      </c>
      <c r="D89" s="15">
        <v>4</v>
      </c>
      <c r="E89" s="15">
        <v>5</v>
      </c>
    </row>
    <row r="90" spans="1:5" ht="12" customHeight="1" thickBot="1">
      <c r="A90" s="11" t="s">
        <v>9</v>
      </c>
      <c r="B90" s="208" t="s">
        <v>425</v>
      </c>
      <c r="C90" s="278">
        <f>SUM(C91:C95)</f>
        <v>358626</v>
      </c>
      <c r="D90" s="278">
        <f>SUM(D91:D95)</f>
        <v>489537</v>
      </c>
      <c r="E90" s="278">
        <f>SUM(E91:E95)</f>
        <v>453855</v>
      </c>
    </row>
    <row r="91" spans="1:5" ht="12" customHeight="1">
      <c r="A91" s="8" t="s">
        <v>74</v>
      </c>
      <c r="B91" s="209" t="s">
        <v>39</v>
      </c>
      <c r="C91" s="279">
        <v>143614</v>
      </c>
      <c r="D91" s="279">
        <v>215626</v>
      </c>
      <c r="E91" s="279">
        <v>204987</v>
      </c>
    </row>
    <row r="92" spans="1:5" ht="12" customHeight="1">
      <c r="A92" s="5" t="s">
        <v>75</v>
      </c>
      <c r="B92" s="210" t="s">
        <v>133</v>
      </c>
      <c r="C92" s="269">
        <v>32676</v>
      </c>
      <c r="D92" s="269">
        <v>44564</v>
      </c>
      <c r="E92" s="269">
        <v>41779</v>
      </c>
    </row>
    <row r="93" spans="1:5" ht="12" customHeight="1">
      <c r="A93" s="5" t="s">
        <v>76</v>
      </c>
      <c r="B93" s="210" t="s">
        <v>101</v>
      </c>
      <c r="C93" s="270">
        <v>78949</v>
      </c>
      <c r="D93" s="270">
        <v>124022</v>
      </c>
      <c r="E93" s="270">
        <v>102687</v>
      </c>
    </row>
    <row r="94" spans="1:5" ht="12" customHeight="1">
      <c r="A94" s="5" t="s">
        <v>77</v>
      </c>
      <c r="B94" s="211" t="s">
        <v>134</v>
      </c>
      <c r="C94" s="270">
        <v>72650</v>
      </c>
      <c r="D94" s="270">
        <v>65948</v>
      </c>
      <c r="E94" s="270">
        <v>65025</v>
      </c>
    </row>
    <row r="95" spans="1:5" ht="12" customHeight="1">
      <c r="A95" s="5" t="s">
        <v>85</v>
      </c>
      <c r="B95" s="212" t="s">
        <v>135</v>
      </c>
      <c r="C95" s="270">
        <v>30737</v>
      </c>
      <c r="D95" s="270">
        <v>39377</v>
      </c>
      <c r="E95" s="270">
        <v>39377</v>
      </c>
    </row>
    <row r="96" spans="1:5" ht="12" customHeight="1">
      <c r="A96" s="5" t="s">
        <v>78</v>
      </c>
      <c r="B96" s="210" t="s">
        <v>289</v>
      </c>
      <c r="C96" s="270"/>
      <c r="D96" s="270">
        <v>2580</v>
      </c>
      <c r="E96" s="270">
        <v>2580</v>
      </c>
    </row>
    <row r="97" spans="1:5" ht="12" customHeight="1">
      <c r="A97" s="5" t="s">
        <v>79</v>
      </c>
      <c r="B97" s="213" t="s">
        <v>290</v>
      </c>
      <c r="C97" s="270"/>
      <c r="D97" s="270"/>
      <c r="E97" s="270"/>
    </row>
    <row r="98" spans="1:5" ht="12" customHeight="1">
      <c r="A98" s="5" t="s">
        <v>86</v>
      </c>
      <c r="B98" s="214" t="s">
        <v>291</v>
      </c>
      <c r="C98" s="270"/>
      <c r="D98" s="270"/>
      <c r="E98" s="270"/>
    </row>
    <row r="99" spans="1:5" ht="12" customHeight="1">
      <c r="A99" s="5" t="s">
        <v>87</v>
      </c>
      <c r="B99" s="214" t="s">
        <v>292</v>
      </c>
      <c r="C99" s="270"/>
      <c r="D99" s="270"/>
      <c r="E99" s="270"/>
    </row>
    <row r="100" spans="1:5" ht="12" customHeight="1">
      <c r="A100" s="5" t="s">
        <v>88</v>
      </c>
      <c r="B100" s="213" t="s">
        <v>293</v>
      </c>
      <c r="C100" s="270">
        <v>30737</v>
      </c>
      <c r="D100" s="270">
        <v>36797</v>
      </c>
      <c r="E100" s="270">
        <v>36797</v>
      </c>
    </row>
    <row r="101" spans="1:5" ht="12" customHeight="1">
      <c r="A101" s="5" t="s">
        <v>89</v>
      </c>
      <c r="B101" s="213" t="s">
        <v>294</v>
      </c>
      <c r="C101" s="270"/>
      <c r="D101" s="270"/>
      <c r="E101" s="270"/>
    </row>
    <row r="102" spans="1:5" ht="12" customHeight="1">
      <c r="A102" s="5" t="s">
        <v>91</v>
      </c>
      <c r="B102" s="214" t="s">
        <v>295</v>
      </c>
      <c r="C102" s="270"/>
      <c r="D102" s="270"/>
      <c r="E102" s="270"/>
    </row>
    <row r="103" spans="1:5" ht="12" customHeight="1">
      <c r="A103" s="4" t="s">
        <v>136</v>
      </c>
      <c r="B103" s="215" t="s">
        <v>296</v>
      </c>
      <c r="C103" s="270"/>
      <c r="D103" s="270"/>
      <c r="E103" s="270"/>
    </row>
    <row r="104" spans="1:5" ht="12" customHeight="1">
      <c r="A104" s="5" t="s">
        <v>287</v>
      </c>
      <c r="B104" s="215" t="s">
        <v>297</v>
      </c>
      <c r="C104" s="270"/>
      <c r="D104" s="270"/>
      <c r="E104" s="270"/>
    </row>
    <row r="105" spans="1:5" ht="12" customHeight="1" thickBot="1">
      <c r="A105" s="9" t="s">
        <v>288</v>
      </c>
      <c r="B105" s="216" t="s">
        <v>298</v>
      </c>
      <c r="C105" s="280"/>
      <c r="D105" s="280"/>
      <c r="E105" s="280"/>
    </row>
    <row r="106" spans="1:5" ht="12" customHeight="1" thickBot="1">
      <c r="A106" s="10" t="s">
        <v>10</v>
      </c>
      <c r="B106" s="217" t="s">
        <v>426</v>
      </c>
      <c r="C106" s="267">
        <f>+C107+C109+C111</f>
        <v>156539</v>
      </c>
      <c r="D106" s="267">
        <f>+D107+D109+D111</f>
        <v>133025</v>
      </c>
      <c r="E106" s="267">
        <f>+E107+E109+E111</f>
        <v>122722</v>
      </c>
    </row>
    <row r="107" spans="1:5" ht="12" customHeight="1">
      <c r="A107" s="6" t="s">
        <v>80</v>
      </c>
      <c r="B107" s="210" t="s">
        <v>154</v>
      </c>
      <c r="C107" s="268">
        <v>146639</v>
      </c>
      <c r="D107" s="268">
        <v>123125</v>
      </c>
      <c r="E107" s="268">
        <v>122341</v>
      </c>
    </row>
    <row r="108" spans="1:5" ht="12" customHeight="1">
      <c r="A108" s="6" t="s">
        <v>81</v>
      </c>
      <c r="B108" s="218" t="s">
        <v>302</v>
      </c>
      <c r="C108" s="268">
        <v>146639</v>
      </c>
      <c r="D108" s="268">
        <v>123125</v>
      </c>
      <c r="E108" s="268">
        <v>117269</v>
      </c>
    </row>
    <row r="109" spans="1:5" ht="12" customHeight="1">
      <c r="A109" s="6" t="s">
        <v>82</v>
      </c>
      <c r="B109" s="218" t="s">
        <v>137</v>
      </c>
      <c r="C109" s="269">
        <v>9900</v>
      </c>
      <c r="D109" s="269">
        <v>9900</v>
      </c>
      <c r="E109" s="269">
        <v>381</v>
      </c>
    </row>
    <row r="110" spans="1:5" ht="12" customHeight="1">
      <c r="A110" s="6" t="s">
        <v>83</v>
      </c>
      <c r="B110" s="218" t="s">
        <v>303</v>
      </c>
      <c r="C110" s="281"/>
      <c r="D110" s="281"/>
      <c r="E110" s="281"/>
    </row>
    <row r="111" spans="1:5" ht="12" customHeight="1">
      <c r="A111" s="6" t="s">
        <v>84</v>
      </c>
      <c r="B111" s="219" t="s">
        <v>157</v>
      </c>
      <c r="C111" s="281"/>
      <c r="D111" s="281"/>
      <c r="E111" s="281"/>
    </row>
    <row r="112" spans="1:5" ht="12" customHeight="1">
      <c r="A112" s="6" t="s">
        <v>90</v>
      </c>
      <c r="B112" s="220" t="s">
        <v>410</v>
      </c>
      <c r="C112" s="281"/>
      <c r="D112" s="281"/>
      <c r="E112" s="281"/>
    </row>
    <row r="113" spans="1:5" ht="12" customHeight="1">
      <c r="A113" s="6" t="s">
        <v>92</v>
      </c>
      <c r="B113" s="221" t="s">
        <v>308</v>
      </c>
      <c r="C113" s="281"/>
      <c r="D113" s="281"/>
      <c r="E113" s="281"/>
    </row>
    <row r="114" spans="1:5">
      <c r="A114" s="6" t="s">
        <v>138</v>
      </c>
      <c r="B114" s="214" t="s">
        <v>292</v>
      </c>
      <c r="C114" s="281"/>
      <c r="D114" s="281"/>
      <c r="E114" s="281"/>
    </row>
    <row r="115" spans="1:5" ht="12" customHeight="1">
      <c r="A115" s="6" t="s">
        <v>139</v>
      </c>
      <c r="B115" s="214" t="s">
        <v>307</v>
      </c>
      <c r="C115" s="281"/>
      <c r="D115" s="281"/>
      <c r="E115" s="281"/>
    </row>
    <row r="116" spans="1:5" ht="12" customHeight="1">
      <c r="A116" s="6" t="s">
        <v>140</v>
      </c>
      <c r="B116" s="214" t="s">
        <v>306</v>
      </c>
      <c r="C116" s="281"/>
      <c r="D116" s="281"/>
      <c r="E116" s="281"/>
    </row>
    <row r="117" spans="1:5" ht="12" customHeight="1">
      <c r="A117" s="6" t="s">
        <v>299</v>
      </c>
      <c r="B117" s="214" t="s">
        <v>295</v>
      </c>
      <c r="C117" s="281"/>
      <c r="D117" s="281"/>
      <c r="E117" s="281"/>
    </row>
    <row r="118" spans="1:5" ht="12" customHeight="1">
      <c r="A118" s="6" t="s">
        <v>300</v>
      </c>
      <c r="B118" s="214" t="s">
        <v>305</v>
      </c>
      <c r="C118" s="281"/>
      <c r="D118" s="281"/>
      <c r="E118" s="281"/>
    </row>
    <row r="119" spans="1:5" ht="16.5" thickBot="1">
      <c r="A119" s="4" t="s">
        <v>301</v>
      </c>
      <c r="B119" s="214" t="s">
        <v>304</v>
      </c>
      <c r="C119" s="282"/>
      <c r="D119" s="282"/>
      <c r="E119" s="282"/>
    </row>
    <row r="120" spans="1:5" ht="12" customHeight="1" thickBot="1">
      <c r="A120" s="10" t="s">
        <v>11</v>
      </c>
      <c r="B120" s="222" t="s">
        <v>309</v>
      </c>
      <c r="C120" s="267">
        <f>+C121+C122</f>
        <v>1000</v>
      </c>
      <c r="D120" s="267">
        <f>+D121+D122</f>
        <v>2500</v>
      </c>
      <c r="E120" s="267">
        <f>+E121+E122</f>
        <v>0</v>
      </c>
    </row>
    <row r="121" spans="1:5" ht="12" customHeight="1">
      <c r="A121" s="6" t="s">
        <v>63</v>
      </c>
      <c r="B121" s="223" t="s">
        <v>50</v>
      </c>
      <c r="C121" s="268">
        <v>500</v>
      </c>
      <c r="D121" s="268">
        <v>2000</v>
      </c>
      <c r="E121" s="268"/>
    </row>
    <row r="122" spans="1:5" ht="12" customHeight="1" thickBot="1">
      <c r="A122" s="7" t="s">
        <v>64</v>
      </c>
      <c r="B122" s="218" t="s">
        <v>51</v>
      </c>
      <c r="C122" s="270">
        <v>500</v>
      </c>
      <c r="D122" s="270">
        <v>500</v>
      </c>
      <c r="E122" s="270"/>
    </row>
    <row r="123" spans="1:5" ht="12" customHeight="1" thickBot="1">
      <c r="A123" s="10" t="s">
        <v>12</v>
      </c>
      <c r="B123" s="222" t="s">
        <v>310</v>
      </c>
      <c r="C123" s="267">
        <f>+C90+C106+C120</f>
        <v>516165</v>
      </c>
      <c r="D123" s="267">
        <f>+D90+D106+D120</f>
        <v>625062</v>
      </c>
      <c r="E123" s="267">
        <f>+E90+E106+E120</f>
        <v>576577</v>
      </c>
    </row>
    <row r="124" spans="1:5" ht="12" customHeight="1" thickBot="1">
      <c r="A124" s="10" t="s">
        <v>13</v>
      </c>
      <c r="B124" s="222" t="s">
        <v>311</v>
      </c>
      <c r="C124" s="267">
        <f>+C125+C126+C127</f>
        <v>2496</v>
      </c>
      <c r="D124" s="267">
        <f>+D125+D126+D127</f>
        <v>4167</v>
      </c>
      <c r="E124" s="267">
        <f>+E125+E126+E127</f>
        <v>1671</v>
      </c>
    </row>
    <row r="125" spans="1:5" ht="12" customHeight="1">
      <c r="A125" s="6" t="s">
        <v>67</v>
      </c>
      <c r="B125" s="223" t="s">
        <v>312</v>
      </c>
      <c r="C125" s="281">
        <v>2496</v>
      </c>
      <c r="D125" s="281">
        <v>2496</v>
      </c>
      <c r="E125" s="281"/>
    </row>
    <row r="126" spans="1:5" ht="12" customHeight="1">
      <c r="A126" s="6" t="s">
        <v>68</v>
      </c>
      <c r="B126" s="223" t="s">
        <v>313</v>
      </c>
      <c r="C126" s="281"/>
      <c r="D126" s="281"/>
      <c r="E126" s="281"/>
    </row>
    <row r="127" spans="1:5" ht="12" customHeight="1" thickBot="1">
      <c r="A127" s="4" t="s">
        <v>69</v>
      </c>
      <c r="B127" s="224" t="s">
        <v>314</v>
      </c>
      <c r="C127" s="281"/>
      <c r="D127" s="281">
        <v>1671</v>
      </c>
      <c r="E127" s="281">
        <v>1671</v>
      </c>
    </row>
    <row r="128" spans="1:5" ht="12" customHeight="1" thickBot="1">
      <c r="A128" s="10" t="s">
        <v>14</v>
      </c>
      <c r="B128" s="222" t="s">
        <v>375</v>
      </c>
      <c r="C128" s="267">
        <f>+C129+C130+C131+C132</f>
        <v>0</v>
      </c>
      <c r="D128" s="267">
        <f>+D129+D130+D131+D132</f>
        <v>0</v>
      </c>
      <c r="E128" s="267">
        <f>+E129+E130+E131+E132</f>
        <v>0</v>
      </c>
    </row>
    <row r="129" spans="1:10" ht="12" customHeight="1">
      <c r="A129" s="6" t="s">
        <v>70</v>
      </c>
      <c r="B129" s="223" t="s">
        <v>315</v>
      </c>
      <c r="C129" s="281"/>
      <c r="D129" s="281"/>
      <c r="E129" s="281"/>
    </row>
    <row r="130" spans="1:10" ht="12" customHeight="1">
      <c r="A130" s="6" t="s">
        <v>71</v>
      </c>
      <c r="B130" s="223" t="s">
        <v>316</v>
      </c>
      <c r="C130" s="281"/>
      <c r="D130" s="281"/>
      <c r="E130" s="281"/>
    </row>
    <row r="131" spans="1:10" ht="12" customHeight="1">
      <c r="A131" s="6" t="s">
        <v>221</v>
      </c>
      <c r="B131" s="223" t="s">
        <v>317</v>
      </c>
      <c r="C131" s="281"/>
      <c r="D131" s="281"/>
      <c r="E131" s="281"/>
    </row>
    <row r="132" spans="1:10" ht="12" customHeight="1" thickBot="1">
      <c r="A132" s="4" t="s">
        <v>222</v>
      </c>
      <c r="B132" s="224" t="s">
        <v>318</v>
      </c>
      <c r="C132" s="281"/>
      <c r="D132" s="281"/>
      <c r="E132" s="281"/>
    </row>
    <row r="133" spans="1:10" ht="12" customHeight="1" thickBot="1">
      <c r="A133" s="10" t="s">
        <v>15</v>
      </c>
      <c r="B133" s="222" t="s">
        <v>319</v>
      </c>
      <c r="C133" s="141">
        <f>+C134+C135+C136+C137</f>
        <v>0</v>
      </c>
      <c r="D133" s="141">
        <f>+D134+D135+D136+D137</f>
        <v>0</v>
      </c>
      <c r="E133" s="141">
        <f>+E134+E135+E136+E137</f>
        <v>0</v>
      </c>
    </row>
    <row r="134" spans="1:10" ht="12" customHeight="1">
      <c r="A134" s="6" t="s">
        <v>72</v>
      </c>
      <c r="B134" s="223" t="s">
        <v>320</v>
      </c>
      <c r="C134" s="281"/>
      <c r="D134" s="281"/>
      <c r="E134" s="281"/>
    </row>
    <row r="135" spans="1:10" ht="12" customHeight="1">
      <c r="A135" s="6" t="s">
        <v>73</v>
      </c>
      <c r="B135" s="223" t="s">
        <v>330</v>
      </c>
      <c r="C135" s="281"/>
      <c r="D135" s="281"/>
      <c r="E135" s="281"/>
    </row>
    <row r="136" spans="1:10" ht="12" customHeight="1">
      <c r="A136" s="6" t="s">
        <v>233</v>
      </c>
      <c r="B136" s="223" t="s">
        <v>321</v>
      </c>
      <c r="C136" s="281"/>
      <c r="D136" s="281"/>
      <c r="E136" s="281"/>
    </row>
    <row r="137" spans="1:10" ht="12" customHeight="1" thickBot="1">
      <c r="A137" s="4" t="s">
        <v>234</v>
      </c>
      <c r="B137" s="224" t="s">
        <v>322</v>
      </c>
      <c r="C137" s="281"/>
      <c r="D137" s="281"/>
      <c r="E137" s="281"/>
    </row>
    <row r="138" spans="1:10" ht="12" customHeight="1" thickBot="1">
      <c r="A138" s="10" t="s">
        <v>16</v>
      </c>
      <c r="B138" s="222" t="s">
        <v>323</v>
      </c>
      <c r="C138" s="283">
        <f>+C139+C140+C141+C142</f>
        <v>0</v>
      </c>
      <c r="D138" s="283">
        <f>+D139+D140+D141+D142</f>
        <v>0</v>
      </c>
      <c r="E138" s="283">
        <f>+E139+E140+E141+E142</f>
        <v>0</v>
      </c>
    </row>
    <row r="139" spans="1:10" ht="12" customHeight="1">
      <c r="A139" s="6" t="s">
        <v>131</v>
      </c>
      <c r="B139" s="223" t="s">
        <v>324</v>
      </c>
      <c r="C139" s="281"/>
      <c r="D139" s="281"/>
      <c r="E139" s="281"/>
    </row>
    <row r="140" spans="1:10" ht="12" customHeight="1">
      <c r="A140" s="6" t="s">
        <v>132</v>
      </c>
      <c r="B140" s="223" t="s">
        <v>325</v>
      </c>
      <c r="C140" s="281"/>
      <c r="D140" s="281"/>
      <c r="E140" s="281"/>
    </row>
    <row r="141" spans="1:10" ht="12" customHeight="1">
      <c r="A141" s="6" t="s">
        <v>156</v>
      </c>
      <c r="B141" s="223" t="s">
        <v>326</v>
      </c>
      <c r="C141" s="281"/>
      <c r="D141" s="281"/>
      <c r="E141" s="281"/>
    </row>
    <row r="142" spans="1:10" ht="12" customHeight="1" thickBot="1">
      <c r="A142" s="6" t="s">
        <v>236</v>
      </c>
      <c r="B142" s="223" t="s">
        <v>327</v>
      </c>
      <c r="C142" s="281"/>
      <c r="D142" s="281"/>
      <c r="E142" s="281"/>
    </row>
    <row r="143" spans="1:10" ht="15" customHeight="1" thickBot="1">
      <c r="A143" s="10" t="s">
        <v>17</v>
      </c>
      <c r="B143" s="222" t="s">
        <v>328</v>
      </c>
      <c r="C143" s="111">
        <f>+C124+C128+C133+C138</f>
        <v>2496</v>
      </c>
      <c r="D143" s="111">
        <f>+D124+D128+D133+D138</f>
        <v>4167</v>
      </c>
      <c r="E143" s="111">
        <f>+E124+E128+E133+E138</f>
        <v>1671</v>
      </c>
      <c r="G143" s="112"/>
      <c r="H143" s="113"/>
      <c r="I143" s="113"/>
      <c r="J143" s="113"/>
    </row>
    <row r="144" spans="1:10" s="104" customFormat="1" ht="12.95" customHeight="1" thickBot="1">
      <c r="A144" s="73" t="s">
        <v>18</v>
      </c>
      <c r="B144" s="90" t="s">
        <v>329</v>
      </c>
      <c r="C144" s="111">
        <f>+C123+C143</f>
        <v>518661</v>
      </c>
      <c r="D144" s="111">
        <f>+D123+D143</f>
        <v>629229</v>
      </c>
      <c r="E144" s="111">
        <f>+E123+E143</f>
        <v>578248</v>
      </c>
    </row>
    <row r="145" spans="1:5" ht="7.5" customHeight="1"/>
    <row r="146" spans="1:5">
      <c r="A146" s="564" t="s">
        <v>331</v>
      </c>
      <c r="B146" s="564"/>
      <c r="C146" s="564"/>
      <c r="D146" s="564"/>
      <c r="E146" s="102"/>
    </row>
    <row r="147" spans="1:5" ht="15" customHeight="1" thickBot="1">
      <c r="A147" s="561" t="s">
        <v>114</v>
      </c>
      <c r="B147" s="561"/>
      <c r="C147" s="265"/>
      <c r="D147" s="265" t="s">
        <v>155</v>
      </c>
      <c r="E147" s="265" t="s">
        <v>155</v>
      </c>
    </row>
    <row r="148" spans="1:5" ht="24.75" thickBot="1">
      <c r="A148" s="10">
        <v>1</v>
      </c>
      <c r="B148" s="217" t="s">
        <v>332</v>
      </c>
      <c r="C148" s="267">
        <f>+C60-C123</f>
        <v>-40393</v>
      </c>
      <c r="D148" s="267">
        <f>+D60-D123</f>
        <v>-39270</v>
      </c>
      <c r="E148" s="267">
        <f>+E60-E123</f>
        <v>-1633</v>
      </c>
    </row>
    <row r="149" spans="1:5" ht="27.75" customHeight="1" thickBot="1">
      <c r="A149" s="10" t="s">
        <v>10</v>
      </c>
      <c r="B149" s="217" t="s">
        <v>333</v>
      </c>
      <c r="C149" s="267">
        <f>+C83-C143</f>
        <v>41975</v>
      </c>
      <c r="D149" s="267">
        <f>+D83-D143</f>
        <v>40575</v>
      </c>
      <c r="E149" s="267">
        <f>+E83-E143</f>
        <v>43071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Buj Község Önkormányzat
2014. ÉVI ZÁRSZÁMADÁS
KÖTELEZŐ FELADATAINAK MÉRLEGE &amp;R&amp;"Times New Roman CE,Félkövér dőlt"&amp;11 1.2. melléklet a 9/2015. (V.08.) önkormányzati rendelethez</oddHeader>
  </headerFooter>
  <rowBreaks count="1" manualBreakCount="1">
    <brk id="84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view="pageLayout" topLeftCell="F85" zoomScaleNormal="100" zoomScaleSheetLayoutView="100" workbookViewId="0">
      <selection activeCell="R85" sqref="R85:T85"/>
    </sheetView>
  </sheetViews>
  <sheetFormatPr defaultRowHeight="15.75"/>
  <cols>
    <col min="1" max="1" width="9.5" style="91" customWidth="1"/>
    <col min="2" max="2" width="91.6640625" style="287" customWidth="1"/>
    <col min="3" max="5" width="16.33203125" style="284" customWidth="1"/>
    <col min="6" max="16384" width="9.33203125" style="102"/>
  </cols>
  <sheetData>
    <row r="1" spans="1:5" ht="15.95" customHeight="1">
      <c r="A1" s="562" t="s">
        <v>6</v>
      </c>
      <c r="B1" s="562"/>
      <c r="C1" s="562"/>
      <c r="D1" s="562"/>
      <c r="E1" s="102"/>
    </row>
    <row r="2" spans="1:5" ht="15.95" customHeight="1" thickBot="1">
      <c r="A2" s="561" t="s">
        <v>112</v>
      </c>
      <c r="B2" s="561"/>
      <c r="C2" s="265"/>
      <c r="D2" s="265"/>
      <c r="E2" s="265" t="s">
        <v>155</v>
      </c>
    </row>
    <row r="3" spans="1:5" ht="38.1" customHeight="1" thickBot="1">
      <c r="A3" s="12" t="s">
        <v>62</v>
      </c>
      <c r="B3" s="13" t="s">
        <v>8</v>
      </c>
      <c r="C3" s="15" t="s">
        <v>176</v>
      </c>
      <c r="D3" s="15" t="s">
        <v>419</v>
      </c>
      <c r="E3" s="15" t="s">
        <v>473</v>
      </c>
    </row>
    <row r="4" spans="1:5" s="103" customFormat="1" ht="12" customHeight="1" thickBot="1">
      <c r="A4" s="101">
        <v>1</v>
      </c>
      <c r="B4" s="285">
        <v>2</v>
      </c>
      <c r="C4" s="266">
        <v>3</v>
      </c>
      <c r="D4" s="266">
        <v>4</v>
      </c>
      <c r="E4" s="266">
        <v>5</v>
      </c>
    </row>
    <row r="5" spans="1:5" s="104" customFormat="1" ht="12" customHeight="1" thickBot="1">
      <c r="A5" s="10" t="s">
        <v>9</v>
      </c>
      <c r="B5" s="199" t="s">
        <v>177</v>
      </c>
      <c r="C5" s="267">
        <f>+C6+C7+C8+C9+C10+C11</f>
        <v>0</v>
      </c>
      <c r="D5" s="267">
        <f>+D6+D7+D8+D9+D10+D11</f>
        <v>0</v>
      </c>
      <c r="E5" s="267">
        <f>+E6+E7+E8+E9+E10+E11</f>
        <v>0</v>
      </c>
    </row>
    <row r="6" spans="1:5" s="104" customFormat="1" ht="12" customHeight="1">
      <c r="A6" s="6" t="s">
        <v>74</v>
      </c>
      <c r="B6" s="200" t="s">
        <v>178</v>
      </c>
      <c r="C6" s="268"/>
      <c r="D6" s="268"/>
      <c r="E6" s="268"/>
    </row>
    <row r="7" spans="1:5" s="104" customFormat="1" ht="12" customHeight="1">
      <c r="A7" s="5" t="s">
        <v>75</v>
      </c>
      <c r="B7" s="201" t="s">
        <v>179</v>
      </c>
      <c r="C7" s="269"/>
      <c r="D7" s="269"/>
      <c r="E7" s="269"/>
    </row>
    <row r="8" spans="1:5" s="104" customFormat="1" ht="12" customHeight="1">
      <c r="A8" s="5" t="s">
        <v>76</v>
      </c>
      <c r="B8" s="201" t="s">
        <v>180</v>
      </c>
      <c r="C8" s="269"/>
      <c r="D8" s="269"/>
      <c r="E8" s="269"/>
    </row>
    <row r="9" spans="1:5" s="104" customFormat="1" ht="12" customHeight="1">
      <c r="A9" s="5" t="s">
        <v>77</v>
      </c>
      <c r="B9" s="201" t="s">
        <v>181</v>
      </c>
      <c r="C9" s="269"/>
      <c r="D9" s="269"/>
      <c r="E9" s="269"/>
    </row>
    <row r="10" spans="1:5" s="104" customFormat="1" ht="12" customHeight="1">
      <c r="A10" s="5" t="s">
        <v>108</v>
      </c>
      <c r="B10" s="201" t="s">
        <v>182</v>
      </c>
      <c r="C10" s="269"/>
      <c r="D10" s="269"/>
      <c r="E10" s="269"/>
    </row>
    <row r="11" spans="1:5" s="104" customFormat="1" ht="12" customHeight="1" thickBot="1">
      <c r="A11" s="7" t="s">
        <v>78</v>
      </c>
      <c r="B11" s="202" t="s">
        <v>183</v>
      </c>
      <c r="C11" s="269"/>
      <c r="D11" s="269"/>
      <c r="E11" s="269"/>
    </row>
    <row r="12" spans="1:5" s="104" customFormat="1" ht="12" customHeight="1" thickBot="1">
      <c r="A12" s="10" t="s">
        <v>10</v>
      </c>
      <c r="B12" s="203" t="s">
        <v>184</v>
      </c>
      <c r="C12" s="267">
        <f>+C13+C14+C15+C16+C17</f>
        <v>0</v>
      </c>
      <c r="D12" s="267">
        <f>+D13+D14+D15+D16+D17</f>
        <v>0</v>
      </c>
      <c r="E12" s="267">
        <f>+E13+E14+E15+E16+E17</f>
        <v>0</v>
      </c>
    </row>
    <row r="13" spans="1:5" s="104" customFormat="1" ht="12" customHeight="1">
      <c r="A13" s="6" t="s">
        <v>80</v>
      </c>
      <c r="B13" s="200" t="s">
        <v>185</v>
      </c>
      <c r="C13" s="268"/>
      <c r="D13" s="268"/>
      <c r="E13" s="268"/>
    </row>
    <row r="14" spans="1:5" s="104" customFormat="1" ht="12" customHeight="1">
      <c r="A14" s="5" t="s">
        <v>81</v>
      </c>
      <c r="B14" s="201" t="s">
        <v>186</v>
      </c>
      <c r="C14" s="269"/>
      <c r="D14" s="269"/>
      <c r="E14" s="269"/>
    </row>
    <row r="15" spans="1:5" s="104" customFormat="1" ht="12" customHeight="1">
      <c r="A15" s="5" t="s">
        <v>82</v>
      </c>
      <c r="B15" s="201" t="s">
        <v>404</v>
      </c>
      <c r="C15" s="269"/>
      <c r="D15" s="269"/>
      <c r="E15" s="269"/>
    </row>
    <row r="16" spans="1:5" s="104" customFormat="1" ht="12" customHeight="1">
      <c r="A16" s="5" t="s">
        <v>83</v>
      </c>
      <c r="B16" s="201" t="s">
        <v>405</v>
      </c>
      <c r="C16" s="269"/>
      <c r="D16" s="269"/>
      <c r="E16" s="269"/>
    </row>
    <row r="17" spans="1:5" s="104" customFormat="1" ht="12" customHeight="1">
      <c r="A17" s="5" t="s">
        <v>84</v>
      </c>
      <c r="B17" s="201" t="s">
        <v>187</v>
      </c>
      <c r="C17" s="269"/>
      <c r="D17" s="269"/>
      <c r="E17" s="269"/>
    </row>
    <row r="18" spans="1:5" s="104" customFormat="1" ht="12" customHeight="1" thickBot="1">
      <c r="A18" s="7" t="s">
        <v>90</v>
      </c>
      <c r="B18" s="202" t="s">
        <v>188</v>
      </c>
      <c r="C18" s="270"/>
      <c r="D18" s="270"/>
      <c r="E18" s="270"/>
    </row>
    <row r="19" spans="1:5" s="104" customFormat="1" ht="12" customHeight="1" thickBot="1">
      <c r="A19" s="10" t="s">
        <v>11</v>
      </c>
      <c r="B19" s="199" t="s">
        <v>189</v>
      </c>
      <c r="C19" s="267">
        <f>+C20+C21+C22+C23+C24</f>
        <v>0</v>
      </c>
      <c r="D19" s="267">
        <f>+D20+D21+D22+D23+D24</f>
        <v>0</v>
      </c>
      <c r="E19" s="267">
        <f>+E20+E21+E22+E23+E24</f>
        <v>0</v>
      </c>
    </row>
    <row r="20" spans="1:5" s="104" customFormat="1" ht="12" customHeight="1">
      <c r="A20" s="6" t="s">
        <v>63</v>
      </c>
      <c r="B20" s="200" t="s">
        <v>190</v>
      </c>
      <c r="C20" s="268"/>
      <c r="D20" s="268"/>
      <c r="E20" s="268"/>
    </row>
    <row r="21" spans="1:5" s="104" customFormat="1" ht="12" customHeight="1">
      <c r="A21" s="5" t="s">
        <v>64</v>
      </c>
      <c r="B21" s="201" t="s">
        <v>191</v>
      </c>
      <c r="C21" s="269"/>
      <c r="D21" s="269"/>
      <c r="E21" s="269"/>
    </row>
    <row r="22" spans="1:5" s="104" customFormat="1" ht="12" customHeight="1">
      <c r="A22" s="5" t="s">
        <v>65</v>
      </c>
      <c r="B22" s="201" t="s">
        <v>406</v>
      </c>
      <c r="C22" s="269"/>
      <c r="D22" s="269"/>
      <c r="E22" s="269"/>
    </row>
    <row r="23" spans="1:5" s="104" customFormat="1" ht="12" customHeight="1">
      <c r="A23" s="5" t="s">
        <v>66</v>
      </c>
      <c r="B23" s="201" t="s">
        <v>407</v>
      </c>
      <c r="C23" s="269"/>
      <c r="D23" s="269"/>
      <c r="E23" s="269"/>
    </row>
    <row r="24" spans="1:5" s="104" customFormat="1" ht="12" customHeight="1">
      <c r="A24" s="5" t="s">
        <v>121</v>
      </c>
      <c r="B24" s="201" t="s">
        <v>192</v>
      </c>
      <c r="C24" s="269"/>
      <c r="D24" s="269"/>
      <c r="E24" s="269"/>
    </row>
    <row r="25" spans="1:5" s="104" customFormat="1" ht="12" customHeight="1" thickBot="1">
      <c r="A25" s="7" t="s">
        <v>122</v>
      </c>
      <c r="B25" s="202" t="s">
        <v>193</v>
      </c>
      <c r="C25" s="270"/>
      <c r="D25" s="270"/>
      <c r="E25" s="270"/>
    </row>
    <row r="26" spans="1:5" s="104" customFormat="1" ht="12" customHeight="1" thickBot="1">
      <c r="A26" s="10" t="s">
        <v>123</v>
      </c>
      <c r="B26" s="199" t="s">
        <v>194</v>
      </c>
      <c r="C26" s="141">
        <f>+C27+C30+C31+C32</f>
        <v>0</v>
      </c>
      <c r="D26" s="141">
        <f>+D27+D30+D31+D32</f>
        <v>0</v>
      </c>
      <c r="E26" s="141">
        <f>+E27+E30+E31+E32</f>
        <v>0</v>
      </c>
    </row>
    <row r="27" spans="1:5" s="104" customFormat="1" ht="12" customHeight="1">
      <c r="A27" s="6" t="s">
        <v>195</v>
      </c>
      <c r="B27" s="200" t="s">
        <v>201</v>
      </c>
      <c r="C27" s="271">
        <f>+C28+C29</f>
        <v>0</v>
      </c>
      <c r="D27" s="271">
        <f>+D28+D29</f>
        <v>0</v>
      </c>
      <c r="E27" s="271">
        <f>+E28+E29</f>
        <v>0</v>
      </c>
    </row>
    <row r="28" spans="1:5" s="104" customFormat="1" ht="12" customHeight="1">
      <c r="A28" s="5" t="s">
        <v>196</v>
      </c>
      <c r="B28" s="201" t="s">
        <v>202</v>
      </c>
      <c r="C28" s="269"/>
      <c r="D28" s="269"/>
      <c r="E28" s="269"/>
    </row>
    <row r="29" spans="1:5" s="104" customFormat="1" ht="12" customHeight="1">
      <c r="A29" s="5" t="s">
        <v>197</v>
      </c>
      <c r="B29" s="201" t="s">
        <v>203</v>
      </c>
      <c r="C29" s="269"/>
      <c r="D29" s="269"/>
      <c r="E29" s="269"/>
    </row>
    <row r="30" spans="1:5" s="104" customFormat="1" ht="12" customHeight="1">
      <c r="A30" s="5" t="s">
        <v>198</v>
      </c>
      <c r="B30" s="201" t="s">
        <v>204</v>
      </c>
      <c r="C30" s="269"/>
      <c r="D30" s="269"/>
      <c r="E30" s="269"/>
    </row>
    <row r="31" spans="1:5" s="104" customFormat="1" ht="12" customHeight="1">
      <c r="A31" s="5" t="s">
        <v>199</v>
      </c>
      <c r="B31" s="201" t="s">
        <v>205</v>
      </c>
      <c r="C31" s="269"/>
      <c r="D31" s="269"/>
      <c r="E31" s="269"/>
    </row>
    <row r="32" spans="1:5" s="104" customFormat="1" ht="12" customHeight="1" thickBot="1">
      <c r="A32" s="7" t="s">
        <v>200</v>
      </c>
      <c r="B32" s="202" t="s">
        <v>206</v>
      </c>
      <c r="C32" s="270"/>
      <c r="D32" s="270"/>
      <c r="E32" s="270"/>
    </row>
    <row r="33" spans="1:5" s="104" customFormat="1" ht="12" customHeight="1" thickBot="1">
      <c r="A33" s="10" t="s">
        <v>13</v>
      </c>
      <c r="B33" s="199" t="s">
        <v>207</v>
      </c>
      <c r="C33" s="267">
        <f>SUM(C34:C43)</f>
        <v>10288</v>
      </c>
      <c r="D33" s="267">
        <f>SUM(D34:D43)</f>
        <v>13800</v>
      </c>
      <c r="E33" s="267">
        <f>SUM(E34:E43)</f>
        <v>13383</v>
      </c>
    </row>
    <row r="34" spans="1:5" s="104" customFormat="1" ht="12" customHeight="1">
      <c r="A34" s="6" t="s">
        <v>67</v>
      </c>
      <c r="B34" s="200" t="s">
        <v>210</v>
      </c>
      <c r="C34" s="268"/>
      <c r="D34" s="268"/>
      <c r="E34" s="268"/>
    </row>
    <row r="35" spans="1:5" s="104" customFormat="1" ht="12" customHeight="1">
      <c r="A35" s="5" t="s">
        <v>68</v>
      </c>
      <c r="B35" s="201" t="s">
        <v>211</v>
      </c>
      <c r="C35" s="269">
        <v>1200</v>
      </c>
      <c r="D35" s="269">
        <v>1200</v>
      </c>
      <c r="E35" s="269">
        <v>786</v>
      </c>
    </row>
    <row r="36" spans="1:5" s="104" customFormat="1" ht="12" customHeight="1">
      <c r="A36" s="5" t="s">
        <v>69</v>
      </c>
      <c r="B36" s="201" t="s">
        <v>212</v>
      </c>
      <c r="C36" s="269"/>
      <c r="D36" s="269"/>
      <c r="E36" s="269"/>
    </row>
    <row r="37" spans="1:5" s="104" customFormat="1" ht="12" customHeight="1">
      <c r="A37" s="5" t="s">
        <v>125</v>
      </c>
      <c r="B37" s="201" t="s">
        <v>213</v>
      </c>
      <c r="C37" s="269"/>
      <c r="D37" s="269"/>
      <c r="E37" s="269"/>
    </row>
    <row r="38" spans="1:5" s="104" customFormat="1" ht="12" customHeight="1">
      <c r="A38" s="5" t="s">
        <v>126</v>
      </c>
      <c r="B38" s="201" t="s">
        <v>214</v>
      </c>
      <c r="C38" s="269">
        <v>7156</v>
      </c>
      <c r="D38" s="269">
        <v>9920</v>
      </c>
      <c r="E38" s="269">
        <v>9919</v>
      </c>
    </row>
    <row r="39" spans="1:5" s="104" customFormat="1" ht="12" customHeight="1">
      <c r="A39" s="5" t="s">
        <v>127</v>
      </c>
      <c r="B39" s="201" t="s">
        <v>215</v>
      </c>
      <c r="C39" s="269">
        <v>1932</v>
      </c>
      <c r="D39" s="269">
        <v>2680</v>
      </c>
      <c r="E39" s="269">
        <v>2678</v>
      </c>
    </row>
    <row r="40" spans="1:5" s="104" customFormat="1" ht="12" customHeight="1">
      <c r="A40" s="5" t="s">
        <v>128</v>
      </c>
      <c r="B40" s="201" t="s">
        <v>216</v>
      </c>
      <c r="C40" s="269"/>
      <c r="D40" s="269"/>
      <c r="E40" s="269"/>
    </row>
    <row r="41" spans="1:5" s="104" customFormat="1" ht="12" customHeight="1">
      <c r="A41" s="5" t="s">
        <v>129</v>
      </c>
      <c r="B41" s="201" t="s">
        <v>217</v>
      </c>
      <c r="C41" s="269"/>
      <c r="D41" s="269"/>
      <c r="E41" s="269"/>
    </row>
    <row r="42" spans="1:5" s="104" customFormat="1" ht="12" customHeight="1">
      <c r="A42" s="5" t="s">
        <v>208</v>
      </c>
      <c r="B42" s="201" t="s">
        <v>218</v>
      </c>
      <c r="C42" s="272"/>
      <c r="D42" s="272"/>
      <c r="E42" s="272"/>
    </row>
    <row r="43" spans="1:5" s="104" customFormat="1" ht="12" customHeight="1" thickBot="1">
      <c r="A43" s="7" t="s">
        <v>209</v>
      </c>
      <c r="B43" s="202" t="s">
        <v>219</v>
      </c>
      <c r="C43" s="273"/>
      <c r="D43" s="273"/>
      <c r="E43" s="273"/>
    </row>
    <row r="44" spans="1:5" s="104" customFormat="1" ht="12" customHeight="1" thickBot="1">
      <c r="A44" s="10" t="s">
        <v>14</v>
      </c>
      <c r="B44" s="199" t="s">
        <v>220</v>
      </c>
      <c r="C44" s="267">
        <f>SUM(C45:C49)</f>
        <v>0</v>
      </c>
      <c r="D44" s="267">
        <f>SUM(D45:D49)</f>
        <v>0</v>
      </c>
      <c r="E44" s="267">
        <f>SUM(E45:E49)</f>
        <v>0</v>
      </c>
    </row>
    <row r="45" spans="1:5" s="104" customFormat="1" ht="12" customHeight="1">
      <c r="A45" s="6" t="s">
        <v>70</v>
      </c>
      <c r="B45" s="200" t="s">
        <v>224</v>
      </c>
      <c r="C45" s="274"/>
      <c r="D45" s="274"/>
      <c r="E45" s="274"/>
    </row>
    <row r="46" spans="1:5" s="104" customFormat="1" ht="12" customHeight="1">
      <c r="A46" s="5" t="s">
        <v>71</v>
      </c>
      <c r="B46" s="201" t="s">
        <v>225</v>
      </c>
      <c r="C46" s="272"/>
      <c r="D46" s="272"/>
      <c r="E46" s="272"/>
    </row>
    <row r="47" spans="1:5" s="104" customFormat="1" ht="12" customHeight="1">
      <c r="A47" s="5" t="s">
        <v>221</v>
      </c>
      <c r="B47" s="201" t="s">
        <v>226</v>
      </c>
      <c r="C47" s="272"/>
      <c r="D47" s="272"/>
      <c r="E47" s="272"/>
    </row>
    <row r="48" spans="1:5" s="104" customFormat="1" ht="12" customHeight="1">
      <c r="A48" s="5" t="s">
        <v>222</v>
      </c>
      <c r="B48" s="201" t="s">
        <v>227</v>
      </c>
      <c r="C48" s="272"/>
      <c r="D48" s="272"/>
      <c r="E48" s="272"/>
    </row>
    <row r="49" spans="1:5" s="104" customFormat="1" ht="12" customHeight="1" thickBot="1">
      <c r="A49" s="7" t="s">
        <v>223</v>
      </c>
      <c r="B49" s="202" t="s">
        <v>228</v>
      </c>
      <c r="C49" s="273"/>
      <c r="D49" s="273"/>
      <c r="E49" s="273"/>
    </row>
    <row r="50" spans="1:5" s="104" customFormat="1" ht="12" customHeight="1" thickBot="1">
      <c r="A50" s="10" t="s">
        <v>130</v>
      </c>
      <c r="B50" s="199" t="s">
        <v>229</v>
      </c>
      <c r="C50" s="267">
        <f>SUM(C51:C53)</f>
        <v>600</v>
      </c>
      <c r="D50" s="267">
        <f>SUM(D51:D53)</f>
        <v>904</v>
      </c>
      <c r="E50" s="267">
        <f>SUM(E51:E53)</f>
        <v>904</v>
      </c>
    </row>
    <row r="51" spans="1:5" s="104" customFormat="1" ht="12" customHeight="1">
      <c r="A51" s="6" t="s">
        <v>72</v>
      </c>
      <c r="B51" s="200" t="s">
        <v>230</v>
      </c>
      <c r="C51" s="268"/>
      <c r="D51" s="268"/>
      <c r="E51" s="268"/>
    </row>
    <row r="52" spans="1:5" s="104" customFormat="1" ht="12" customHeight="1">
      <c r="A52" s="5" t="s">
        <v>73</v>
      </c>
      <c r="B52" s="201" t="s">
        <v>408</v>
      </c>
      <c r="C52" s="269"/>
      <c r="D52" s="269"/>
      <c r="E52" s="269"/>
    </row>
    <row r="53" spans="1:5" s="104" customFormat="1" ht="12" customHeight="1">
      <c r="A53" s="5" t="s">
        <v>233</v>
      </c>
      <c r="B53" s="201" t="s">
        <v>231</v>
      </c>
      <c r="C53" s="269">
        <v>600</v>
      </c>
      <c r="D53" s="269">
        <v>904</v>
      </c>
      <c r="E53" s="269">
        <v>904</v>
      </c>
    </row>
    <row r="54" spans="1:5" s="104" customFormat="1" ht="12" customHeight="1" thickBot="1">
      <c r="A54" s="7" t="s">
        <v>234</v>
      </c>
      <c r="B54" s="202" t="s">
        <v>232</v>
      </c>
      <c r="C54" s="270"/>
      <c r="D54" s="270"/>
      <c r="E54" s="270"/>
    </row>
    <row r="55" spans="1:5" s="104" customFormat="1" ht="12" customHeight="1" thickBot="1">
      <c r="A55" s="10" t="s">
        <v>16</v>
      </c>
      <c r="B55" s="203" t="s">
        <v>235</v>
      </c>
      <c r="C55" s="267">
        <f>SUM(C56:C58)</f>
        <v>0</v>
      </c>
      <c r="D55" s="267">
        <f>SUM(D56:D58)</f>
        <v>0</v>
      </c>
      <c r="E55" s="267">
        <f>SUM(E56:E58)</f>
        <v>0</v>
      </c>
    </row>
    <row r="56" spans="1:5" s="104" customFormat="1" ht="12" customHeight="1">
      <c r="A56" s="6" t="s">
        <v>131</v>
      </c>
      <c r="B56" s="200" t="s">
        <v>237</v>
      </c>
      <c r="C56" s="272"/>
      <c r="D56" s="272"/>
      <c r="E56" s="272"/>
    </row>
    <row r="57" spans="1:5" s="104" customFormat="1" ht="12" customHeight="1">
      <c r="A57" s="5" t="s">
        <v>132</v>
      </c>
      <c r="B57" s="201" t="s">
        <v>409</v>
      </c>
      <c r="C57" s="272"/>
      <c r="D57" s="272"/>
      <c r="E57" s="272"/>
    </row>
    <row r="58" spans="1:5" s="104" customFormat="1" ht="12" customHeight="1">
      <c r="A58" s="5" t="s">
        <v>156</v>
      </c>
      <c r="B58" s="201" t="s">
        <v>238</v>
      </c>
      <c r="C58" s="272"/>
      <c r="D58" s="272"/>
      <c r="E58" s="272"/>
    </row>
    <row r="59" spans="1:5" s="104" customFormat="1" ht="12" customHeight="1" thickBot="1">
      <c r="A59" s="7" t="s">
        <v>236</v>
      </c>
      <c r="B59" s="202" t="s">
        <v>239</v>
      </c>
      <c r="C59" s="272"/>
      <c r="D59" s="272"/>
      <c r="E59" s="272"/>
    </row>
    <row r="60" spans="1:5" s="104" customFormat="1" ht="12" customHeight="1" thickBot="1">
      <c r="A60" s="10" t="s">
        <v>17</v>
      </c>
      <c r="B60" s="199" t="s">
        <v>240</v>
      </c>
      <c r="C60" s="141">
        <f>+C5+C12+C19+C26+C33+C44+C50+C55</f>
        <v>10888</v>
      </c>
      <c r="D60" s="141">
        <f>+D5+D12+D19+D26+D33+D44+D50+D55</f>
        <v>14704</v>
      </c>
      <c r="E60" s="141">
        <f>+E5+E12+E19+E26+E33+E44+E50+E55</f>
        <v>14287</v>
      </c>
    </row>
    <row r="61" spans="1:5" s="104" customFormat="1" ht="12" customHeight="1" thickBot="1">
      <c r="A61" s="105" t="s">
        <v>241</v>
      </c>
      <c r="B61" s="203" t="s">
        <v>242</v>
      </c>
      <c r="C61" s="267">
        <f>SUM(C62:C64)</f>
        <v>0</v>
      </c>
      <c r="D61" s="267">
        <f>SUM(D62:D64)</f>
        <v>0</v>
      </c>
      <c r="E61" s="267">
        <f>SUM(E62:E64)</f>
        <v>0</v>
      </c>
    </row>
    <row r="62" spans="1:5" s="104" customFormat="1" ht="12" customHeight="1">
      <c r="A62" s="6" t="s">
        <v>275</v>
      </c>
      <c r="B62" s="200" t="s">
        <v>243</v>
      </c>
      <c r="C62" s="272"/>
      <c r="D62" s="272"/>
      <c r="E62" s="272"/>
    </row>
    <row r="63" spans="1:5" s="104" customFormat="1" ht="12" customHeight="1">
      <c r="A63" s="5" t="s">
        <v>284</v>
      </c>
      <c r="B63" s="201" t="s">
        <v>244</v>
      </c>
      <c r="C63" s="272"/>
      <c r="D63" s="272"/>
      <c r="E63" s="272"/>
    </row>
    <row r="64" spans="1:5" s="104" customFormat="1" ht="12" customHeight="1" thickBot="1">
      <c r="A64" s="7" t="s">
        <v>285</v>
      </c>
      <c r="B64" s="204" t="s">
        <v>245</v>
      </c>
      <c r="C64" s="272"/>
      <c r="D64" s="272"/>
      <c r="E64" s="272"/>
    </row>
    <row r="65" spans="1:5" s="104" customFormat="1" ht="12" customHeight="1" thickBot="1">
      <c r="A65" s="105" t="s">
        <v>246</v>
      </c>
      <c r="B65" s="203" t="s">
        <v>247</v>
      </c>
      <c r="C65" s="267">
        <f>SUM(C66:C69)</f>
        <v>0</v>
      </c>
      <c r="D65" s="267">
        <f>SUM(D66:D69)</f>
        <v>0</v>
      </c>
      <c r="E65" s="267">
        <f>SUM(E66:E69)</f>
        <v>0</v>
      </c>
    </row>
    <row r="66" spans="1:5" s="104" customFormat="1" ht="12" customHeight="1">
      <c r="A66" s="6" t="s">
        <v>109</v>
      </c>
      <c r="B66" s="200" t="s">
        <v>248</v>
      </c>
      <c r="C66" s="272"/>
      <c r="D66" s="272"/>
      <c r="E66" s="272"/>
    </row>
    <row r="67" spans="1:5" s="104" customFormat="1" ht="12" customHeight="1">
      <c r="A67" s="5" t="s">
        <v>110</v>
      </c>
      <c r="B67" s="201" t="s">
        <v>249</v>
      </c>
      <c r="C67" s="272"/>
      <c r="D67" s="272"/>
      <c r="E67" s="272"/>
    </row>
    <row r="68" spans="1:5" s="104" customFormat="1" ht="12" customHeight="1">
      <c r="A68" s="5" t="s">
        <v>276</v>
      </c>
      <c r="B68" s="201" t="s">
        <v>250</v>
      </c>
      <c r="C68" s="272"/>
      <c r="D68" s="272"/>
      <c r="E68" s="272"/>
    </row>
    <row r="69" spans="1:5" s="104" customFormat="1" ht="12" customHeight="1" thickBot="1">
      <c r="A69" s="7" t="s">
        <v>277</v>
      </c>
      <c r="B69" s="202" t="s">
        <v>251</v>
      </c>
      <c r="C69" s="272"/>
      <c r="D69" s="272"/>
      <c r="E69" s="272"/>
    </row>
    <row r="70" spans="1:5" s="104" customFormat="1" ht="12" customHeight="1" thickBot="1">
      <c r="A70" s="105" t="s">
        <v>252</v>
      </c>
      <c r="B70" s="203" t="s">
        <v>253</v>
      </c>
      <c r="C70" s="267">
        <f>SUM(C71:C72)</f>
        <v>0</v>
      </c>
      <c r="D70" s="267">
        <f>SUM(D71:D72)</f>
        <v>0</v>
      </c>
      <c r="E70" s="267">
        <f>SUM(E71:E72)</f>
        <v>0</v>
      </c>
    </row>
    <row r="71" spans="1:5" s="104" customFormat="1" ht="12" customHeight="1">
      <c r="A71" s="6" t="s">
        <v>278</v>
      </c>
      <c r="B71" s="200" t="s">
        <v>254</v>
      </c>
      <c r="C71" s="272"/>
      <c r="D71" s="272"/>
      <c r="E71" s="272"/>
    </row>
    <row r="72" spans="1:5" s="104" customFormat="1" ht="12" customHeight="1" thickBot="1">
      <c r="A72" s="7" t="s">
        <v>279</v>
      </c>
      <c r="B72" s="202" t="s">
        <v>255</v>
      </c>
      <c r="C72" s="272"/>
      <c r="D72" s="272"/>
      <c r="E72" s="272"/>
    </row>
    <row r="73" spans="1:5" s="104" customFormat="1" ht="12" customHeight="1" thickBot="1">
      <c r="A73" s="105" t="s">
        <v>256</v>
      </c>
      <c r="B73" s="203" t="s">
        <v>257</v>
      </c>
      <c r="C73" s="267">
        <f>SUM(C74:C76)</f>
        <v>0</v>
      </c>
      <c r="D73" s="267">
        <f>SUM(D74:D76)</f>
        <v>0</v>
      </c>
      <c r="E73" s="267">
        <f>SUM(E74:E76)</f>
        <v>0</v>
      </c>
    </row>
    <row r="74" spans="1:5" s="104" customFormat="1" ht="12" customHeight="1">
      <c r="A74" s="6" t="s">
        <v>280</v>
      </c>
      <c r="B74" s="200" t="s">
        <v>258</v>
      </c>
      <c r="C74" s="272"/>
      <c r="D74" s="272"/>
      <c r="E74" s="272"/>
    </row>
    <row r="75" spans="1:5" s="104" customFormat="1" ht="12" customHeight="1">
      <c r="A75" s="5" t="s">
        <v>281</v>
      </c>
      <c r="B75" s="201" t="s">
        <v>259</v>
      </c>
      <c r="C75" s="272"/>
      <c r="D75" s="272"/>
      <c r="E75" s="272"/>
    </row>
    <row r="76" spans="1:5" s="104" customFormat="1" ht="12" customHeight="1" thickBot="1">
      <c r="A76" s="7" t="s">
        <v>282</v>
      </c>
      <c r="B76" s="202" t="s">
        <v>260</v>
      </c>
      <c r="C76" s="272"/>
      <c r="D76" s="272"/>
      <c r="E76" s="272"/>
    </row>
    <row r="77" spans="1:5" s="104" customFormat="1" ht="12" customHeight="1" thickBot="1">
      <c r="A77" s="105" t="s">
        <v>261</v>
      </c>
      <c r="B77" s="203" t="s">
        <v>283</v>
      </c>
      <c r="C77" s="267">
        <f>SUM(C78:C81)</f>
        <v>0</v>
      </c>
      <c r="D77" s="267">
        <f>SUM(D78:D81)</f>
        <v>0</v>
      </c>
      <c r="E77" s="267">
        <f>SUM(E78:E81)</f>
        <v>0</v>
      </c>
    </row>
    <row r="78" spans="1:5" s="104" customFormat="1" ht="12" customHeight="1">
      <c r="A78" s="106" t="s">
        <v>262</v>
      </c>
      <c r="B78" s="200" t="s">
        <v>263</v>
      </c>
      <c r="C78" s="272"/>
      <c r="D78" s="272"/>
      <c r="E78" s="272"/>
    </row>
    <row r="79" spans="1:5" s="104" customFormat="1" ht="12" customHeight="1">
      <c r="A79" s="107" t="s">
        <v>264</v>
      </c>
      <c r="B79" s="201" t="s">
        <v>265</v>
      </c>
      <c r="C79" s="272"/>
      <c r="D79" s="272"/>
      <c r="E79" s="272"/>
    </row>
    <row r="80" spans="1:5" s="104" customFormat="1" ht="12" customHeight="1">
      <c r="A80" s="107" t="s">
        <v>266</v>
      </c>
      <c r="B80" s="201" t="s">
        <v>267</v>
      </c>
      <c r="C80" s="272"/>
      <c r="D80" s="272"/>
      <c r="E80" s="272"/>
    </row>
    <row r="81" spans="1:5" s="104" customFormat="1" ht="12" customHeight="1" thickBot="1">
      <c r="A81" s="108" t="s">
        <v>268</v>
      </c>
      <c r="B81" s="202" t="s">
        <v>269</v>
      </c>
      <c r="C81" s="272"/>
      <c r="D81" s="272"/>
      <c r="E81" s="272"/>
    </row>
    <row r="82" spans="1:5" s="104" customFormat="1" ht="13.5" customHeight="1" thickBot="1">
      <c r="A82" s="105" t="s">
        <v>270</v>
      </c>
      <c r="B82" s="203" t="s">
        <v>271</v>
      </c>
      <c r="C82" s="275"/>
      <c r="D82" s="275"/>
      <c r="E82" s="275"/>
    </row>
    <row r="83" spans="1:5" s="104" customFormat="1" ht="15.75" customHeight="1" thickBot="1">
      <c r="A83" s="105" t="s">
        <v>272</v>
      </c>
      <c r="B83" s="205" t="s">
        <v>273</v>
      </c>
      <c r="C83" s="141">
        <f>+C61+C65+C70+C73+C77+C82</f>
        <v>0</v>
      </c>
      <c r="D83" s="141">
        <f>+D61+D65+D70+D73+D77+D82</f>
        <v>0</v>
      </c>
      <c r="E83" s="141">
        <f>+E61+E65+E70+E73+E77+E82</f>
        <v>0</v>
      </c>
    </row>
    <row r="84" spans="1:5" s="104" customFormat="1" ht="16.5" customHeight="1" thickBot="1">
      <c r="A84" s="109" t="s">
        <v>286</v>
      </c>
      <c r="B84" s="206" t="s">
        <v>274</v>
      </c>
      <c r="C84" s="141">
        <f>+C60+C83</f>
        <v>10888</v>
      </c>
      <c r="D84" s="141">
        <f>+D60+D83</f>
        <v>14704</v>
      </c>
      <c r="E84" s="141">
        <f>+E60+E83</f>
        <v>14287</v>
      </c>
    </row>
    <row r="85" spans="1:5" s="104" customFormat="1" ht="83.25" customHeight="1">
      <c r="A85" s="3"/>
      <c r="B85" s="286"/>
      <c r="C85" s="276"/>
      <c r="D85" s="276"/>
      <c r="E85" s="276"/>
    </row>
    <row r="86" spans="1:5" ht="16.5" customHeight="1">
      <c r="A86" s="562" t="s">
        <v>37</v>
      </c>
      <c r="B86" s="562"/>
      <c r="C86" s="562"/>
      <c r="D86" s="562"/>
      <c r="E86" s="102"/>
    </row>
    <row r="87" spans="1:5" s="110" customFormat="1" ht="16.5" customHeight="1" thickBot="1">
      <c r="A87" s="563" t="s">
        <v>113</v>
      </c>
      <c r="B87" s="563"/>
      <c r="C87" s="277"/>
      <c r="D87" s="277"/>
      <c r="E87" s="277" t="s">
        <v>155</v>
      </c>
    </row>
    <row r="88" spans="1:5" ht="38.1" customHeight="1" thickBot="1">
      <c r="A88" s="12" t="s">
        <v>62</v>
      </c>
      <c r="B88" s="13" t="s">
        <v>38</v>
      </c>
      <c r="C88" s="15" t="s">
        <v>176</v>
      </c>
      <c r="D88" s="15" t="s">
        <v>419</v>
      </c>
      <c r="E88" s="15" t="s">
        <v>473</v>
      </c>
    </row>
    <row r="89" spans="1:5" s="103" customFormat="1" ht="12" customHeight="1" thickBot="1">
      <c r="A89" s="14">
        <v>1</v>
      </c>
      <c r="B89" s="13">
        <v>2</v>
      </c>
      <c r="C89" s="15">
        <v>3</v>
      </c>
      <c r="D89" s="15">
        <v>4</v>
      </c>
      <c r="E89" s="15">
        <v>5</v>
      </c>
    </row>
    <row r="90" spans="1:5" ht="12" customHeight="1" thickBot="1">
      <c r="A90" s="11" t="s">
        <v>9</v>
      </c>
      <c r="B90" s="208" t="s">
        <v>425</v>
      </c>
      <c r="C90" s="278">
        <f>SUM(C91:C95)</f>
        <v>12470</v>
      </c>
      <c r="D90" s="278">
        <f>SUM(D91:D95)</f>
        <v>16009</v>
      </c>
      <c r="E90" s="278">
        <f>SUM(E91:E95)</f>
        <v>15836</v>
      </c>
    </row>
    <row r="91" spans="1:5" ht="12" customHeight="1">
      <c r="A91" s="8" t="s">
        <v>74</v>
      </c>
      <c r="B91" s="209" t="s">
        <v>39</v>
      </c>
      <c r="C91" s="279">
        <v>1596</v>
      </c>
      <c r="D91" s="279">
        <v>1617</v>
      </c>
      <c r="E91" s="279">
        <v>1617</v>
      </c>
    </row>
    <row r="92" spans="1:5" ht="12" customHeight="1">
      <c r="A92" s="5" t="s">
        <v>75</v>
      </c>
      <c r="B92" s="210" t="s">
        <v>133</v>
      </c>
      <c r="C92" s="269">
        <v>431</v>
      </c>
      <c r="D92" s="269">
        <v>437</v>
      </c>
      <c r="E92" s="269">
        <v>437</v>
      </c>
    </row>
    <row r="93" spans="1:5" ht="12" customHeight="1">
      <c r="A93" s="5" t="s">
        <v>76</v>
      </c>
      <c r="B93" s="210" t="s">
        <v>101</v>
      </c>
      <c r="C93" s="270">
        <v>9393</v>
      </c>
      <c r="D93" s="270">
        <v>12905</v>
      </c>
      <c r="E93" s="270">
        <v>12782</v>
      </c>
    </row>
    <row r="94" spans="1:5" ht="12" customHeight="1">
      <c r="A94" s="5" t="s">
        <v>77</v>
      </c>
      <c r="B94" s="211" t="s">
        <v>134</v>
      </c>
      <c r="C94" s="270"/>
      <c r="D94" s="270"/>
      <c r="E94" s="270"/>
    </row>
    <row r="95" spans="1:5" ht="12" customHeight="1">
      <c r="A95" s="5" t="s">
        <v>85</v>
      </c>
      <c r="B95" s="212" t="s">
        <v>135</v>
      </c>
      <c r="C95" s="270">
        <v>1050</v>
      </c>
      <c r="D95" s="270">
        <v>1050</v>
      </c>
      <c r="E95" s="270">
        <v>1000</v>
      </c>
    </row>
    <row r="96" spans="1:5" ht="12" customHeight="1">
      <c r="A96" s="5" t="s">
        <v>78</v>
      </c>
      <c r="B96" s="210" t="s">
        <v>289</v>
      </c>
      <c r="C96" s="270"/>
      <c r="D96" s="270"/>
      <c r="E96" s="270"/>
    </row>
    <row r="97" spans="1:5" ht="12" customHeight="1">
      <c r="A97" s="5" t="s">
        <v>79</v>
      </c>
      <c r="B97" s="213" t="s">
        <v>290</v>
      </c>
      <c r="C97" s="270"/>
      <c r="D97" s="270"/>
      <c r="E97" s="270"/>
    </row>
    <row r="98" spans="1:5" ht="12" customHeight="1">
      <c r="A98" s="5" t="s">
        <v>86</v>
      </c>
      <c r="B98" s="214" t="s">
        <v>291</v>
      </c>
      <c r="C98" s="270"/>
      <c r="D98" s="270"/>
      <c r="E98" s="270"/>
    </row>
    <row r="99" spans="1:5" ht="12" customHeight="1">
      <c r="A99" s="5" t="s">
        <v>87</v>
      </c>
      <c r="B99" s="214" t="s">
        <v>292</v>
      </c>
      <c r="C99" s="270"/>
      <c r="D99" s="270"/>
      <c r="E99" s="270"/>
    </row>
    <row r="100" spans="1:5" ht="12" customHeight="1">
      <c r="A100" s="5" t="s">
        <v>88</v>
      </c>
      <c r="B100" s="213" t="s">
        <v>293</v>
      </c>
      <c r="C100" s="270"/>
      <c r="D100" s="270"/>
      <c r="E100" s="270"/>
    </row>
    <row r="101" spans="1:5" ht="12" customHeight="1">
      <c r="A101" s="5" t="s">
        <v>89</v>
      </c>
      <c r="B101" s="213" t="s">
        <v>294</v>
      </c>
      <c r="C101" s="270"/>
      <c r="D101" s="270"/>
      <c r="E101" s="270"/>
    </row>
    <row r="102" spans="1:5" ht="12" customHeight="1">
      <c r="A102" s="5" t="s">
        <v>91</v>
      </c>
      <c r="B102" s="214" t="s">
        <v>295</v>
      </c>
      <c r="C102" s="270"/>
      <c r="D102" s="270"/>
      <c r="E102" s="270"/>
    </row>
    <row r="103" spans="1:5" ht="12" customHeight="1">
      <c r="A103" s="4" t="s">
        <v>136</v>
      </c>
      <c r="B103" s="215" t="s">
        <v>296</v>
      </c>
      <c r="C103" s="270"/>
      <c r="D103" s="270"/>
      <c r="E103" s="270"/>
    </row>
    <row r="104" spans="1:5" ht="12" customHeight="1">
      <c r="A104" s="5" t="s">
        <v>287</v>
      </c>
      <c r="B104" s="215" t="s">
        <v>297</v>
      </c>
      <c r="C104" s="270"/>
      <c r="D104" s="270"/>
      <c r="E104" s="270"/>
    </row>
    <row r="105" spans="1:5" ht="12" customHeight="1" thickBot="1">
      <c r="A105" s="9" t="s">
        <v>288</v>
      </c>
      <c r="B105" s="216" t="s">
        <v>298</v>
      </c>
      <c r="C105" s="280">
        <v>1050</v>
      </c>
      <c r="D105" s="280">
        <v>1050</v>
      </c>
      <c r="E105" s="280">
        <v>1000</v>
      </c>
    </row>
    <row r="106" spans="1:5" ht="12" customHeight="1" thickBot="1">
      <c r="A106" s="10" t="s">
        <v>10</v>
      </c>
      <c r="B106" s="217" t="s">
        <v>426</v>
      </c>
      <c r="C106" s="267">
        <f>+C107+C109+C111</f>
        <v>0</v>
      </c>
      <c r="D106" s="267">
        <f>+D107+D109+D111</f>
        <v>0</v>
      </c>
      <c r="E106" s="267">
        <f>+E107+E109+E111</f>
        <v>0</v>
      </c>
    </row>
    <row r="107" spans="1:5" ht="12" customHeight="1">
      <c r="A107" s="6" t="s">
        <v>80</v>
      </c>
      <c r="B107" s="210" t="s">
        <v>154</v>
      </c>
      <c r="C107" s="268"/>
      <c r="D107" s="268"/>
      <c r="E107" s="268"/>
    </row>
    <row r="108" spans="1:5" ht="12" customHeight="1">
      <c r="A108" s="6" t="s">
        <v>81</v>
      </c>
      <c r="B108" s="218" t="s">
        <v>302</v>
      </c>
      <c r="C108" s="268"/>
      <c r="D108" s="268"/>
      <c r="E108" s="268"/>
    </row>
    <row r="109" spans="1:5" ht="12" customHeight="1">
      <c r="A109" s="6" t="s">
        <v>82</v>
      </c>
      <c r="B109" s="218" t="s">
        <v>137</v>
      </c>
      <c r="C109" s="269"/>
      <c r="D109" s="269"/>
      <c r="E109" s="269"/>
    </row>
    <row r="110" spans="1:5" ht="12" customHeight="1">
      <c r="A110" s="6" t="s">
        <v>83</v>
      </c>
      <c r="B110" s="218" t="s">
        <v>303</v>
      </c>
      <c r="C110" s="281"/>
      <c r="D110" s="281"/>
      <c r="E110" s="281"/>
    </row>
    <row r="111" spans="1:5" ht="12" customHeight="1">
      <c r="A111" s="6" t="s">
        <v>84</v>
      </c>
      <c r="B111" s="219" t="s">
        <v>157</v>
      </c>
      <c r="C111" s="281"/>
      <c r="D111" s="281"/>
      <c r="E111" s="281"/>
    </row>
    <row r="112" spans="1:5" ht="12" customHeight="1">
      <c r="A112" s="6" t="s">
        <v>90</v>
      </c>
      <c r="B112" s="220" t="s">
        <v>410</v>
      </c>
      <c r="C112" s="281"/>
      <c r="D112" s="281"/>
      <c r="E112" s="281"/>
    </row>
    <row r="113" spans="1:5" ht="12" customHeight="1">
      <c r="A113" s="6" t="s">
        <v>92</v>
      </c>
      <c r="B113" s="221" t="s">
        <v>308</v>
      </c>
      <c r="C113" s="281"/>
      <c r="D113" s="281"/>
      <c r="E113" s="281"/>
    </row>
    <row r="114" spans="1:5">
      <c r="A114" s="6" t="s">
        <v>138</v>
      </c>
      <c r="B114" s="214" t="s">
        <v>292</v>
      </c>
      <c r="C114" s="281"/>
      <c r="D114" s="281"/>
      <c r="E114" s="281"/>
    </row>
    <row r="115" spans="1:5" ht="12" customHeight="1">
      <c r="A115" s="6" t="s">
        <v>139</v>
      </c>
      <c r="B115" s="214" t="s">
        <v>307</v>
      </c>
      <c r="C115" s="281"/>
      <c r="D115" s="281"/>
      <c r="E115" s="281"/>
    </row>
    <row r="116" spans="1:5" ht="12" customHeight="1">
      <c r="A116" s="6" t="s">
        <v>140</v>
      </c>
      <c r="B116" s="214" t="s">
        <v>306</v>
      </c>
      <c r="C116" s="281"/>
      <c r="D116" s="281"/>
      <c r="E116" s="281"/>
    </row>
    <row r="117" spans="1:5" ht="12" customHeight="1">
      <c r="A117" s="6" t="s">
        <v>299</v>
      </c>
      <c r="B117" s="214" t="s">
        <v>295</v>
      </c>
      <c r="C117" s="281"/>
      <c r="D117" s="281"/>
      <c r="E117" s="281"/>
    </row>
    <row r="118" spans="1:5" ht="12" customHeight="1">
      <c r="A118" s="6" t="s">
        <v>300</v>
      </c>
      <c r="B118" s="214" t="s">
        <v>305</v>
      </c>
      <c r="C118" s="281"/>
      <c r="D118" s="281"/>
      <c r="E118" s="281"/>
    </row>
    <row r="119" spans="1:5" ht="16.5" thickBot="1">
      <c r="A119" s="4" t="s">
        <v>301</v>
      </c>
      <c r="B119" s="214" t="s">
        <v>304</v>
      </c>
      <c r="C119" s="282"/>
      <c r="D119" s="282"/>
      <c r="E119" s="282"/>
    </row>
    <row r="120" spans="1:5" ht="12" customHeight="1" thickBot="1">
      <c r="A120" s="10" t="s">
        <v>11</v>
      </c>
      <c r="B120" s="222" t="s">
        <v>309</v>
      </c>
      <c r="C120" s="267">
        <f>+C121+C122</f>
        <v>0</v>
      </c>
      <c r="D120" s="267">
        <f>+D121+D122</f>
        <v>0</v>
      </c>
      <c r="E120" s="267">
        <f>+E121+E122</f>
        <v>0</v>
      </c>
    </row>
    <row r="121" spans="1:5" ht="12" customHeight="1">
      <c r="A121" s="6" t="s">
        <v>63</v>
      </c>
      <c r="B121" s="223" t="s">
        <v>50</v>
      </c>
      <c r="C121" s="268"/>
      <c r="D121" s="268"/>
      <c r="E121" s="268"/>
    </row>
    <row r="122" spans="1:5" ht="12" customHeight="1" thickBot="1">
      <c r="A122" s="7" t="s">
        <v>64</v>
      </c>
      <c r="B122" s="218" t="s">
        <v>51</v>
      </c>
      <c r="C122" s="270"/>
      <c r="D122" s="270"/>
      <c r="E122" s="270"/>
    </row>
    <row r="123" spans="1:5" ht="12" customHeight="1" thickBot="1">
      <c r="A123" s="10" t="s">
        <v>12</v>
      </c>
      <c r="B123" s="222" t="s">
        <v>310</v>
      </c>
      <c r="C123" s="267">
        <f>+C90+C106+C120</f>
        <v>12470</v>
      </c>
      <c r="D123" s="267">
        <f>+D90+D106+D120</f>
        <v>16009</v>
      </c>
      <c r="E123" s="267">
        <f>+E90+E106+E120</f>
        <v>15836</v>
      </c>
    </row>
    <row r="124" spans="1:5" ht="12" customHeight="1" thickBot="1">
      <c r="A124" s="10" t="s">
        <v>13</v>
      </c>
      <c r="B124" s="222" t="s">
        <v>311</v>
      </c>
      <c r="C124" s="267">
        <f>+C125+C126+C127</f>
        <v>0</v>
      </c>
      <c r="D124" s="267">
        <f>+D125+D126+D127</f>
        <v>0</v>
      </c>
      <c r="E124" s="267">
        <f>+E125+E126+E127</f>
        <v>0</v>
      </c>
    </row>
    <row r="125" spans="1:5" ht="12" customHeight="1">
      <c r="A125" s="6" t="s">
        <v>67</v>
      </c>
      <c r="B125" s="223" t="s">
        <v>312</v>
      </c>
      <c r="C125" s="281"/>
      <c r="D125" s="281"/>
      <c r="E125" s="281"/>
    </row>
    <row r="126" spans="1:5" ht="12" customHeight="1">
      <c r="A126" s="6" t="s">
        <v>68</v>
      </c>
      <c r="B126" s="223" t="s">
        <v>313</v>
      </c>
      <c r="C126" s="281"/>
      <c r="D126" s="281"/>
      <c r="E126" s="281"/>
    </row>
    <row r="127" spans="1:5" ht="12" customHeight="1" thickBot="1">
      <c r="A127" s="4" t="s">
        <v>69</v>
      </c>
      <c r="B127" s="224" t="s">
        <v>314</v>
      </c>
      <c r="C127" s="281"/>
      <c r="D127" s="281"/>
      <c r="E127" s="281"/>
    </row>
    <row r="128" spans="1:5" ht="12" customHeight="1" thickBot="1">
      <c r="A128" s="10" t="s">
        <v>14</v>
      </c>
      <c r="B128" s="222" t="s">
        <v>375</v>
      </c>
      <c r="C128" s="267">
        <f>+C129+C130+C131+C132</f>
        <v>0</v>
      </c>
      <c r="D128" s="267">
        <f>+D129+D130+D131+D132</f>
        <v>0</v>
      </c>
      <c r="E128" s="267">
        <f>+E129+E130+E131+E132</f>
        <v>0</v>
      </c>
    </row>
    <row r="129" spans="1:10" ht="12" customHeight="1">
      <c r="A129" s="6" t="s">
        <v>70</v>
      </c>
      <c r="B129" s="223" t="s">
        <v>315</v>
      </c>
      <c r="C129" s="281"/>
      <c r="D129" s="281"/>
      <c r="E129" s="281"/>
    </row>
    <row r="130" spans="1:10" ht="12" customHeight="1">
      <c r="A130" s="6" t="s">
        <v>71</v>
      </c>
      <c r="B130" s="223" t="s">
        <v>316</v>
      </c>
      <c r="C130" s="281"/>
      <c r="D130" s="281"/>
      <c r="E130" s="281"/>
    </row>
    <row r="131" spans="1:10" ht="12" customHeight="1">
      <c r="A131" s="6" t="s">
        <v>221</v>
      </c>
      <c r="B131" s="223" t="s">
        <v>317</v>
      </c>
      <c r="C131" s="281"/>
      <c r="D131" s="281"/>
      <c r="E131" s="281"/>
    </row>
    <row r="132" spans="1:10" ht="12" customHeight="1" thickBot="1">
      <c r="A132" s="4" t="s">
        <v>222</v>
      </c>
      <c r="B132" s="224" t="s">
        <v>318</v>
      </c>
      <c r="C132" s="281"/>
      <c r="D132" s="281"/>
      <c r="E132" s="281"/>
    </row>
    <row r="133" spans="1:10" ht="12" customHeight="1" thickBot="1">
      <c r="A133" s="10" t="s">
        <v>15</v>
      </c>
      <c r="B133" s="222" t="s">
        <v>319</v>
      </c>
      <c r="C133" s="141">
        <f>+C134+C135+C136+C137</f>
        <v>0</v>
      </c>
      <c r="D133" s="141">
        <f>+D134+D135+D136+D137</f>
        <v>0</v>
      </c>
      <c r="E133" s="141">
        <f>+E134+E135+E136+E137</f>
        <v>0</v>
      </c>
    </row>
    <row r="134" spans="1:10" ht="12" customHeight="1">
      <c r="A134" s="6" t="s">
        <v>72</v>
      </c>
      <c r="B134" s="223" t="s">
        <v>320</v>
      </c>
      <c r="C134" s="281"/>
      <c r="D134" s="281"/>
      <c r="E134" s="281"/>
    </row>
    <row r="135" spans="1:10" ht="12" customHeight="1">
      <c r="A135" s="6" t="s">
        <v>73</v>
      </c>
      <c r="B135" s="223" t="s">
        <v>330</v>
      </c>
      <c r="C135" s="281"/>
      <c r="D135" s="281"/>
      <c r="E135" s="281"/>
    </row>
    <row r="136" spans="1:10" ht="12" customHeight="1">
      <c r="A136" s="6" t="s">
        <v>233</v>
      </c>
      <c r="B136" s="223" t="s">
        <v>321</v>
      </c>
      <c r="C136" s="281"/>
      <c r="D136" s="281"/>
      <c r="E136" s="281"/>
    </row>
    <row r="137" spans="1:10" ht="12" customHeight="1" thickBot="1">
      <c r="A137" s="4" t="s">
        <v>234</v>
      </c>
      <c r="B137" s="224" t="s">
        <v>322</v>
      </c>
      <c r="C137" s="281"/>
      <c r="D137" s="281"/>
      <c r="E137" s="281"/>
    </row>
    <row r="138" spans="1:10" ht="12" customHeight="1" thickBot="1">
      <c r="A138" s="10" t="s">
        <v>16</v>
      </c>
      <c r="B138" s="222" t="s">
        <v>323</v>
      </c>
      <c r="C138" s="283">
        <f>+C139+C140+C141+C142</f>
        <v>0</v>
      </c>
      <c r="D138" s="283">
        <f>+D139+D140+D141+D142</f>
        <v>0</v>
      </c>
      <c r="E138" s="283">
        <f>+E139+E140+E141+E142</f>
        <v>0</v>
      </c>
    </row>
    <row r="139" spans="1:10" ht="12" customHeight="1">
      <c r="A139" s="6" t="s">
        <v>131</v>
      </c>
      <c r="B139" s="223" t="s">
        <v>324</v>
      </c>
      <c r="C139" s="281"/>
      <c r="D139" s="281"/>
      <c r="E139" s="281"/>
    </row>
    <row r="140" spans="1:10" ht="12" customHeight="1">
      <c r="A140" s="6" t="s">
        <v>132</v>
      </c>
      <c r="B140" s="223" t="s">
        <v>325</v>
      </c>
      <c r="C140" s="281"/>
      <c r="D140" s="281"/>
      <c r="E140" s="281"/>
    </row>
    <row r="141" spans="1:10" ht="12" customHeight="1">
      <c r="A141" s="6" t="s">
        <v>156</v>
      </c>
      <c r="B141" s="223" t="s">
        <v>326</v>
      </c>
      <c r="C141" s="281"/>
      <c r="D141" s="281"/>
      <c r="E141" s="281"/>
    </row>
    <row r="142" spans="1:10" ht="12" customHeight="1" thickBot="1">
      <c r="A142" s="6" t="s">
        <v>236</v>
      </c>
      <c r="B142" s="223" t="s">
        <v>327</v>
      </c>
      <c r="C142" s="281"/>
      <c r="D142" s="281"/>
      <c r="E142" s="281"/>
    </row>
    <row r="143" spans="1:10" ht="15" customHeight="1" thickBot="1">
      <c r="A143" s="10" t="s">
        <v>17</v>
      </c>
      <c r="B143" s="222" t="s">
        <v>328</v>
      </c>
      <c r="C143" s="111">
        <f>+C124+C128+C133+C138</f>
        <v>0</v>
      </c>
      <c r="D143" s="111">
        <f>+D124+D128+D133+D138</f>
        <v>0</v>
      </c>
      <c r="E143" s="111">
        <f>+E124+E128+E133+E138</f>
        <v>0</v>
      </c>
      <c r="G143" s="112"/>
      <c r="H143" s="113"/>
      <c r="I143" s="113"/>
      <c r="J143" s="113"/>
    </row>
    <row r="144" spans="1:10" s="104" customFormat="1" ht="12.95" customHeight="1" thickBot="1">
      <c r="A144" s="73" t="s">
        <v>18</v>
      </c>
      <c r="B144" s="90" t="s">
        <v>329</v>
      </c>
      <c r="C144" s="111">
        <f>+C123+C143</f>
        <v>12470</v>
      </c>
      <c r="D144" s="111">
        <f>+D123+D143</f>
        <v>16009</v>
      </c>
      <c r="E144" s="111">
        <f>+E123+E143</f>
        <v>15836</v>
      </c>
    </row>
    <row r="145" spans="1:5" ht="7.5" customHeight="1"/>
    <row r="146" spans="1:5">
      <c r="A146" s="564" t="s">
        <v>331</v>
      </c>
      <c r="B146" s="564"/>
      <c r="C146" s="564"/>
      <c r="D146" s="564"/>
      <c r="E146" s="102"/>
    </row>
    <row r="147" spans="1:5" ht="15" customHeight="1" thickBot="1">
      <c r="A147" s="561" t="s">
        <v>114</v>
      </c>
      <c r="B147" s="561"/>
      <c r="C147" s="265"/>
      <c r="D147" s="265" t="s">
        <v>155</v>
      </c>
      <c r="E147" s="265" t="s">
        <v>155</v>
      </c>
    </row>
    <row r="148" spans="1:5" ht="13.5" customHeight="1" thickBot="1">
      <c r="A148" s="10">
        <v>1</v>
      </c>
      <c r="B148" s="217" t="s">
        <v>332</v>
      </c>
      <c r="C148" s="267">
        <f>+C60-C123</f>
        <v>-1582</v>
      </c>
      <c r="D148" s="267">
        <f>+D60-D123</f>
        <v>-1305</v>
      </c>
      <c r="E148" s="267">
        <f>+E60-E123</f>
        <v>-1549</v>
      </c>
    </row>
    <row r="149" spans="1:5" ht="27.75" customHeight="1" thickBot="1">
      <c r="A149" s="10" t="s">
        <v>10</v>
      </c>
      <c r="B149" s="217" t="s">
        <v>333</v>
      </c>
      <c r="C149" s="267">
        <f>+C83-C143</f>
        <v>0</v>
      </c>
      <c r="D149" s="267">
        <f>+D83-D143</f>
        <v>0</v>
      </c>
      <c r="E149" s="267">
        <f>+E83-E143</f>
        <v>0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Buj Község Önkormányzat
2014. ÉVI ZÁRSZÁMADÁS
ÖNKÉNT VÁLLALT FELADATAINAK MÉRLEGE
&amp;R&amp;"Times New Roman CE,Félkövér dőlt"&amp;11 1.3. melléklet a 9/2015. (V.08.) önkormányzati rendelethez</oddHeader>
  </headerFooter>
  <rowBreaks count="1" manualBreakCount="1">
    <brk id="8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view="pageLayout" zoomScaleNormal="100" zoomScaleSheetLayoutView="100" workbookViewId="0">
      <selection activeCell="D85" sqref="D85:E85"/>
    </sheetView>
  </sheetViews>
  <sheetFormatPr defaultRowHeight="15.75"/>
  <cols>
    <col min="1" max="1" width="9.5" style="91" customWidth="1"/>
    <col min="2" max="2" width="91.6640625" style="287" customWidth="1"/>
    <col min="3" max="5" width="16.33203125" style="284" customWidth="1"/>
    <col min="6" max="16384" width="9.33203125" style="102"/>
  </cols>
  <sheetData>
    <row r="1" spans="1:5" ht="15.95" customHeight="1">
      <c r="A1" s="562" t="s">
        <v>6</v>
      </c>
      <c r="B1" s="562"/>
      <c r="C1" s="562"/>
      <c r="D1" s="562"/>
      <c r="E1" s="102"/>
    </row>
    <row r="2" spans="1:5" ht="15.95" customHeight="1" thickBot="1">
      <c r="A2" s="561" t="s">
        <v>112</v>
      </c>
      <c r="B2" s="561"/>
      <c r="C2" s="265"/>
      <c r="D2" s="265"/>
      <c r="E2" s="265" t="s">
        <v>155</v>
      </c>
    </row>
    <row r="3" spans="1:5" ht="38.1" customHeight="1" thickBot="1">
      <c r="A3" s="12" t="s">
        <v>62</v>
      </c>
      <c r="B3" s="13" t="s">
        <v>8</v>
      </c>
      <c r="C3" s="15" t="s">
        <v>176</v>
      </c>
      <c r="D3" s="15" t="s">
        <v>419</v>
      </c>
      <c r="E3" s="15" t="s">
        <v>473</v>
      </c>
    </row>
    <row r="4" spans="1:5" s="103" customFormat="1" ht="12" customHeight="1" thickBot="1">
      <c r="A4" s="101">
        <v>1</v>
      </c>
      <c r="B4" s="285">
        <v>2</v>
      </c>
      <c r="C4" s="266">
        <v>3</v>
      </c>
      <c r="D4" s="266">
        <v>4</v>
      </c>
      <c r="E4" s="266">
        <v>5</v>
      </c>
    </row>
    <row r="5" spans="1:5" s="104" customFormat="1" ht="12" customHeight="1" thickBot="1">
      <c r="A5" s="10" t="s">
        <v>9</v>
      </c>
      <c r="B5" s="199" t="s">
        <v>177</v>
      </c>
      <c r="C5" s="267">
        <f>+C6+C7+C8+C9+C10+C11</f>
        <v>4000</v>
      </c>
      <c r="D5" s="267">
        <f>+D6+D7+D8+D9+D10+D11</f>
        <v>4000</v>
      </c>
      <c r="E5" s="267">
        <f>+E6+E7+E8+E9+E10+E11</f>
        <v>4000</v>
      </c>
    </row>
    <row r="6" spans="1:5" s="104" customFormat="1" ht="12" customHeight="1">
      <c r="A6" s="6" t="s">
        <v>74</v>
      </c>
      <c r="B6" s="200" t="s">
        <v>178</v>
      </c>
      <c r="C6" s="268">
        <v>4000</v>
      </c>
      <c r="D6" s="268">
        <v>4000</v>
      </c>
      <c r="E6" s="268">
        <v>4000</v>
      </c>
    </row>
    <row r="7" spans="1:5" s="104" customFormat="1" ht="12" customHeight="1">
      <c r="A7" s="5" t="s">
        <v>75</v>
      </c>
      <c r="B7" s="201" t="s">
        <v>179</v>
      </c>
      <c r="C7" s="269"/>
      <c r="D7" s="269"/>
      <c r="E7" s="269"/>
    </row>
    <row r="8" spans="1:5" s="104" customFormat="1" ht="12" customHeight="1">
      <c r="A8" s="5" t="s">
        <v>76</v>
      </c>
      <c r="B8" s="201" t="s">
        <v>180</v>
      </c>
      <c r="C8" s="269"/>
      <c r="D8" s="269"/>
      <c r="E8" s="269"/>
    </row>
    <row r="9" spans="1:5" s="104" customFormat="1" ht="12" customHeight="1">
      <c r="A9" s="5" t="s">
        <v>77</v>
      </c>
      <c r="B9" s="201" t="s">
        <v>181</v>
      </c>
      <c r="C9" s="269"/>
      <c r="D9" s="269"/>
      <c r="E9" s="269"/>
    </row>
    <row r="10" spans="1:5" s="104" customFormat="1" ht="12" customHeight="1">
      <c r="A10" s="5" t="s">
        <v>108</v>
      </c>
      <c r="B10" s="201" t="s">
        <v>182</v>
      </c>
      <c r="C10" s="269"/>
      <c r="D10" s="269"/>
      <c r="E10" s="269"/>
    </row>
    <row r="11" spans="1:5" s="104" customFormat="1" ht="12" customHeight="1" thickBot="1">
      <c r="A11" s="7" t="s">
        <v>78</v>
      </c>
      <c r="B11" s="202" t="s">
        <v>183</v>
      </c>
      <c r="C11" s="269"/>
      <c r="D11" s="269"/>
      <c r="E11" s="269"/>
    </row>
    <row r="12" spans="1:5" s="104" customFormat="1" ht="12" customHeight="1" thickBot="1">
      <c r="A12" s="10" t="s">
        <v>10</v>
      </c>
      <c r="B12" s="203" t="s">
        <v>184</v>
      </c>
      <c r="C12" s="267">
        <f>+C13+C14+C15+C16+C17</f>
        <v>0</v>
      </c>
      <c r="D12" s="267">
        <f>+D13+D14+D15+D16+D17</f>
        <v>0</v>
      </c>
      <c r="E12" s="267">
        <f>+E13+E14+E15+E16+E17</f>
        <v>0</v>
      </c>
    </row>
    <row r="13" spans="1:5" s="104" customFormat="1" ht="12" customHeight="1">
      <c r="A13" s="6" t="s">
        <v>80</v>
      </c>
      <c r="B13" s="200" t="s">
        <v>185</v>
      </c>
      <c r="C13" s="268"/>
      <c r="D13" s="268"/>
      <c r="E13" s="268"/>
    </row>
    <row r="14" spans="1:5" s="104" customFormat="1" ht="12" customHeight="1">
      <c r="A14" s="5" t="s">
        <v>81</v>
      </c>
      <c r="B14" s="201" t="s">
        <v>186</v>
      </c>
      <c r="C14" s="269"/>
      <c r="D14" s="269"/>
      <c r="E14" s="269"/>
    </row>
    <row r="15" spans="1:5" s="104" customFormat="1" ht="12" customHeight="1">
      <c r="A15" s="5" t="s">
        <v>82</v>
      </c>
      <c r="B15" s="201" t="s">
        <v>404</v>
      </c>
      <c r="C15" s="269"/>
      <c r="D15" s="269"/>
      <c r="E15" s="269"/>
    </row>
    <row r="16" spans="1:5" s="104" customFormat="1" ht="12" customHeight="1">
      <c r="A16" s="5" t="s">
        <v>83</v>
      </c>
      <c r="B16" s="201" t="s">
        <v>405</v>
      </c>
      <c r="C16" s="269"/>
      <c r="D16" s="269"/>
      <c r="E16" s="269"/>
    </row>
    <row r="17" spans="1:5" s="104" customFormat="1" ht="12" customHeight="1">
      <c r="A17" s="5" t="s">
        <v>84</v>
      </c>
      <c r="B17" s="201" t="s">
        <v>187</v>
      </c>
      <c r="C17" s="269"/>
      <c r="D17" s="269"/>
      <c r="E17" s="269"/>
    </row>
    <row r="18" spans="1:5" s="104" customFormat="1" ht="12" customHeight="1" thickBot="1">
      <c r="A18" s="7" t="s">
        <v>90</v>
      </c>
      <c r="B18" s="202" t="s">
        <v>188</v>
      </c>
      <c r="C18" s="270"/>
      <c r="D18" s="270"/>
      <c r="E18" s="270"/>
    </row>
    <row r="19" spans="1:5" s="104" customFormat="1" ht="12" customHeight="1" thickBot="1">
      <c r="A19" s="10" t="s">
        <v>11</v>
      </c>
      <c r="B19" s="199" t="s">
        <v>189</v>
      </c>
      <c r="C19" s="267">
        <f>+C20+C21+C22+C23+C24</f>
        <v>0</v>
      </c>
      <c r="D19" s="267">
        <f>+D20+D21+D22+D23+D24</f>
        <v>0</v>
      </c>
      <c r="E19" s="267">
        <f>+E20+E21+E22+E23+E24</f>
        <v>0</v>
      </c>
    </row>
    <row r="20" spans="1:5" s="104" customFormat="1" ht="12" customHeight="1">
      <c r="A20" s="6" t="s">
        <v>63</v>
      </c>
      <c r="B20" s="200" t="s">
        <v>190</v>
      </c>
      <c r="C20" s="268"/>
      <c r="D20" s="268"/>
      <c r="E20" s="268"/>
    </row>
    <row r="21" spans="1:5" s="104" customFormat="1" ht="12" customHeight="1">
      <c r="A21" s="5" t="s">
        <v>64</v>
      </c>
      <c r="B21" s="201" t="s">
        <v>191</v>
      </c>
      <c r="C21" s="269"/>
      <c r="D21" s="269"/>
      <c r="E21" s="269"/>
    </row>
    <row r="22" spans="1:5" s="104" customFormat="1" ht="12" customHeight="1">
      <c r="A22" s="5" t="s">
        <v>65</v>
      </c>
      <c r="B22" s="201" t="s">
        <v>406</v>
      </c>
      <c r="C22" s="269"/>
      <c r="D22" s="269"/>
      <c r="E22" s="269"/>
    </row>
    <row r="23" spans="1:5" s="104" customFormat="1" ht="12" customHeight="1">
      <c r="A23" s="5" t="s">
        <v>66</v>
      </c>
      <c r="B23" s="201" t="s">
        <v>407</v>
      </c>
      <c r="C23" s="269"/>
      <c r="D23" s="269"/>
      <c r="E23" s="269"/>
    </row>
    <row r="24" spans="1:5" s="104" customFormat="1" ht="12" customHeight="1">
      <c r="A24" s="5" t="s">
        <v>121</v>
      </c>
      <c r="B24" s="201" t="s">
        <v>192</v>
      </c>
      <c r="C24" s="269"/>
      <c r="D24" s="269"/>
      <c r="E24" s="269"/>
    </row>
    <row r="25" spans="1:5" s="104" customFormat="1" ht="12" customHeight="1" thickBot="1">
      <c r="A25" s="7" t="s">
        <v>122</v>
      </c>
      <c r="B25" s="202" t="s">
        <v>193</v>
      </c>
      <c r="C25" s="270"/>
      <c r="D25" s="270"/>
      <c r="E25" s="270"/>
    </row>
    <row r="26" spans="1:5" s="104" customFormat="1" ht="12" customHeight="1" thickBot="1">
      <c r="A26" s="10" t="s">
        <v>123</v>
      </c>
      <c r="B26" s="199" t="s">
        <v>194</v>
      </c>
      <c r="C26" s="141">
        <f>+C27+C30+C31+C32</f>
        <v>0</v>
      </c>
      <c r="D26" s="141">
        <f>+D27+D30+D31+D32</f>
        <v>0</v>
      </c>
      <c r="E26" s="141">
        <f>+E27+E30+E31+E32</f>
        <v>0</v>
      </c>
    </row>
    <row r="27" spans="1:5" s="104" customFormat="1" ht="12" customHeight="1">
      <c r="A27" s="6" t="s">
        <v>195</v>
      </c>
      <c r="B27" s="200" t="s">
        <v>201</v>
      </c>
      <c r="C27" s="271">
        <f>+C28+C29</f>
        <v>0</v>
      </c>
      <c r="D27" s="271">
        <f>+D28+D29</f>
        <v>0</v>
      </c>
      <c r="E27" s="271">
        <f>+E28+E29</f>
        <v>0</v>
      </c>
    </row>
    <row r="28" spans="1:5" s="104" customFormat="1" ht="12" customHeight="1">
      <c r="A28" s="5" t="s">
        <v>196</v>
      </c>
      <c r="B28" s="201" t="s">
        <v>202</v>
      </c>
      <c r="C28" s="269"/>
      <c r="D28" s="269"/>
      <c r="E28" s="269"/>
    </row>
    <row r="29" spans="1:5" s="104" customFormat="1" ht="12" customHeight="1">
      <c r="A29" s="5" t="s">
        <v>197</v>
      </c>
      <c r="B29" s="201" t="s">
        <v>203</v>
      </c>
      <c r="C29" s="269"/>
      <c r="D29" s="269"/>
      <c r="E29" s="269"/>
    </row>
    <row r="30" spans="1:5" s="104" customFormat="1" ht="12" customHeight="1">
      <c r="A30" s="5" t="s">
        <v>198</v>
      </c>
      <c r="B30" s="201" t="s">
        <v>204</v>
      </c>
      <c r="C30" s="269"/>
      <c r="D30" s="269"/>
      <c r="E30" s="269"/>
    </row>
    <row r="31" spans="1:5" s="104" customFormat="1" ht="12" customHeight="1">
      <c r="A31" s="5" t="s">
        <v>199</v>
      </c>
      <c r="B31" s="201" t="s">
        <v>205</v>
      </c>
      <c r="C31" s="269"/>
      <c r="D31" s="269"/>
      <c r="E31" s="269"/>
    </row>
    <row r="32" spans="1:5" s="104" customFormat="1" ht="12" customHeight="1" thickBot="1">
      <c r="A32" s="7" t="s">
        <v>200</v>
      </c>
      <c r="B32" s="202" t="s">
        <v>206</v>
      </c>
      <c r="C32" s="270"/>
      <c r="D32" s="270"/>
      <c r="E32" s="270"/>
    </row>
    <row r="33" spans="1:5" s="104" customFormat="1" ht="12" customHeight="1" thickBot="1">
      <c r="A33" s="10" t="s">
        <v>13</v>
      </c>
      <c r="B33" s="199" t="s">
        <v>207</v>
      </c>
      <c r="C33" s="267">
        <f>SUM(C34:C43)</f>
        <v>0</v>
      </c>
      <c r="D33" s="267">
        <f>SUM(D34:D43)</f>
        <v>0</v>
      </c>
      <c r="E33" s="267">
        <f>SUM(E34:E43)</f>
        <v>0</v>
      </c>
    </row>
    <row r="34" spans="1:5" s="104" customFormat="1" ht="12" customHeight="1">
      <c r="A34" s="6" t="s">
        <v>67</v>
      </c>
      <c r="B34" s="200" t="s">
        <v>210</v>
      </c>
      <c r="C34" s="268"/>
      <c r="D34" s="268"/>
      <c r="E34" s="268"/>
    </row>
    <row r="35" spans="1:5" s="104" customFormat="1" ht="12" customHeight="1">
      <c r="A35" s="5" t="s">
        <v>68</v>
      </c>
      <c r="B35" s="201" t="s">
        <v>211</v>
      </c>
      <c r="C35" s="269"/>
      <c r="D35" s="269"/>
      <c r="E35" s="269"/>
    </row>
    <row r="36" spans="1:5" s="104" customFormat="1" ht="12" customHeight="1">
      <c r="A36" s="5" t="s">
        <v>69</v>
      </c>
      <c r="B36" s="201" t="s">
        <v>212</v>
      </c>
      <c r="C36" s="269"/>
      <c r="D36" s="269"/>
      <c r="E36" s="269"/>
    </row>
    <row r="37" spans="1:5" s="104" customFormat="1" ht="12" customHeight="1">
      <c r="A37" s="5" t="s">
        <v>125</v>
      </c>
      <c r="B37" s="201" t="s">
        <v>213</v>
      </c>
      <c r="C37" s="269"/>
      <c r="D37" s="269"/>
      <c r="E37" s="269"/>
    </row>
    <row r="38" spans="1:5" s="104" customFormat="1" ht="12" customHeight="1">
      <c r="A38" s="5" t="s">
        <v>126</v>
      </c>
      <c r="B38" s="201" t="s">
        <v>214</v>
      </c>
      <c r="C38" s="269"/>
      <c r="D38" s="269"/>
      <c r="E38" s="269"/>
    </row>
    <row r="39" spans="1:5" s="104" customFormat="1" ht="12" customHeight="1">
      <c r="A39" s="5" t="s">
        <v>127</v>
      </c>
      <c r="B39" s="201" t="s">
        <v>215</v>
      </c>
      <c r="C39" s="269"/>
      <c r="D39" s="269"/>
      <c r="E39" s="269"/>
    </row>
    <row r="40" spans="1:5" s="104" customFormat="1" ht="12" customHeight="1">
      <c r="A40" s="5" t="s">
        <v>128</v>
      </c>
      <c r="B40" s="201" t="s">
        <v>216</v>
      </c>
      <c r="C40" s="269"/>
      <c r="D40" s="269"/>
      <c r="E40" s="269"/>
    </row>
    <row r="41" spans="1:5" s="104" customFormat="1" ht="12" customHeight="1">
      <c r="A41" s="5" t="s">
        <v>129</v>
      </c>
      <c r="B41" s="201" t="s">
        <v>217</v>
      </c>
      <c r="C41" s="269"/>
      <c r="D41" s="269"/>
      <c r="E41" s="269"/>
    </row>
    <row r="42" spans="1:5" s="104" customFormat="1" ht="12" customHeight="1">
      <c r="A42" s="5" t="s">
        <v>208</v>
      </c>
      <c r="B42" s="201" t="s">
        <v>218</v>
      </c>
      <c r="C42" s="272"/>
      <c r="D42" s="272"/>
      <c r="E42" s="272"/>
    </row>
    <row r="43" spans="1:5" s="104" customFormat="1" ht="12" customHeight="1" thickBot="1">
      <c r="A43" s="7" t="s">
        <v>209</v>
      </c>
      <c r="B43" s="202" t="s">
        <v>219</v>
      </c>
      <c r="C43" s="273"/>
      <c r="D43" s="273"/>
      <c r="E43" s="273"/>
    </row>
    <row r="44" spans="1:5" s="104" customFormat="1" ht="12" customHeight="1" thickBot="1">
      <c r="A44" s="10" t="s">
        <v>14</v>
      </c>
      <c r="B44" s="199" t="s">
        <v>220</v>
      </c>
      <c r="C44" s="267">
        <f>SUM(C45:C49)</f>
        <v>0</v>
      </c>
      <c r="D44" s="267">
        <f>SUM(D45:D49)</f>
        <v>0</v>
      </c>
      <c r="E44" s="267">
        <f>SUM(E45:E49)</f>
        <v>0</v>
      </c>
    </row>
    <row r="45" spans="1:5" s="104" customFormat="1" ht="12" customHeight="1">
      <c r="A45" s="6" t="s">
        <v>70</v>
      </c>
      <c r="B45" s="200" t="s">
        <v>224</v>
      </c>
      <c r="C45" s="274"/>
      <c r="D45" s="274"/>
      <c r="E45" s="274"/>
    </row>
    <row r="46" spans="1:5" s="104" customFormat="1" ht="12" customHeight="1">
      <c r="A46" s="5" t="s">
        <v>71</v>
      </c>
      <c r="B46" s="201" t="s">
        <v>225</v>
      </c>
      <c r="C46" s="272"/>
      <c r="D46" s="272"/>
      <c r="E46" s="272"/>
    </row>
    <row r="47" spans="1:5" s="104" customFormat="1" ht="12" customHeight="1">
      <c r="A47" s="5" t="s">
        <v>221</v>
      </c>
      <c r="B47" s="201" t="s">
        <v>226</v>
      </c>
      <c r="C47" s="272"/>
      <c r="D47" s="272"/>
      <c r="E47" s="272"/>
    </row>
    <row r="48" spans="1:5" s="104" customFormat="1" ht="12" customHeight="1">
      <c r="A48" s="5" t="s">
        <v>222</v>
      </c>
      <c r="B48" s="201" t="s">
        <v>227</v>
      </c>
      <c r="C48" s="272"/>
      <c r="D48" s="272"/>
      <c r="E48" s="272"/>
    </row>
    <row r="49" spans="1:5" s="104" customFormat="1" ht="12" customHeight="1" thickBot="1">
      <c r="A49" s="7" t="s">
        <v>223</v>
      </c>
      <c r="B49" s="202" t="s">
        <v>228</v>
      </c>
      <c r="C49" s="273"/>
      <c r="D49" s="273"/>
      <c r="E49" s="273"/>
    </row>
    <row r="50" spans="1:5" s="104" customFormat="1" ht="12" customHeight="1" thickBot="1">
      <c r="A50" s="10" t="s">
        <v>130</v>
      </c>
      <c r="B50" s="199" t="s">
        <v>229</v>
      </c>
      <c r="C50" s="267">
        <f>SUM(C51:C53)</f>
        <v>0</v>
      </c>
      <c r="D50" s="267">
        <f>SUM(D51:D53)</f>
        <v>0</v>
      </c>
      <c r="E50" s="267">
        <f>SUM(E51:E53)</f>
        <v>0</v>
      </c>
    </row>
    <row r="51" spans="1:5" s="104" customFormat="1" ht="12" customHeight="1">
      <c r="A51" s="6" t="s">
        <v>72</v>
      </c>
      <c r="B51" s="200" t="s">
        <v>230</v>
      </c>
      <c r="C51" s="268"/>
      <c r="D51" s="268"/>
      <c r="E51" s="268"/>
    </row>
    <row r="52" spans="1:5" s="104" customFormat="1" ht="12" customHeight="1">
      <c r="A52" s="5" t="s">
        <v>73</v>
      </c>
      <c r="B52" s="201" t="s">
        <v>408</v>
      </c>
      <c r="C52" s="269"/>
      <c r="D52" s="269"/>
      <c r="E52" s="269"/>
    </row>
    <row r="53" spans="1:5" s="104" customFormat="1" ht="12" customHeight="1">
      <c r="A53" s="5" t="s">
        <v>233</v>
      </c>
      <c r="B53" s="201" t="s">
        <v>231</v>
      </c>
      <c r="C53" s="269"/>
      <c r="D53" s="269"/>
      <c r="E53" s="269"/>
    </row>
    <row r="54" spans="1:5" s="104" customFormat="1" ht="12" customHeight="1" thickBot="1">
      <c r="A54" s="7" t="s">
        <v>234</v>
      </c>
      <c r="B54" s="202" t="s">
        <v>232</v>
      </c>
      <c r="C54" s="270"/>
      <c r="D54" s="270"/>
      <c r="E54" s="270"/>
    </row>
    <row r="55" spans="1:5" s="104" customFormat="1" ht="12" customHeight="1" thickBot="1">
      <c r="A55" s="10" t="s">
        <v>16</v>
      </c>
      <c r="B55" s="203" t="s">
        <v>235</v>
      </c>
      <c r="C55" s="267">
        <f>SUM(C56:C58)</f>
        <v>0</v>
      </c>
      <c r="D55" s="267">
        <f>SUM(D56:D58)</f>
        <v>0</v>
      </c>
      <c r="E55" s="267">
        <f>SUM(E56:E58)</f>
        <v>0</v>
      </c>
    </row>
    <row r="56" spans="1:5" s="104" customFormat="1" ht="12" customHeight="1">
      <c r="A56" s="6" t="s">
        <v>131</v>
      </c>
      <c r="B56" s="200" t="s">
        <v>237</v>
      </c>
      <c r="C56" s="272"/>
      <c r="D56" s="272"/>
      <c r="E56" s="272"/>
    </row>
    <row r="57" spans="1:5" s="104" customFormat="1" ht="12" customHeight="1">
      <c r="A57" s="5" t="s">
        <v>132</v>
      </c>
      <c r="B57" s="201" t="s">
        <v>409</v>
      </c>
      <c r="C57" s="272"/>
      <c r="D57" s="272"/>
      <c r="E57" s="272"/>
    </row>
    <row r="58" spans="1:5" s="104" customFormat="1" ht="12" customHeight="1">
      <c r="A58" s="5" t="s">
        <v>156</v>
      </c>
      <c r="B58" s="201" t="s">
        <v>238</v>
      </c>
      <c r="C58" s="272"/>
      <c r="D58" s="272"/>
      <c r="E58" s="272"/>
    </row>
    <row r="59" spans="1:5" s="104" customFormat="1" ht="12" customHeight="1" thickBot="1">
      <c r="A59" s="7" t="s">
        <v>236</v>
      </c>
      <c r="B59" s="202" t="s">
        <v>239</v>
      </c>
      <c r="C59" s="272"/>
      <c r="D59" s="272"/>
      <c r="E59" s="272"/>
    </row>
    <row r="60" spans="1:5" s="104" customFormat="1" ht="12" customHeight="1" thickBot="1">
      <c r="A60" s="10" t="s">
        <v>17</v>
      </c>
      <c r="B60" s="199" t="s">
        <v>240</v>
      </c>
      <c r="C60" s="141">
        <f>+C5+C12+C19+C26+C33+C44+C50+C55</f>
        <v>4000</v>
      </c>
      <c r="D60" s="141">
        <f>+D5+D12+D19+D26+D33+D44+D50+D55</f>
        <v>4000</v>
      </c>
      <c r="E60" s="141">
        <f>+E5+E12+E19+E26+E33+E44+E50+E55</f>
        <v>4000</v>
      </c>
    </row>
    <row r="61" spans="1:5" s="104" customFormat="1" ht="12" customHeight="1" thickBot="1">
      <c r="A61" s="105" t="s">
        <v>241</v>
      </c>
      <c r="B61" s="203" t="s">
        <v>242</v>
      </c>
      <c r="C61" s="267">
        <f>SUM(C62:C64)</f>
        <v>0</v>
      </c>
      <c r="D61" s="267">
        <f>SUM(D62:D64)</f>
        <v>0</v>
      </c>
      <c r="E61" s="267">
        <f>SUM(E62:E64)</f>
        <v>0</v>
      </c>
    </row>
    <row r="62" spans="1:5" s="104" customFormat="1" ht="12" customHeight="1">
      <c r="A62" s="6" t="s">
        <v>275</v>
      </c>
      <c r="B62" s="200" t="s">
        <v>243</v>
      </c>
      <c r="C62" s="272"/>
      <c r="D62" s="272"/>
      <c r="E62" s="272"/>
    </row>
    <row r="63" spans="1:5" s="104" customFormat="1" ht="12" customHeight="1">
      <c r="A63" s="5" t="s">
        <v>284</v>
      </c>
      <c r="B63" s="201" t="s">
        <v>244</v>
      </c>
      <c r="C63" s="272"/>
      <c r="D63" s="272"/>
      <c r="E63" s="272"/>
    </row>
    <row r="64" spans="1:5" s="104" customFormat="1" ht="12" customHeight="1" thickBot="1">
      <c r="A64" s="7" t="s">
        <v>285</v>
      </c>
      <c r="B64" s="204" t="s">
        <v>245</v>
      </c>
      <c r="C64" s="272"/>
      <c r="D64" s="272"/>
      <c r="E64" s="272"/>
    </row>
    <row r="65" spans="1:5" s="104" customFormat="1" ht="12" customHeight="1" thickBot="1">
      <c r="A65" s="105" t="s">
        <v>246</v>
      </c>
      <c r="B65" s="203" t="s">
        <v>247</v>
      </c>
      <c r="C65" s="267">
        <f>SUM(C66:C69)</f>
        <v>0</v>
      </c>
      <c r="D65" s="267">
        <f>SUM(D66:D69)</f>
        <v>0</v>
      </c>
      <c r="E65" s="267">
        <f>SUM(E66:E69)</f>
        <v>0</v>
      </c>
    </row>
    <row r="66" spans="1:5" s="104" customFormat="1" ht="12" customHeight="1">
      <c r="A66" s="6" t="s">
        <v>109</v>
      </c>
      <c r="B66" s="200" t="s">
        <v>248</v>
      </c>
      <c r="C66" s="272"/>
      <c r="D66" s="272"/>
      <c r="E66" s="272"/>
    </row>
    <row r="67" spans="1:5" s="104" customFormat="1" ht="12" customHeight="1">
      <c r="A67" s="5" t="s">
        <v>110</v>
      </c>
      <c r="B67" s="201" t="s">
        <v>249</v>
      </c>
      <c r="C67" s="272"/>
      <c r="D67" s="272"/>
      <c r="E67" s="272"/>
    </row>
    <row r="68" spans="1:5" s="104" customFormat="1" ht="12" customHeight="1">
      <c r="A68" s="5" t="s">
        <v>276</v>
      </c>
      <c r="B68" s="201" t="s">
        <v>250</v>
      </c>
      <c r="C68" s="272"/>
      <c r="D68" s="272"/>
      <c r="E68" s="272"/>
    </row>
    <row r="69" spans="1:5" s="104" customFormat="1" ht="12" customHeight="1" thickBot="1">
      <c r="A69" s="7" t="s">
        <v>277</v>
      </c>
      <c r="B69" s="202" t="s">
        <v>251</v>
      </c>
      <c r="C69" s="272"/>
      <c r="D69" s="272"/>
      <c r="E69" s="272"/>
    </row>
    <row r="70" spans="1:5" s="104" customFormat="1" ht="12" customHeight="1" thickBot="1">
      <c r="A70" s="105" t="s">
        <v>252</v>
      </c>
      <c r="B70" s="203" t="s">
        <v>253</v>
      </c>
      <c r="C70" s="267">
        <f>SUM(C71:C72)</f>
        <v>0</v>
      </c>
      <c r="D70" s="267">
        <f>SUM(D71:D72)</f>
        <v>0</v>
      </c>
      <c r="E70" s="267">
        <f>SUM(E71:E72)</f>
        <v>0</v>
      </c>
    </row>
    <row r="71" spans="1:5" s="104" customFormat="1" ht="12" customHeight="1">
      <c r="A71" s="6" t="s">
        <v>278</v>
      </c>
      <c r="B71" s="200" t="s">
        <v>254</v>
      </c>
      <c r="C71" s="272"/>
      <c r="D71" s="272"/>
      <c r="E71" s="272"/>
    </row>
    <row r="72" spans="1:5" s="104" customFormat="1" ht="12" customHeight="1" thickBot="1">
      <c r="A72" s="7" t="s">
        <v>279</v>
      </c>
      <c r="B72" s="202" t="s">
        <v>255</v>
      </c>
      <c r="C72" s="272"/>
      <c r="D72" s="272"/>
      <c r="E72" s="272"/>
    </row>
    <row r="73" spans="1:5" s="104" customFormat="1" ht="12" customHeight="1" thickBot="1">
      <c r="A73" s="105" t="s">
        <v>256</v>
      </c>
      <c r="B73" s="203" t="s">
        <v>257</v>
      </c>
      <c r="C73" s="267">
        <f>SUM(C74:C76)</f>
        <v>0</v>
      </c>
      <c r="D73" s="267">
        <f>SUM(D74:D76)</f>
        <v>0</v>
      </c>
      <c r="E73" s="267">
        <f>SUM(E74:E76)</f>
        <v>0</v>
      </c>
    </row>
    <row r="74" spans="1:5" s="104" customFormat="1" ht="12" customHeight="1">
      <c r="A74" s="6" t="s">
        <v>280</v>
      </c>
      <c r="B74" s="200" t="s">
        <v>258</v>
      </c>
      <c r="C74" s="272"/>
      <c r="D74" s="272"/>
      <c r="E74" s="272"/>
    </row>
    <row r="75" spans="1:5" s="104" customFormat="1" ht="12" customHeight="1">
      <c r="A75" s="5" t="s">
        <v>281</v>
      </c>
      <c r="B75" s="201" t="s">
        <v>259</v>
      </c>
      <c r="C75" s="272"/>
      <c r="D75" s="272"/>
      <c r="E75" s="272"/>
    </row>
    <row r="76" spans="1:5" s="104" customFormat="1" ht="12" customHeight="1" thickBot="1">
      <c r="A76" s="7" t="s">
        <v>282</v>
      </c>
      <c r="B76" s="202" t="s">
        <v>260</v>
      </c>
      <c r="C76" s="272"/>
      <c r="D76" s="272"/>
      <c r="E76" s="272"/>
    </row>
    <row r="77" spans="1:5" s="104" customFormat="1" ht="12" customHeight="1" thickBot="1">
      <c r="A77" s="105" t="s">
        <v>261</v>
      </c>
      <c r="B77" s="203" t="s">
        <v>283</v>
      </c>
      <c r="C77" s="267">
        <f>SUM(C78:C81)</f>
        <v>0</v>
      </c>
      <c r="D77" s="267">
        <f>SUM(D78:D81)</f>
        <v>0</v>
      </c>
      <c r="E77" s="267">
        <f>SUM(E78:E81)</f>
        <v>0</v>
      </c>
    </row>
    <row r="78" spans="1:5" s="104" customFormat="1" ht="12" customHeight="1">
      <c r="A78" s="106" t="s">
        <v>262</v>
      </c>
      <c r="B78" s="200" t="s">
        <v>263</v>
      </c>
      <c r="C78" s="272"/>
      <c r="D78" s="272"/>
      <c r="E78" s="272"/>
    </row>
    <row r="79" spans="1:5" s="104" customFormat="1" ht="12" customHeight="1">
      <c r="A79" s="107" t="s">
        <v>264</v>
      </c>
      <c r="B79" s="201" t="s">
        <v>265</v>
      </c>
      <c r="C79" s="272"/>
      <c r="D79" s="272"/>
      <c r="E79" s="272"/>
    </row>
    <row r="80" spans="1:5" s="104" customFormat="1" ht="12" customHeight="1">
      <c r="A80" s="107" t="s">
        <v>266</v>
      </c>
      <c r="B80" s="201" t="s">
        <v>267</v>
      </c>
      <c r="C80" s="272"/>
      <c r="D80" s="272"/>
      <c r="E80" s="272"/>
    </row>
    <row r="81" spans="1:5" s="104" customFormat="1" ht="12" customHeight="1" thickBot="1">
      <c r="A81" s="108" t="s">
        <v>268</v>
      </c>
      <c r="B81" s="202" t="s">
        <v>269</v>
      </c>
      <c r="C81" s="272"/>
      <c r="D81" s="272"/>
      <c r="E81" s="272"/>
    </row>
    <row r="82" spans="1:5" s="104" customFormat="1" ht="13.5" customHeight="1" thickBot="1">
      <c r="A82" s="105" t="s">
        <v>270</v>
      </c>
      <c r="B82" s="203" t="s">
        <v>271</v>
      </c>
      <c r="C82" s="275"/>
      <c r="D82" s="275"/>
      <c r="E82" s="275"/>
    </row>
    <row r="83" spans="1:5" s="104" customFormat="1" ht="15.75" customHeight="1" thickBot="1">
      <c r="A83" s="105" t="s">
        <v>272</v>
      </c>
      <c r="B83" s="205" t="s">
        <v>273</v>
      </c>
      <c r="C83" s="141">
        <f>+C61+C65+C70+C73+C77+C82</f>
        <v>0</v>
      </c>
      <c r="D83" s="141">
        <f>+D61+D65+D70+D73+D77+D82</f>
        <v>0</v>
      </c>
      <c r="E83" s="141">
        <f>+E61+E65+E70+E73+E77+E82</f>
        <v>0</v>
      </c>
    </row>
    <row r="84" spans="1:5" s="104" customFormat="1" ht="16.5" customHeight="1" thickBot="1">
      <c r="A84" s="109" t="s">
        <v>286</v>
      </c>
      <c r="B84" s="206" t="s">
        <v>274</v>
      </c>
      <c r="C84" s="141">
        <f>+C60+C83</f>
        <v>4000</v>
      </c>
      <c r="D84" s="141">
        <f>+D60+D83</f>
        <v>4000</v>
      </c>
      <c r="E84" s="141">
        <f>+E60+E83</f>
        <v>4000</v>
      </c>
    </row>
    <row r="85" spans="1:5" s="104" customFormat="1" ht="83.25" customHeight="1">
      <c r="A85" s="3"/>
      <c r="B85" s="286"/>
      <c r="C85" s="276"/>
      <c r="D85" s="276"/>
      <c r="E85" s="276"/>
    </row>
    <row r="86" spans="1:5" ht="16.5" customHeight="1">
      <c r="A86" s="562" t="s">
        <v>37</v>
      </c>
      <c r="B86" s="562"/>
      <c r="C86" s="562"/>
      <c r="D86" s="562"/>
      <c r="E86" s="102"/>
    </row>
    <row r="87" spans="1:5" s="110" customFormat="1" ht="16.5" customHeight="1" thickBot="1">
      <c r="A87" s="563" t="s">
        <v>113</v>
      </c>
      <c r="B87" s="563"/>
      <c r="C87" s="277"/>
      <c r="D87" s="265"/>
      <c r="E87" s="265" t="s">
        <v>155</v>
      </c>
    </row>
    <row r="88" spans="1:5" ht="38.1" customHeight="1" thickBot="1">
      <c r="A88" s="12" t="s">
        <v>62</v>
      </c>
      <c r="B88" s="13" t="s">
        <v>38</v>
      </c>
      <c r="C88" s="15" t="s">
        <v>176</v>
      </c>
      <c r="D88" s="15" t="s">
        <v>419</v>
      </c>
      <c r="E88" s="15" t="s">
        <v>473</v>
      </c>
    </row>
    <row r="89" spans="1:5" s="103" customFormat="1" ht="12" customHeight="1" thickBot="1">
      <c r="A89" s="14">
        <v>1</v>
      </c>
      <c r="B89" s="13">
        <v>2</v>
      </c>
      <c r="C89" s="15">
        <v>3</v>
      </c>
      <c r="D89" s="15">
        <v>4</v>
      </c>
      <c r="E89" s="15">
        <v>5</v>
      </c>
    </row>
    <row r="90" spans="1:5" ht="12" customHeight="1" thickBot="1">
      <c r="A90" s="11" t="s">
        <v>9</v>
      </c>
      <c r="B90" s="208" t="s">
        <v>425</v>
      </c>
      <c r="C90" s="278">
        <f>SUM(C91:C95)</f>
        <v>4000</v>
      </c>
      <c r="D90" s="278">
        <f>SUM(D91:D95)</f>
        <v>4000</v>
      </c>
      <c r="E90" s="278">
        <f>SUM(E91:E95)</f>
        <v>4000</v>
      </c>
    </row>
    <row r="91" spans="1:5" ht="12" customHeight="1">
      <c r="A91" s="8" t="s">
        <v>74</v>
      </c>
      <c r="B91" s="209" t="s">
        <v>39</v>
      </c>
      <c r="C91" s="279">
        <v>2959</v>
      </c>
      <c r="D91" s="279">
        <v>2959</v>
      </c>
      <c r="E91" s="279">
        <v>2959</v>
      </c>
    </row>
    <row r="92" spans="1:5" ht="12" customHeight="1">
      <c r="A92" s="5" t="s">
        <v>75</v>
      </c>
      <c r="B92" s="210" t="s">
        <v>133</v>
      </c>
      <c r="C92" s="269">
        <v>799</v>
      </c>
      <c r="D92" s="269">
        <v>799</v>
      </c>
      <c r="E92" s="269">
        <v>799</v>
      </c>
    </row>
    <row r="93" spans="1:5" ht="12" customHeight="1">
      <c r="A93" s="5" t="s">
        <v>76</v>
      </c>
      <c r="B93" s="210" t="s">
        <v>101</v>
      </c>
      <c r="C93" s="270">
        <v>242</v>
      </c>
      <c r="D93" s="270">
        <v>242</v>
      </c>
      <c r="E93" s="270">
        <v>242</v>
      </c>
    </row>
    <row r="94" spans="1:5" ht="12" customHeight="1">
      <c r="A94" s="5" t="s">
        <v>77</v>
      </c>
      <c r="B94" s="211" t="s">
        <v>134</v>
      </c>
      <c r="C94" s="270"/>
      <c r="D94" s="270"/>
      <c r="E94" s="270"/>
    </row>
    <row r="95" spans="1:5" ht="12" customHeight="1">
      <c r="A95" s="5" t="s">
        <v>85</v>
      </c>
      <c r="B95" s="212" t="s">
        <v>135</v>
      </c>
      <c r="C95" s="270"/>
      <c r="D95" s="270"/>
      <c r="E95" s="270"/>
    </row>
    <row r="96" spans="1:5" ht="12" customHeight="1">
      <c r="A96" s="5" t="s">
        <v>78</v>
      </c>
      <c r="B96" s="210" t="s">
        <v>289</v>
      </c>
      <c r="C96" s="270"/>
      <c r="D96" s="270"/>
      <c r="E96" s="270"/>
    </row>
    <row r="97" spans="1:5" ht="12" customHeight="1">
      <c r="A97" s="5" t="s">
        <v>79</v>
      </c>
      <c r="B97" s="213" t="s">
        <v>290</v>
      </c>
      <c r="C97" s="270"/>
      <c r="D97" s="270"/>
      <c r="E97" s="270"/>
    </row>
    <row r="98" spans="1:5" ht="12" customHeight="1">
      <c r="A98" s="5" t="s">
        <v>86</v>
      </c>
      <c r="B98" s="214" t="s">
        <v>291</v>
      </c>
      <c r="C98" s="270"/>
      <c r="D98" s="270"/>
      <c r="E98" s="270"/>
    </row>
    <row r="99" spans="1:5" ht="12" customHeight="1">
      <c r="A99" s="5" t="s">
        <v>87</v>
      </c>
      <c r="B99" s="214" t="s">
        <v>292</v>
      </c>
      <c r="C99" s="270"/>
      <c r="D99" s="270"/>
      <c r="E99" s="270"/>
    </row>
    <row r="100" spans="1:5" ht="12" customHeight="1">
      <c r="A100" s="5" t="s">
        <v>88</v>
      </c>
      <c r="B100" s="213" t="s">
        <v>293</v>
      </c>
      <c r="C100" s="270"/>
      <c r="D100" s="270"/>
      <c r="E100" s="270"/>
    </row>
    <row r="101" spans="1:5" ht="12" customHeight="1">
      <c r="A101" s="5" t="s">
        <v>89</v>
      </c>
      <c r="B101" s="213" t="s">
        <v>294</v>
      </c>
      <c r="C101" s="270"/>
      <c r="D101" s="270"/>
      <c r="E101" s="270"/>
    </row>
    <row r="102" spans="1:5" ht="12" customHeight="1">
      <c r="A102" s="5" t="s">
        <v>91</v>
      </c>
      <c r="B102" s="214" t="s">
        <v>295</v>
      </c>
      <c r="C102" s="270"/>
      <c r="D102" s="270"/>
      <c r="E102" s="270"/>
    </row>
    <row r="103" spans="1:5" ht="12" customHeight="1">
      <c r="A103" s="4" t="s">
        <v>136</v>
      </c>
      <c r="B103" s="215" t="s">
        <v>296</v>
      </c>
      <c r="C103" s="270"/>
      <c r="D103" s="270"/>
      <c r="E103" s="270"/>
    </row>
    <row r="104" spans="1:5" ht="12" customHeight="1">
      <c r="A104" s="5" t="s">
        <v>287</v>
      </c>
      <c r="B104" s="215" t="s">
        <v>297</v>
      </c>
      <c r="C104" s="270"/>
      <c r="D104" s="270"/>
      <c r="E104" s="270"/>
    </row>
    <row r="105" spans="1:5" ht="12" customHeight="1" thickBot="1">
      <c r="A105" s="9" t="s">
        <v>288</v>
      </c>
      <c r="B105" s="216" t="s">
        <v>298</v>
      </c>
      <c r="C105" s="280"/>
      <c r="D105" s="280"/>
      <c r="E105" s="280"/>
    </row>
    <row r="106" spans="1:5" ht="12" customHeight="1" thickBot="1">
      <c r="A106" s="10" t="s">
        <v>10</v>
      </c>
      <c r="B106" s="217" t="s">
        <v>426</v>
      </c>
      <c r="C106" s="267">
        <f>+C107+C109+C111</f>
        <v>0</v>
      </c>
      <c r="D106" s="267">
        <f>+D107+D109+D111</f>
        <v>0</v>
      </c>
      <c r="E106" s="267">
        <f>+E107+E109+E111</f>
        <v>0</v>
      </c>
    </row>
    <row r="107" spans="1:5" ht="12" customHeight="1">
      <c r="A107" s="6" t="s">
        <v>80</v>
      </c>
      <c r="B107" s="210" t="s">
        <v>154</v>
      </c>
      <c r="C107" s="268"/>
      <c r="D107" s="268"/>
      <c r="E107" s="268"/>
    </row>
    <row r="108" spans="1:5" ht="12" customHeight="1">
      <c r="A108" s="6" t="s">
        <v>81</v>
      </c>
      <c r="B108" s="218" t="s">
        <v>302</v>
      </c>
      <c r="C108" s="268"/>
      <c r="D108" s="268"/>
      <c r="E108" s="268"/>
    </row>
    <row r="109" spans="1:5" ht="12" customHeight="1">
      <c r="A109" s="6" t="s">
        <v>82</v>
      </c>
      <c r="B109" s="218" t="s">
        <v>137</v>
      </c>
      <c r="C109" s="269"/>
      <c r="D109" s="269"/>
      <c r="E109" s="269"/>
    </row>
    <row r="110" spans="1:5" ht="12" customHeight="1">
      <c r="A110" s="6" t="s">
        <v>83</v>
      </c>
      <c r="B110" s="218" t="s">
        <v>303</v>
      </c>
      <c r="C110" s="281"/>
      <c r="D110" s="281"/>
      <c r="E110" s="281"/>
    </row>
    <row r="111" spans="1:5" ht="12" customHeight="1">
      <c r="A111" s="6" t="s">
        <v>84</v>
      </c>
      <c r="B111" s="219" t="s">
        <v>157</v>
      </c>
      <c r="C111" s="281"/>
      <c r="D111" s="281"/>
      <c r="E111" s="281"/>
    </row>
    <row r="112" spans="1:5" ht="12" customHeight="1">
      <c r="A112" s="6" t="s">
        <v>90</v>
      </c>
      <c r="B112" s="220" t="s">
        <v>410</v>
      </c>
      <c r="C112" s="281"/>
      <c r="D112" s="281"/>
      <c r="E112" s="281"/>
    </row>
    <row r="113" spans="1:5" ht="12" customHeight="1">
      <c r="A113" s="6" t="s">
        <v>92</v>
      </c>
      <c r="B113" s="221" t="s">
        <v>308</v>
      </c>
      <c r="C113" s="281"/>
      <c r="D113" s="281"/>
      <c r="E113" s="281"/>
    </row>
    <row r="114" spans="1:5">
      <c r="A114" s="6" t="s">
        <v>138</v>
      </c>
      <c r="B114" s="214" t="s">
        <v>292</v>
      </c>
      <c r="C114" s="281"/>
      <c r="D114" s="281"/>
      <c r="E114" s="281"/>
    </row>
    <row r="115" spans="1:5" ht="12" customHeight="1">
      <c r="A115" s="6" t="s">
        <v>139</v>
      </c>
      <c r="B115" s="214" t="s">
        <v>307</v>
      </c>
      <c r="C115" s="281"/>
      <c r="D115" s="281"/>
      <c r="E115" s="281"/>
    </row>
    <row r="116" spans="1:5" ht="12" customHeight="1">
      <c r="A116" s="6" t="s">
        <v>140</v>
      </c>
      <c r="B116" s="214" t="s">
        <v>306</v>
      </c>
      <c r="C116" s="281"/>
      <c r="D116" s="281"/>
      <c r="E116" s="281"/>
    </row>
    <row r="117" spans="1:5" ht="12" customHeight="1">
      <c r="A117" s="6" t="s">
        <v>299</v>
      </c>
      <c r="B117" s="214" t="s">
        <v>295</v>
      </c>
      <c r="C117" s="281"/>
      <c r="D117" s="281"/>
      <c r="E117" s="281"/>
    </row>
    <row r="118" spans="1:5" ht="12" customHeight="1">
      <c r="A118" s="6" t="s">
        <v>300</v>
      </c>
      <c r="B118" s="214" t="s">
        <v>305</v>
      </c>
      <c r="C118" s="281"/>
      <c r="D118" s="281"/>
      <c r="E118" s="281"/>
    </row>
    <row r="119" spans="1:5" ht="16.5" thickBot="1">
      <c r="A119" s="4" t="s">
        <v>301</v>
      </c>
      <c r="B119" s="214" t="s">
        <v>304</v>
      </c>
      <c r="C119" s="282"/>
      <c r="D119" s="282"/>
      <c r="E119" s="282"/>
    </row>
    <row r="120" spans="1:5" ht="12" customHeight="1" thickBot="1">
      <c r="A120" s="10" t="s">
        <v>11</v>
      </c>
      <c r="B120" s="222" t="s">
        <v>309</v>
      </c>
      <c r="C120" s="267">
        <f>+C121+C122</f>
        <v>0</v>
      </c>
      <c r="D120" s="267">
        <f>+D121+D122</f>
        <v>0</v>
      </c>
      <c r="E120" s="267">
        <f>+E121+E122</f>
        <v>0</v>
      </c>
    </row>
    <row r="121" spans="1:5" ht="12" customHeight="1">
      <c r="A121" s="6" t="s">
        <v>63</v>
      </c>
      <c r="B121" s="223" t="s">
        <v>50</v>
      </c>
      <c r="C121" s="268"/>
      <c r="D121" s="268"/>
      <c r="E121" s="268"/>
    </row>
    <row r="122" spans="1:5" ht="12" customHeight="1" thickBot="1">
      <c r="A122" s="7" t="s">
        <v>64</v>
      </c>
      <c r="B122" s="218" t="s">
        <v>51</v>
      </c>
      <c r="C122" s="270"/>
      <c r="D122" s="270"/>
      <c r="E122" s="270"/>
    </row>
    <row r="123" spans="1:5" ht="12" customHeight="1" thickBot="1">
      <c r="A123" s="10" t="s">
        <v>12</v>
      </c>
      <c r="B123" s="222" t="s">
        <v>310</v>
      </c>
      <c r="C123" s="267">
        <f>+C90+C106+C120</f>
        <v>4000</v>
      </c>
      <c r="D123" s="267">
        <f>+D90+D106+D120</f>
        <v>4000</v>
      </c>
      <c r="E123" s="267">
        <f>+E90+E106+E120</f>
        <v>4000</v>
      </c>
    </row>
    <row r="124" spans="1:5" ht="12" customHeight="1" thickBot="1">
      <c r="A124" s="10" t="s">
        <v>13</v>
      </c>
      <c r="B124" s="222" t="s">
        <v>311</v>
      </c>
      <c r="C124" s="267">
        <f>+C125+C126+C127</f>
        <v>0</v>
      </c>
      <c r="D124" s="267">
        <f>+D125+D126+D127</f>
        <v>0</v>
      </c>
      <c r="E124" s="267">
        <f>+E125+E126+E127</f>
        <v>0</v>
      </c>
    </row>
    <row r="125" spans="1:5" ht="12" customHeight="1">
      <c r="A125" s="6" t="s">
        <v>67</v>
      </c>
      <c r="B125" s="223" t="s">
        <v>312</v>
      </c>
      <c r="C125" s="281"/>
      <c r="D125" s="281"/>
      <c r="E125" s="281"/>
    </row>
    <row r="126" spans="1:5" ht="12" customHeight="1">
      <c r="A126" s="6" t="s">
        <v>68</v>
      </c>
      <c r="B126" s="223" t="s">
        <v>313</v>
      </c>
      <c r="C126" s="281"/>
      <c r="D126" s="281"/>
      <c r="E126" s="281"/>
    </row>
    <row r="127" spans="1:5" ht="12" customHeight="1" thickBot="1">
      <c r="A127" s="4" t="s">
        <v>69</v>
      </c>
      <c r="B127" s="224" t="s">
        <v>314</v>
      </c>
      <c r="C127" s="281"/>
      <c r="D127" s="281"/>
      <c r="E127" s="281"/>
    </row>
    <row r="128" spans="1:5" ht="12" customHeight="1" thickBot="1">
      <c r="A128" s="10" t="s">
        <v>14</v>
      </c>
      <c r="B128" s="222" t="s">
        <v>375</v>
      </c>
      <c r="C128" s="267">
        <f>+C129+C130+C131+C132</f>
        <v>0</v>
      </c>
      <c r="D128" s="267">
        <f>+D129+D130+D131+D132</f>
        <v>0</v>
      </c>
      <c r="E128" s="267">
        <f>+E129+E130+E131+E132</f>
        <v>0</v>
      </c>
    </row>
    <row r="129" spans="1:10" ht="12" customHeight="1">
      <c r="A129" s="6" t="s">
        <v>70</v>
      </c>
      <c r="B129" s="223" t="s">
        <v>315</v>
      </c>
      <c r="C129" s="281"/>
      <c r="D129" s="281"/>
      <c r="E129" s="281"/>
    </row>
    <row r="130" spans="1:10" ht="12" customHeight="1">
      <c r="A130" s="6" t="s">
        <v>71</v>
      </c>
      <c r="B130" s="223" t="s">
        <v>316</v>
      </c>
      <c r="C130" s="281"/>
      <c r="D130" s="281"/>
      <c r="E130" s="281"/>
    </row>
    <row r="131" spans="1:10" ht="12" customHeight="1">
      <c r="A131" s="6" t="s">
        <v>221</v>
      </c>
      <c r="B131" s="223" t="s">
        <v>317</v>
      </c>
      <c r="C131" s="281"/>
      <c r="D131" s="281"/>
      <c r="E131" s="281"/>
    </row>
    <row r="132" spans="1:10" ht="12" customHeight="1" thickBot="1">
      <c r="A132" s="4" t="s">
        <v>222</v>
      </c>
      <c r="B132" s="224" t="s">
        <v>318</v>
      </c>
      <c r="C132" s="281"/>
      <c r="D132" s="281"/>
      <c r="E132" s="281"/>
    </row>
    <row r="133" spans="1:10" ht="12" customHeight="1" thickBot="1">
      <c r="A133" s="10" t="s">
        <v>15</v>
      </c>
      <c r="B133" s="222" t="s">
        <v>319</v>
      </c>
      <c r="C133" s="141">
        <f>+C134+C135+C136+C137</f>
        <v>0</v>
      </c>
      <c r="D133" s="141">
        <f>+D134+D135+D136+D137</f>
        <v>0</v>
      </c>
      <c r="E133" s="141">
        <f>+E134+E135+E136+E137</f>
        <v>0</v>
      </c>
    </row>
    <row r="134" spans="1:10" ht="12" customHeight="1">
      <c r="A134" s="6" t="s">
        <v>72</v>
      </c>
      <c r="B134" s="223" t="s">
        <v>320</v>
      </c>
      <c r="C134" s="281"/>
      <c r="D134" s="281"/>
      <c r="E134" s="281"/>
    </row>
    <row r="135" spans="1:10" ht="12" customHeight="1">
      <c r="A135" s="6" t="s">
        <v>73</v>
      </c>
      <c r="B135" s="223" t="s">
        <v>330</v>
      </c>
      <c r="C135" s="281"/>
      <c r="D135" s="281"/>
      <c r="E135" s="281"/>
    </row>
    <row r="136" spans="1:10" ht="12" customHeight="1">
      <c r="A136" s="6" t="s">
        <v>233</v>
      </c>
      <c r="B136" s="223" t="s">
        <v>321</v>
      </c>
      <c r="C136" s="281"/>
      <c r="D136" s="281"/>
      <c r="E136" s="281"/>
    </row>
    <row r="137" spans="1:10" ht="12" customHeight="1" thickBot="1">
      <c r="A137" s="4" t="s">
        <v>234</v>
      </c>
      <c r="B137" s="224" t="s">
        <v>322</v>
      </c>
      <c r="C137" s="281"/>
      <c r="D137" s="281"/>
      <c r="E137" s="281"/>
    </row>
    <row r="138" spans="1:10" ht="12" customHeight="1" thickBot="1">
      <c r="A138" s="10" t="s">
        <v>16</v>
      </c>
      <c r="B138" s="222" t="s">
        <v>323</v>
      </c>
      <c r="C138" s="283">
        <f>+C139+C140+C141+C142</f>
        <v>0</v>
      </c>
      <c r="D138" s="283">
        <f>+D139+D140+D141+D142</f>
        <v>0</v>
      </c>
      <c r="E138" s="283">
        <f>+E139+E140+E141+E142</f>
        <v>0</v>
      </c>
    </row>
    <row r="139" spans="1:10" ht="12" customHeight="1">
      <c r="A139" s="6" t="s">
        <v>131</v>
      </c>
      <c r="B139" s="223" t="s">
        <v>324</v>
      </c>
      <c r="C139" s="281"/>
      <c r="D139" s="281"/>
      <c r="E139" s="281"/>
    </row>
    <row r="140" spans="1:10" ht="12" customHeight="1">
      <c r="A140" s="6" t="s">
        <v>132</v>
      </c>
      <c r="B140" s="223" t="s">
        <v>325</v>
      </c>
      <c r="C140" s="281"/>
      <c r="D140" s="281"/>
      <c r="E140" s="281"/>
    </row>
    <row r="141" spans="1:10" ht="12" customHeight="1">
      <c r="A141" s="6" t="s">
        <v>156</v>
      </c>
      <c r="B141" s="223" t="s">
        <v>326</v>
      </c>
      <c r="C141" s="281"/>
      <c r="D141" s="281"/>
      <c r="E141" s="281"/>
    </row>
    <row r="142" spans="1:10" ht="12" customHeight="1" thickBot="1">
      <c r="A142" s="6" t="s">
        <v>236</v>
      </c>
      <c r="B142" s="223" t="s">
        <v>327</v>
      </c>
      <c r="C142" s="281"/>
      <c r="D142" s="281"/>
      <c r="E142" s="281"/>
    </row>
    <row r="143" spans="1:10" ht="15" customHeight="1" thickBot="1">
      <c r="A143" s="10" t="s">
        <v>17</v>
      </c>
      <c r="B143" s="222" t="s">
        <v>328</v>
      </c>
      <c r="C143" s="111">
        <f>+C124+C128+C133+C138</f>
        <v>0</v>
      </c>
      <c r="D143" s="111">
        <f>+D124+D128+D133+D138</f>
        <v>0</v>
      </c>
      <c r="E143" s="111">
        <f>+E124+E128+E133+E138</f>
        <v>0</v>
      </c>
      <c r="G143" s="112"/>
      <c r="H143" s="113"/>
      <c r="I143" s="113"/>
      <c r="J143" s="113"/>
    </row>
    <row r="144" spans="1:10" s="104" customFormat="1" ht="12.95" customHeight="1" thickBot="1">
      <c r="A144" s="73" t="s">
        <v>18</v>
      </c>
      <c r="B144" s="90" t="s">
        <v>329</v>
      </c>
      <c r="C144" s="111">
        <f>+C123+C143</f>
        <v>4000</v>
      </c>
      <c r="D144" s="111">
        <f>+D123+D143</f>
        <v>4000</v>
      </c>
      <c r="E144" s="111">
        <f>+E123+E143</f>
        <v>4000</v>
      </c>
    </row>
    <row r="145" spans="1:5" ht="7.5" customHeight="1"/>
    <row r="146" spans="1:5">
      <c r="A146" s="564" t="s">
        <v>331</v>
      </c>
      <c r="B146" s="564"/>
      <c r="C146" s="564"/>
      <c r="D146" s="564"/>
      <c r="E146" s="102"/>
    </row>
    <row r="147" spans="1:5" ht="15" customHeight="1" thickBot="1">
      <c r="A147" s="561" t="s">
        <v>114</v>
      </c>
      <c r="B147" s="561"/>
      <c r="C147" s="265"/>
      <c r="D147" s="265" t="s">
        <v>155</v>
      </c>
      <c r="E147" s="265" t="s">
        <v>155</v>
      </c>
    </row>
    <row r="148" spans="1:5" ht="13.5" customHeight="1" thickBot="1">
      <c r="A148" s="10">
        <v>1</v>
      </c>
      <c r="B148" s="217" t="s">
        <v>332</v>
      </c>
      <c r="C148" s="267">
        <f>+C60-C123</f>
        <v>0</v>
      </c>
      <c r="D148" s="267">
        <f>+D60-D123</f>
        <v>0</v>
      </c>
      <c r="E148" s="267">
        <f>+E60-E123</f>
        <v>0</v>
      </c>
    </row>
    <row r="149" spans="1:5" ht="27.75" customHeight="1" thickBot="1">
      <c r="A149" s="10" t="s">
        <v>10</v>
      </c>
      <c r="B149" s="217" t="s">
        <v>333</v>
      </c>
      <c r="C149" s="267">
        <f>+C83-C143</f>
        <v>0</v>
      </c>
      <c r="D149" s="267">
        <f>+D83-D143</f>
        <v>0</v>
      </c>
      <c r="E149" s="267">
        <f>+E83-E143</f>
        <v>0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28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3" fitToHeight="2" orientation="portrait" r:id="rId1"/>
  <headerFooter alignWithMargins="0">
    <oddHeader>&amp;C&amp;"Times New Roman CE,Félkövér"&amp;12
Buj Község Önkormányzat
2014. ÉVI ZÁRSZÁMADÁS
ÁLLAMI (ÁLLAMIGAZGATÁSI) FELADATOK MÉRLEGE
&amp;R&amp;"Times New Roman CE,Félkövér dőlt"&amp;11 1.4. melléklet a 8/2015. (V.08.) önkormányzati rendelethez</oddHeader>
  </headerFooter>
  <rowBreaks count="1" manualBreakCount="1">
    <brk id="84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1"/>
  <sheetViews>
    <sheetView view="pageBreakPreview" zoomScaleNormal="115" zoomScaleSheetLayoutView="100" workbookViewId="0">
      <selection activeCell="F3" sqref="F3"/>
    </sheetView>
  </sheetViews>
  <sheetFormatPr defaultRowHeight="12.75"/>
  <cols>
    <col min="1" max="1" width="6.83203125" style="26" customWidth="1"/>
    <col min="2" max="2" width="55.1640625" style="309" customWidth="1"/>
    <col min="3" max="5" width="16.33203125" style="55" customWidth="1"/>
    <col min="6" max="6" width="55.1640625" style="289" customWidth="1"/>
    <col min="7" max="9" width="16.33203125" style="289" customWidth="1"/>
    <col min="10" max="10" width="4.83203125" style="26" customWidth="1"/>
    <col min="11" max="16384" width="9.33203125" style="26"/>
  </cols>
  <sheetData>
    <row r="1" spans="1:10" ht="39.75" customHeight="1">
      <c r="B1" s="307" t="s">
        <v>117</v>
      </c>
      <c r="C1" s="308"/>
      <c r="D1" s="308"/>
      <c r="E1" s="308"/>
      <c r="F1" s="288"/>
      <c r="G1" s="288"/>
      <c r="H1" s="288"/>
      <c r="I1" s="288"/>
      <c r="J1" s="567" t="s">
        <v>485</v>
      </c>
    </row>
    <row r="2" spans="1:10" ht="13.5" thickBot="1">
      <c r="G2" s="290"/>
      <c r="H2" s="290"/>
      <c r="I2" s="290" t="s">
        <v>54</v>
      </c>
      <c r="J2" s="567"/>
    </row>
    <row r="3" spans="1:10" ht="18" customHeight="1" thickBot="1">
      <c r="A3" s="565" t="s">
        <v>62</v>
      </c>
      <c r="B3" s="75" t="s">
        <v>47</v>
      </c>
      <c r="C3" s="76"/>
      <c r="D3" s="76"/>
      <c r="E3" s="76"/>
      <c r="F3" s="291" t="s">
        <v>48</v>
      </c>
      <c r="G3" s="292"/>
      <c r="H3" s="292"/>
      <c r="I3" s="292"/>
      <c r="J3" s="567"/>
    </row>
    <row r="4" spans="1:10" s="77" customFormat="1" ht="35.25" customHeight="1" thickBot="1">
      <c r="A4" s="566"/>
      <c r="B4" s="47" t="s">
        <v>55</v>
      </c>
      <c r="C4" s="48" t="s">
        <v>176</v>
      </c>
      <c r="D4" s="48" t="s">
        <v>419</v>
      </c>
      <c r="E4" s="48" t="s">
        <v>473</v>
      </c>
      <c r="F4" s="293" t="s">
        <v>55</v>
      </c>
      <c r="G4" s="294" t="s">
        <v>176</v>
      </c>
      <c r="H4" s="341" t="s">
        <v>419</v>
      </c>
      <c r="I4" s="48" t="s">
        <v>473</v>
      </c>
      <c r="J4" s="567"/>
    </row>
    <row r="5" spans="1:10" s="80" customFormat="1" ht="12" customHeight="1" thickBot="1">
      <c r="A5" s="78">
        <v>1</v>
      </c>
      <c r="B5" s="47">
        <v>2</v>
      </c>
      <c r="C5" s="48">
        <v>3</v>
      </c>
      <c r="D5" s="48">
        <v>4</v>
      </c>
      <c r="E5" s="48">
        <v>5</v>
      </c>
      <c r="F5" s="293">
        <v>6</v>
      </c>
      <c r="G5" s="294">
        <v>7</v>
      </c>
      <c r="H5" s="294">
        <v>8</v>
      </c>
      <c r="I5" s="294">
        <v>9</v>
      </c>
      <c r="J5" s="567"/>
    </row>
    <row r="6" spans="1:10" ht="12.95" customHeight="1">
      <c r="A6" s="81" t="s">
        <v>9</v>
      </c>
      <c r="B6" s="310" t="s">
        <v>334</v>
      </c>
      <c r="C6" s="311">
        <v>212869</v>
      </c>
      <c r="D6" s="311">
        <v>251181</v>
      </c>
      <c r="E6" s="311">
        <v>251181</v>
      </c>
      <c r="F6" s="296" t="s">
        <v>56</v>
      </c>
      <c r="G6" s="297">
        <v>148169</v>
      </c>
      <c r="H6" s="279">
        <v>220202</v>
      </c>
      <c r="I6" s="279">
        <v>209563</v>
      </c>
      <c r="J6" s="567"/>
    </row>
    <row r="7" spans="1:10" ht="12.95" customHeight="1">
      <c r="A7" s="82" t="s">
        <v>10</v>
      </c>
      <c r="B7" s="312" t="s">
        <v>335</v>
      </c>
      <c r="C7" s="313">
        <v>114260</v>
      </c>
      <c r="D7" s="313">
        <v>173483</v>
      </c>
      <c r="E7" s="313">
        <v>173455</v>
      </c>
      <c r="F7" s="298" t="s">
        <v>133</v>
      </c>
      <c r="G7" s="272">
        <v>33906</v>
      </c>
      <c r="H7" s="269">
        <v>45800</v>
      </c>
      <c r="I7" s="269">
        <v>43015</v>
      </c>
      <c r="J7" s="567"/>
    </row>
    <row r="8" spans="1:10" ht="12.95" customHeight="1">
      <c r="A8" s="82" t="s">
        <v>11</v>
      </c>
      <c r="B8" s="312" t="s">
        <v>377</v>
      </c>
      <c r="C8" s="313"/>
      <c r="D8" s="313"/>
      <c r="E8" s="313"/>
      <c r="F8" s="298" t="s">
        <v>159</v>
      </c>
      <c r="G8" s="273">
        <v>88784</v>
      </c>
      <c r="H8" s="270">
        <v>137169</v>
      </c>
      <c r="I8" s="270">
        <v>115711</v>
      </c>
      <c r="J8" s="567"/>
    </row>
    <row r="9" spans="1:10" ht="12.95" customHeight="1">
      <c r="A9" s="82" t="s">
        <v>12</v>
      </c>
      <c r="B9" s="312" t="s">
        <v>124</v>
      </c>
      <c r="C9" s="313">
        <v>20750</v>
      </c>
      <c r="D9" s="313">
        <v>21220</v>
      </c>
      <c r="E9" s="313">
        <v>18500</v>
      </c>
      <c r="F9" s="298" t="s">
        <v>134</v>
      </c>
      <c r="G9" s="273">
        <v>72650</v>
      </c>
      <c r="H9" s="270">
        <v>65948</v>
      </c>
      <c r="I9" s="270">
        <v>65025</v>
      </c>
      <c r="J9" s="567"/>
    </row>
    <row r="10" spans="1:10" ht="12.95" customHeight="1">
      <c r="A10" s="82" t="s">
        <v>13</v>
      </c>
      <c r="B10" s="314" t="s">
        <v>439</v>
      </c>
      <c r="C10" s="313">
        <v>27297</v>
      </c>
      <c r="D10" s="313">
        <v>37406</v>
      </c>
      <c r="E10" s="313">
        <v>28986</v>
      </c>
      <c r="F10" s="298" t="s">
        <v>135</v>
      </c>
      <c r="G10" s="273">
        <v>31587</v>
      </c>
      <c r="H10" s="270">
        <v>40427</v>
      </c>
      <c r="I10" s="270">
        <v>40377</v>
      </c>
      <c r="J10" s="567"/>
    </row>
    <row r="11" spans="1:10" ht="12.95" customHeight="1">
      <c r="A11" s="82" t="s">
        <v>14</v>
      </c>
      <c r="B11" s="312" t="s">
        <v>337</v>
      </c>
      <c r="C11" s="315"/>
      <c r="D11" s="315"/>
      <c r="E11" s="315"/>
      <c r="F11" s="298" t="s">
        <v>40</v>
      </c>
      <c r="G11" s="299">
        <v>1000</v>
      </c>
      <c r="H11" s="299">
        <v>2500</v>
      </c>
      <c r="I11" s="299"/>
      <c r="J11" s="567"/>
    </row>
    <row r="12" spans="1:10" ht="12.95" customHeight="1">
      <c r="A12" s="82" t="s">
        <v>15</v>
      </c>
      <c r="B12" s="312" t="s">
        <v>336</v>
      </c>
      <c r="C12" s="313">
        <v>920</v>
      </c>
      <c r="D12" s="313">
        <v>920</v>
      </c>
      <c r="E12" s="313">
        <v>823</v>
      </c>
      <c r="F12" s="300"/>
      <c r="G12" s="299"/>
      <c r="H12" s="299"/>
      <c r="I12" s="299"/>
      <c r="J12" s="567"/>
    </row>
    <row r="13" spans="1:10" ht="12.95" customHeight="1">
      <c r="A13" s="82" t="s">
        <v>16</v>
      </c>
      <c r="B13" s="29"/>
      <c r="C13" s="313"/>
      <c r="D13" s="313"/>
      <c r="E13" s="313"/>
      <c r="F13" s="300"/>
      <c r="G13" s="299"/>
      <c r="H13" s="299"/>
      <c r="I13" s="299"/>
      <c r="J13" s="567"/>
    </row>
    <row r="14" spans="1:10" ht="12.95" customHeight="1">
      <c r="A14" s="82" t="s">
        <v>17</v>
      </c>
      <c r="B14" s="316"/>
      <c r="C14" s="315"/>
      <c r="D14" s="315"/>
      <c r="E14" s="315"/>
      <c r="F14" s="300"/>
      <c r="G14" s="299"/>
      <c r="H14" s="299"/>
      <c r="I14" s="299"/>
      <c r="J14" s="567"/>
    </row>
    <row r="15" spans="1:10" ht="12.95" customHeight="1">
      <c r="A15" s="82" t="s">
        <v>18</v>
      </c>
      <c r="B15" s="29"/>
      <c r="C15" s="313"/>
      <c r="D15" s="313"/>
      <c r="E15" s="313"/>
      <c r="F15" s="300"/>
      <c r="G15" s="299"/>
      <c r="H15" s="299"/>
      <c r="I15" s="299"/>
      <c r="J15" s="567"/>
    </row>
    <row r="16" spans="1:10" ht="12.95" customHeight="1">
      <c r="A16" s="82" t="s">
        <v>19</v>
      </c>
      <c r="B16" s="29"/>
      <c r="C16" s="313"/>
      <c r="D16" s="313"/>
      <c r="E16" s="313"/>
      <c r="F16" s="300"/>
      <c r="G16" s="299"/>
      <c r="H16" s="299"/>
      <c r="I16" s="299"/>
      <c r="J16" s="567"/>
    </row>
    <row r="17" spans="1:10" ht="12.95" customHeight="1" thickBot="1">
      <c r="A17" s="82" t="s">
        <v>20</v>
      </c>
      <c r="B17" s="32"/>
      <c r="C17" s="317"/>
      <c r="D17" s="317"/>
      <c r="E17" s="317"/>
      <c r="F17" s="300"/>
      <c r="G17" s="301"/>
      <c r="H17" s="301"/>
      <c r="I17" s="301"/>
      <c r="J17" s="567"/>
    </row>
    <row r="18" spans="1:10" ht="15.95" customHeight="1" thickBot="1">
      <c r="A18" s="83" t="s">
        <v>21</v>
      </c>
      <c r="B18" s="318" t="s">
        <v>378</v>
      </c>
      <c r="C18" s="319">
        <f>+C6+C7+C9+C10+C12+C13+C14+C15+C16+C17</f>
        <v>376096</v>
      </c>
      <c r="D18" s="319">
        <f>+D6+D7+D9+D10+D12+D13+D14+D15+D16+D17</f>
        <v>484210</v>
      </c>
      <c r="E18" s="319">
        <f>+E6+E7+E9+E10+E12+E13+E14+E15+E16+E17</f>
        <v>472945</v>
      </c>
      <c r="F18" s="302" t="s">
        <v>345</v>
      </c>
      <c r="G18" s="303">
        <f>SUM(G6:G17)</f>
        <v>376096</v>
      </c>
      <c r="H18" s="303">
        <f>SUM(H6:H17)</f>
        <v>512046</v>
      </c>
      <c r="I18" s="303">
        <f>SUM(I6:I17)</f>
        <v>473691</v>
      </c>
      <c r="J18" s="567"/>
    </row>
    <row r="19" spans="1:10" ht="12.95" customHeight="1">
      <c r="A19" s="84" t="s">
        <v>22</v>
      </c>
      <c r="B19" s="320" t="s">
        <v>340</v>
      </c>
      <c r="C19" s="321">
        <f>+C20+C21+C22+C23</f>
        <v>0</v>
      </c>
      <c r="D19" s="321">
        <f>+D20+D21+D22+D23</f>
        <v>27836</v>
      </c>
      <c r="E19" s="321">
        <f>+E20+E21+E22+E23</f>
        <v>27836</v>
      </c>
      <c r="F19" s="298" t="s">
        <v>141</v>
      </c>
      <c r="G19" s="304"/>
      <c r="H19" s="304"/>
      <c r="I19" s="304"/>
      <c r="J19" s="567"/>
    </row>
    <row r="20" spans="1:10" ht="12.95" customHeight="1">
      <c r="A20" s="85" t="s">
        <v>23</v>
      </c>
      <c r="B20" s="312" t="s">
        <v>152</v>
      </c>
      <c r="C20" s="313"/>
      <c r="D20" s="313">
        <v>20980</v>
      </c>
      <c r="E20" s="313">
        <v>20980</v>
      </c>
      <c r="F20" s="298" t="s">
        <v>344</v>
      </c>
      <c r="G20" s="299"/>
      <c r="H20" s="299"/>
      <c r="I20" s="299"/>
      <c r="J20" s="567"/>
    </row>
    <row r="21" spans="1:10" ht="12.95" customHeight="1">
      <c r="A21" s="85" t="s">
        <v>24</v>
      </c>
      <c r="B21" s="312" t="s">
        <v>153</v>
      </c>
      <c r="C21" s="313"/>
      <c r="D21" s="313"/>
      <c r="E21" s="313"/>
      <c r="F21" s="298" t="s">
        <v>115</v>
      </c>
      <c r="G21" s="299"/>
      <c r="H21" s="299"/>
      <c r="I21" s="299"/>
      <c r="J21" s="567"/>
    </row>
    <row r="22" spans="1:10" ht="12.95" customHeight="1">
      <c r="A22" s="85" t="s">
        <v>25</v>
      </c>
      <c r="B22" s="312" t="s">
        <v>158</v>
      </c>
      <c r="C22" s="313"/>
      <c r="D22" s="313"/>
      <c r="E22" s="313"/>
      <c r="F22" s="298" t="s">
        <v>116</v>
      </c>
      <c r="G22" s="299"/>
      <c r="H22" s="299"/>
      <c r="I22" s="299"/>
      <c r="J22" s="567"/>
    </row>
    <row r="23" spans="1:10" ht="12.95" customHeight="1">
      <c r="A23" s="85" t="s">
        <v>26</v>
      </c>
      <c r="B23" s="312" t="s">
        <v>440</v>
      </c>
      <c r="C23" s="313"/>
      <c r="D23" s="313">
        <v>6856</v>
      </c>
      <c r="E23" s="313">
        <v>6856</v>
      </c>
      <c r="F23" s="305" t="s">
        <v>160</v>
      </c>
      <c r="G23" s="299"/>
      <c r="H23" s="299"/>
      <c r="I23" s="299"/>
      <c r="J23" s="567"/>
    </row>
    <row r="24" spans="1:10" ht="12.95" customHeight="1">
      <c r="A24" s="85" t="s">
        <v>27</v>
      </c>
      <c r="B24" s="312" t="s">
        <v>341</v>
      </c>
      <c r="C24" s="322">
        <f>+C25+C26</f>
        <v>0</v>
      </c>
      <c r="D24" s="322">
        <f>+D25+D26</f>
        <v>0</v>
      </c>
      <c r="E24" s="322">
        <f>+E25+E26</f>
        <v>0</v>
      </c>
      <c r="F24" s="298" t="s">
        <v>142</v>
      </c>
      <c r="G24" s="299"/>
      <c r="H24" s="299"/>
      <c r="I24" s="299"/>
      <c r="J24" s="567"/>
    </row>
    <row r="25" spans="1:10" ht="12.95" customHeight="1">
      <c r="A25" s="84" t="s">
        <v>28</v>
      </c>
      <c r="B25" s="320" t="s">
        <v>338</v>
      </c>
      <c r="C25" s="323"/>
      <c r="D25" s="323"/>
      <c r="E25" s="323"/>
      <c r="F25" s="296" t="s">
        <v>143</v>
      </c>
      <c r="G25" s="304"/>
      <c r="H25" s="304"/>
      <c r="I25" s="304"/>
      <c r="J25" s="567"/>
    </row>
    <row r="26" spans="1:10" ht="12.95" customHeight="1" thickBot="1">
      <c r="A26" s="85" t="s">
        <v>29</v>
      </c>
      <c r="B26" s="312" t="s">
        <v>339</v>
      </c>
      <c r="C26" s="313"/>
      <c r="D26" s="313"/>
      <c r="E26" s="313"/>
      <c r="F26" s="300"/>
      <c r="G26" s="299"/>
      <c r="H26" s="299"/>
      <c r="I26" s="299"/>
      <c r="J26" s="567"/>
    </row>
    <row r="27" spans="1:10" ht="24.75" thickBot="1">
      <c r="A27" s="83" t="s">
        <v>30</v>
      </c>
      <c r="B27" s="318" t="s">
        <v>342</v>
      </c>
      <c r="C27" s="319">
        <f>+C19+C24</f>
        <v>0</v>
      </c>
      <c r="D27" s="319">
        <f>+D19+D24</f>
        <v>27836</v>
      </c>
      <c r="E27" s="319">
        <f>+E19+E24</f>
        <v>27836</v>
      </c>
      <c r="F27" s="302" t="s">
        <v>346</v>
      </c>
      <c r="G27" s="303">
        <f>SUM(G19:G26)</f>
        <v>0</v>
      </c>
      <c r="H27" s="303">
        <f>SUM(H19:H26)</f>
        <v>0</v>
      </c>
      <c r="I27" s="303">
        <f>SUM(I19:I26)</f>
        <v>0</v>
      </c>
      <c r="J27" s="567"/>
    </row>
    <row r="28" spans="1:10" ht="13.5" thickBot="1">
      <c r="A28" s="83" t="s">
        <v>31</v>
      </c>
      <c r="B28" s="318" t="s">
        <v>343</v>
      </c>
      <c r="C28" s="324">
        <f>+C18+C27</f>
        <v>376096</v>
      </c>
      <c r="D28" s="324">
        <f>+D18+D27</f>
        <v>512046</v>
      </c>
      <c r="E28" s="324">
        <f>+E18+E27</f>
        <v>500781</v>
      </c>
      <c r="F28" s="302" t="s">
        <v>347</v>
      </c>
      <c r="G28" s="306">
        <f>+G18+G27</f>
        <v>376096</v>
      </c>
      <c r="H28" s="306">
        <f>+H18+H27</f>
        <v>512046</v>
      </c>
      <c r="I28" s="306">
        <f>+I18+I27</f>
        <v>473691</v>
      </c>
      <c r="J28" s="567"/>
    </row>
    <row r="29" spans="1:10" ht="13.5" thickBot="1">
      <c r="A29" s="83" t="s">
        <v>32</v>
      </c>
      <c r="B29" s="318" t="s">
        <v>119</v>
      </c>
      <c r="C29" s="324" t="str">
        <f>IF(C18-G18&lt;0,G18-C18,"-")</f>
        <v>-</v>
      </c>
      <c r="D29" s="324">
        <f>IF(D18-H18&lt;0,H18-D18,"-")</f>
        <v>27836</v>
      </c>
      <c r="E29" s="324">
        <f>IF(E18-I18&lt;0,I18-E18,"-")</f>
        <v>746</v>
      </c>
      <c r="F29" s="302" t="s">
        <v>120</v>
      </c>
      <c r="G29" s="306" t="str">
        <f>IF(C18-G18&gt;0,C18-G18,"-")</f>
        <v>-</v>
      </c>
      <c r="H29" s="306" t="str">
        <f>IF(D18-H18&gt;0,D18-H18,"-")</f>
        <v>-</v>
      </c>
      <c r="I29" s="306" t="str">
        <f>IF(E18-I18&gt;0,E18-I18,"-")</f>
        <v>-</v>
      </c>
      <c r="J29" s="567"/>
    </row>
    <row r="30" spans="1:10" ht="13.5" thickBot="1">
      <c r="A30" s="83" t="s">
        <v>33</v>
      </c>
      <c r="B30" s="318" t="s">
        <v>161</v>
      </c>
      <c r="C30" s="324" t="str">
        <f>IF(C18+C19-G28&lt;0,G28-(C18+C19),"-")</f>
        <v>-</v>
      </c>
      <c r="D30" s="324" t="str">
        <f>IF(D18+D19-H28&lt;0,H28-(D18+D19),"-")</f>
        <v>-</v>
      </c>
      <c r="E30" s="324" t="str">
        <f>IF(E18+E19-I28&lt;0,I28-(E18+E19),"-")</f>
        <v>-</v>
      </c>
      <c r="F30" s="302" t="s">
        <v>162</v>
      </c>
      <c r="G30" s="306" t="str">
        <f>IF(C18+C19-G28&gt;0,C18+C19-G28,"-")</f>
        <v>-</v>
      </c>
      <c r="H30" s="306" t="str">
        <f>IF(D18+D19-H28&gt;0,D18+D19-H28,"-")</f>
        <v>-</v>
      </c>
      <c r="I30" s="306">
        <f>IF(E18+E19-I28&gt;0,E18+E19-I28,"-")</f>
        <v>27090</v>
      </c>
      <c r="J30" s="567"/>
    </row>
    <row r="31" spans="1:10" ht="18.75">
      <c r="B31" s="568"/>
      <c r="C31" s="568"/>
      <c r="D31" s="568"/>
      <c r="E31" s="568"/>
      <c r="F31" s="568"/>
    </row>
  </sheetData>
  <mergeCells count="3">
    <mergeCell ref="A3:A4"/>
    <mergeCell ref="J1:J30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BreakPreview" topLeftCell="C1" zoomScale="115" zoomScaleNormal="100" zoomScaleSheetLayoutView="115" workbookViewId="0">
      <selection activeCell="I10" sqref="I10"/>
    </sheetView>
  </sheetViews>
  <sheetFormatPr defaultRowHeight="12.75"/>
  <cols>
    <col min="1" max="1" width="6.83203125" style="26" customWidth="1"/>
    <col min="2" max="2" width="55.1640625" style="336" customWidth="1"/>
    <col min="3" max="5" width="16.33203125" style="289" customWidth="1"/>
    <col min="6" max="6" width="55.1640625" style="26" customWidth="1"/>
    <col min="7" max="7" width="16.33203125" style="289" customWidth="1"/>
    <col min="8" max="9" width="16.5" style="289" customWidth="1"/>
    <col min="10" max="10" width="4.83203125" style="26" customWidth="1"/>
    <col min="11" max="16384" width="9.33203125" style="26"/>
  </cols>
  <sheetData>
    <row r="1" spans="1:10" ht="25.5">
      <c r="B1" s="335" t="s">
        <v>118</v>
      </c>
      <c r="C1" s="288"/>
      <c r="D1" s="288"/>
      <c r="E1" s="288"/>
      <c r="F1" s="74"/>
      <c r="G1" s="288"/>
      <c r="H1" s="288"/>
      <c r="I1" s="288"/>
      <c r="J1" s="567" t="s">
        <v>486</v>
      </c>
    </row>
    <row r="2" spans="1:10" ht="13.5" thickBot="1">
      <c r="G2" s="290"/>
      <c r="H2" s="290"/>
      <c r="I2" s="290" t="s">
        <v>54</v>
      </c>
      <c r="J2" s="567"/>
    </row>
    <row r="3" spans="1:10" ht="13.5" thickBot="1">
      <c r="A3" s="569" t="s">
        <v>62</v>
      </c>
      <c r="B3" s="160" t="s">
        <v>47</v>
      </c>
      <c r="C3" s="325"/>
      <c r="D3" s="325"/>
      <c r="E3" s="325"/>
      <c r="F3" s="160" t="s">
        <v>48</v>
      </c>
      <c r="G3" s="292"/>
      <c r="H3" s="292"/>
      <c r="I3" s="292"/>
      <c r="J3" s="567"/>
    </row>
    <row r="4" spans="1:10" s="77" customFormat="1" ht="24.75" thickBot="1">
      <c r="A4" s="570"/>
      <c r="B4" s="161" t="s">
        <v>55</v>
      </c>
      <c r="C4" s="295" t="s">
        <v>176</v>
      </c>
      <c r="D4" s="295" t="s">
        <v>419</v>
      </c>
      <c r="E4" s="295" t="s">
        <v>473</v>
      </c>
      <c r="F4" s="161" t="s">
        <v>55</v>
      </c>
      <c r="G4" s="295" t="s">
        <v>176</v>
      </c>
      <c r="H4" s="295" t="s">
        <v>419</v>
      </c>
      <c r="I4" s="295" t="s">
        <v>473</v>
      </c>
      <c r="J4" s="567"/>
    </row>
    <row r="5" spans="1:10" s="77" customFormat="1" ht="13.5" thickBot="1">
      <c r="A5" s="78">
        <v>1</v>
      </c>
      <c r="B5" s="161">
        <v>2</v>
      </c>
      <c r="C5" s="295">
        <v>3</v>
      </c>
      <c r="D5" s="295">
        <v>4</v>
      </c>
      <c r="E5" s="295">
        <v>5</v>
      </c>
      <c r="F5" s="79">
        <v>6</v>
      </c>
      <c r="G5" s="295">
        <v>7</v>
      </c>
      <c r="H5" s="295">
        <v>8</v>
      </c>
      <c r="I5" s="295">
        <v>9</v>
      </c>
      <c r="J5" s="567"/>
    </row>
    <row r="6" spans="1:10" ht="12.95" customHeight="1">
      <c r="A6" s="81" t="s">
        <v>9</v>
      </c>
      <c r="B6" s="147" t="s">
        <v>348</v>
      </c>
      <c r="C6" s="326">
        <v>114564</v>
      </c>
      <c r="D6" s="326">
        <v>120286</v>
      </c>
      <c r="E6" s="326">
        <v>120286</v>
      </c>
      <c r="F6" s="147" t="s">
        <v>154</v>
      </c>
      <c r="G6" s="337">
        <v>146639</v>
      </c>
      <c r="H6" s="337">
        <v>123125</v>
      </c>
      <c r="I6" s="268">
        <v>122341</v>
      </c>
      <c r="J6" s="567"/>
    </row>
    <row r="7" spans="1:10">
      <c r="A7" s="82" t="s">
        <v>10</v>
      </c>
      <c r="B7" s="148" t="s">
        <v>349</v>
      </c>
      <c r="C7" s="327">
        <v>112097</v>
      </c>
      <c r="D7" s="328">
        <v>110896</v>
      </c>
      <c r="E7" s="328">
        <v>110896</v>
      </c>
      <c r="F7" s="148" t="s">
        <v>354</v>
      </c>
      <c r="G7" s="337">
        <v>146639</v>
      </c>
      <c r="H7" s="337">
        <v>123125</v>
      </c>
      <c r="I7" s="268">
        <v>17269</v>
      </c>
      <c r="J7" s="567"/>
    </row>
    <row r="8" spans="1:10" ht="12.95" customHeight="1">
      <c r="A8" s="82" t="s">
        <v>11</v>
      </c>
      <c r="B8" s="148" t="s">
        <v>5</v>
      </c>
      <c r="C8" s="329"/>
      <c r="D8" s="329"/>
      <c r="E8" s="329"/>
      <c r="F8" s="148" t="s">
        <v>137</v>
      </c>
      <c r="G8" s="329">
        <v>9900</v>
      </c>
      <c r="H8" s="329">
        <v>9900</v>
      </c>
      <c r="I8" s="269">
        <v>381</v>
      </c>
      <c r="J8" s="567"/>
    </row>
    <row r="9" spans="1:10" ht="12.95" customHeight="1">
      <c r="A9" s="82" t="s">
        <v>12</v>
      </c>
      <c r="B9" s="148" t="s">
        <v>350</v>
      </c>
      <c r="C9" s="329"/>
      <c r="D9" s="329"/>
      <c r="E9" s="329"/>
      <c r="F9" s="148" t="s">
        <v>355</v>
      </c>
      <c r="G9" s="329"/>
      <c r="H9" s="329"/>
      <c r="I9" s="329"/>
      <c r="J9" s="567"/>
    </row>
    <row r="10" spans="1:10" ht="12.75" customHeight="1">
      <c r="A10" s="82" t="s">
        <v>13</v>
      </c>
      <c r="B10" s="148" t="s">
        <v>351</v>
      </c>
      <c r="C10" s="329"/>
      <c r="D10" s="329"/>
      <c r="E10" s="329"/>
      <c r="F10" s="148" t="s">
        <v>157</v>
      </c>
      <c r="G10" s="329"/>
      <c r="H10" s="329"/>
      <c r="I10" s="329"/>
      <c r="J10" s="567"/>
    </row>
    <row r="11" spans="1:10" ht="12.95" customHeight="1">
      <c r="A11" s="82" t="s">
        <v>14</v>
      </c>
      <c r="B11" s="148" t="s">
        <v>352</v>
      </c>
      <c r="C11" s="330"/>
      <c r="D11" s="330"/>
      <c r="E11" s="330"/>
      <c r="F11" s="149"/>
      <c r="G11" s="329"/>
      <c r="H11" s="329"/>
      <c r="I11" s="329"/>
      <c r="J11" s="567"/>
    </row>
    <row r="12" spans="1:10" ht="12.95" customHeight="1">
      <c r="A12" s="82" t="s">
        <v>15</v>
      </c>
      <c r="B12" s="149"/>
      <c r="C12" s="329"/>
      <c r="D12" s="329"/>
      <c r="E12" s="329"/>
      <c r="F12" s="149"/>
      <c r="G12" s="329"/>
      <c r="H12" s="329"/>
      <c r="I12" s="329"/>
      <c r="J12" s="567"/>
    </row>
    <row r="13" spans="1:10" ht="12.95" customHeight="1">
      <c r="A13" s="82" t="s">
        <v>16</v>
      </c>
      <c r="B13" s="149"/>
      <c r="C13" s="329"/>
      <c r="D13" s="329"/>
      <c r="E13" s="329"/>
      <c r="F13" s="149"/>
      <c r="G13" s="329"/>
      <c r="H13" s="329"/>
      <c r="I13" s="329"/>
      <c r="J13" s="567"/>
    </row>
    <row r="14" spans="1:10" ht="12.95" customHeight="1">
      <c r="A14" s="82" t="s">
        <v>17</v>
      </c>
      <c r="B14" s="149"/>
      <c r="C14" s="330"/>
      <c r="D14" s="330"/>
      <c r="E14" s="330"/>
      <c r="F14" s="149"/>
      <c r="G14" s="329"/>
      <c r="H14" s="329"/>
      <c r="I14" s="329"/>
      <c r="J14" s="567"/>
    </row>
    <row r="15" spans="1:10">
      <c r="A15" s="82" t="s">
        <v>18</v>
      </c>
      <c r="B15" s="149"/>
      <c r="C15" s="330"/>
      <c r="D15" s="330"/>
      <c r="E15" s="330"/>
      <c r="F15" s="149"/>
      <c r="G15" s="329"/>
      <c r="H15" s="329"/>
      <c r="I15" s="329"/>
      <c r="J15" s="567"/>
    </row>
    <row r="16" spans="1:10" ht="12.95" customHeight="1" thickBot="1">
      <c r="A16" s="98" t="s">
        <v>19</v>
      </c>
      <c r="B16" s="150"/>
      <c r="C16" s="331"/>
      <c r="D16" s="331"/>
      <c r="E16" s="331"/>
      <c r="F16" s="158" t="s">
        <v>40</v>
      </c>
      <c r="G16" s="338"/>
      <c r="H16" s="338"/>
      <c r="I16" s="338"/>
      <c r="J16" s="567"/>
    </row>
    <row r="17" spans="1:10" ht="13.5" thickBot="1">
      <c r="A17" s="83" t="s">
        <v>20</v>
      </c>
      <c r="B17" s="151" t="s">
        <v>379</v>
      </c>
      <c r="C17" s="332">
        <f>+C6+C8+C9+C11+C12+C13+C14+C15+C16</f>
        <v>114564</v>
      </c>
      <c r="D17" s="332">
        <f>+D6+D8+D9+D11+D12+D13+D14+D15+D16</f>
        <v>120286</v>
      </c>
      <c r="E17" s="332">
        <f>+E6+E8+E9+E11+E12+E13+E14+E15+E16</f>
        <v>120286</v>
      </c>
      <c r="F17" s="151" t="s">
        <v>380</v>
      </c>
      <c r="G17" s="332">
        <f>+G6+G8+G10+G11+G12+G13+G14+G15+G16</f>
        <v>156539</v>
      </c>
      <c r="H17" s="332">
        <f>+H6+H8+H10+H11+H12+H13+H14+H15+H16</f>
        <v>133025</v>
      </c>
      <c r="I17" s="332">
        <f>+I6+I8+I10+I11+I12+I13+I14+I15+I16</f>
        <v>122722</v>
      </c>
      <c r="J17" s="567"/>
    </row>
    <row r="18" spans="1:10" ht="12.95" customHeight="1">
      <c r="A18" s="81" t="s">
        <v>21</v>
      </c>
      <c r="B18" s="152" t="s">
        <v>174</v>
      </c>
      <c r="C18" s="333">
        <f>+C19+C20+C21+C22+C23</f>
        <v>18571</v>
      </c>
      <c r="D18" s="333">
        <f>+D19+D20+D21+D22+D23</f>
        <v>197</v>
      </c>
      <c r="E18" s="333">
        <f>+E19+E20+E21+E22+E23</f>
        <v>197</v>
      </c>
      <c r="F18" s="148" t="s">
        <v>141</v>
      </c>
      <c r="G18" s="339"/>
      <c r="H18" s="339"/>
      <c r="I18" s="339"/>
      <c r="J18" s="567"/>
    </row>
    <row r="19" spans="1:10" ht="12.95" customHeight="1">
      <c r="A19" s="82" t="s">
        <v>22</v>
      </c>
      <c r="B19" s="153" t="s">
        <v>163</v>
      </c>
      <c r="C19" s="329">
        <v>18571</v>
      </c>
      <c r="D19" s="329">
        <v>197</v>
      </c>
      <c r="E19" s="329">
        <v>197</v>
      </c>
      <c r="F19" s="148" t="s">
        <v>144</v>
      </c>
      <c r="G19" s="327">
        <v>2496</v>
      </c>
      <c r="H19" s="327">
        <v>2496</v>
      </c>
      <c r="I19" s="327"/>
      <c r="J19" s="567"/>
    </row>
    <row r="20" spans="1:10" ht="12.95" customHeight="1">
      <c r="A20" s="81" t="s">
        <v>23</v>
      </c>
      <c r="B20" s="153" t="s">
        <v>164</v>
      </c>
      <c r="C20" s="329"/>
      <c r="D20" s="329"/>
      <c r="E20" s="329"/>
      <c r="F20" s="148" t="s">
        <v>115</v>
      </c>
      <c r="G20" s="329"/>
      <c r="H20" s="329">
        <v>1671</v>
      </c>
      <c r="I20" s="329">
        <v>1671</v>
      </c>
      <c r="J20" s="567"/>
    </row>
    <row r="21" spans="1:10" ht="12.95" customHeight="1">
      <c r="A21" s="82" t="s">
        <v>24</v>
      </c>
      <c r="B21" s="153" t="s">
        <v>165</v>
      </c>
      <c r="C21" s="329"/>
      <c r="D21" s="329"/>
      <c r="E21" s="329"/>
      <c r="F21" s="148" t="s">
        <v>116</v>
      </c>
      <c r="G21" s="329"/>
      <c r="H21" s="329"/>
      <c r="I21" s="329"/>
      <c r="J21" s="567"/>
    </row>
    <row r="22" spans="1:10" ht="12.95" customHeight="1">
      <c r="A22" s="81" t="s">
        <v>25</v>
      </c>
      <c r="B22" s="153" t="s">
        <v>166</v>
      </c>
      <c r="C22" s="329"/>
      <c r="D22" s="329"/>
      <c r="E22" s="329"/>
      <c r="F22" s="158" t="s">
        <v>160</v>
      </c>
      <c r="G22" s="329"/>
      <c r="H22" s="329"/>
      <c r="I22" s="329"/>
      <c r="J22" s="567"/>
    </row>
    <row r="23" spans="1:10" ht="12.95" customHeight="1">
      <c r="A23" s="82" t="s">
        <v>26</v>
      </c>
      <c r="B23" s="154" t="s">
        <v>167</v>
      </c>
      <c r="C23" s="329"/>
      <c r="D23" s="329"/>
      <c r="E23" s="329"/>
      <c r="F23" s="148" t="s">
        <v>145</v>
      </c>
      <c r="G23" s="329"/>
      <c r="H23" s="329"/>
      <c r="I23" s="329"/>
      <c r="J23" s="567"/>
    </row>
    <row r="24" spans="1:10" ht="12.95" customHeight="1">
      <c r="A24" s="81" t="s">
        <v>27</v>
      </c>
      <c r="B24" s="155" t="s">
        <v>168</v>
      </c>
      <c r="C24" s="334">
        <f>+C25+C26+C27+C28+C29</f>
        <v>25900</v>
      </c>
      <c r="D24" s="334">
        <f>+D25+D26+D27+D28+D29</f>
        <v>16709</v>
      </c>
      <c r="E24" s="334">
        <f>+E25+E26+E27+E28+E29</f>
        <v>16709</v>
      </c>
      <c r="F24" s="147" t="s">
        <v>143</v>
      </c>
      <c r="G24" s="329"/>
      <c r="H24" s="329"/>
      <c r="I24" s="329"/>
      <c r="J24" s="567"/>
    </row>
    <row r="25" spans="1:10" ht="12.95" customHeight="1">
      <c r="A25" s="82" t="s">
        <v>28</v>
      </c>
      <c r="B25" s="154" t="s">
        <v>169</v>
      </c>
      <c r="C25" s="327">
        <v>25900</v>
      </c>
      <c r="D25" s="327">
        <v>16709</v>
      </c>
      <c r="E25" s="327">
        <v>16709</v>
      </c>
      <c r="F25" s="147" t="s">
        <v>356</v>
      </c>
      <c r="G25" s="329"/>
      <c r="H25" s="329"/>
      <c r="I25" s="329"/>
      <c r="J25" s="567"/>
    </row>
    <row r="26" spans="1:10" ht="12.95" customHeight="1">
      <c r="A26" s="81" t="s">
        <v>29</v>
      </c>
      <c r="B26" s="154" t="s">
        <v>170</v>
      </c>
      <c r="C26" s="329"/>
      <c r="D26" s="329"/>
      <c r="E26" s="329"/>
      <c r="F26" s="159"/>
      <c r="G26" s="329"/>
      <c r="H26" s="329"/>
      <c r="I26" s="329"/>
      <c r="J26" s="567"/>
    </row>
    <row r="27" spans="1:10" ht="12.95" customHeight="1">
      <c r="A27" s="82" t="s">
        <v>30</v>
      </c>
      <c r="B27" s="153" t="s">
        <v>171</v>
      </c>
      <c r="C27" s="329"/>
      <c r="D27" s="329"/>
      <c r="E27" s="329"/>
      <c r="F27" s="159"/>
      <c r="G27" s="329"/>
      <c r="H27" s="329"/>
      <c r="I27" s="329"/>
      <c r="J27" s="567"/>
    </row>
    <row r="28" spans="1:10" ht="12.95" customHeight="1">
      <c r="A28" s="81" t="s">
        <v>31</v>
      </c>
      <c r="B28" s="156" t="s">
        <v>172</v>
      </c>
      <c r="C28" s="329"/>
      <c r="D28" s="329"/>
      <c r="E28" s="329"/>
      <c r="F28" s="149"/>
      <c r="G28" s="329"/>
      <c r="H28" s="329"/>
      <c r="I28" s="329"/>
      <c r="J28" s="567"/>
    </row>
    <row r="29" spans="1:10" ht="12.95" customHeight="1" thickBot="1">
      <c r="A29" s="82" t="s">
        <v>32</v>
      </c>
      <c r="B29" s="157" t="s">
        <v>173</v>
      </c>
      <c r="C29" s="329"/>
      <c r="D29" s="329"/>
      <c r="E29" s="329"/>
      <c r="F29" s="159"/>
      <c r="G29" s="329"/>
      <c r="H29" s="329"/>
      <c r="I29" s="329"/>
      <c r="J29" s="567"/>
    </row>
    <row r="30" spans="1:10" ht="26.25" thickBot="1">
      <c r="A30" s="83" t="s">
        <v>33</v>
      </c>
      <c r="B30" s="151" t="s">
        <v>353</v>
      </c>
      <c r="C30" s="332">
        <f>+C18+C24</f>
        <v>44471</v>
      </c>
      <c r="D30" s="332">
        <f>+D18+D24</f>
        <v>16906</v>
      </c>
      <c r="E30" s="332">
        <f>+E18+E24</f>
        <v>16906</v>
      </c>
      <c r="F30" s="151" t="s">
        <v>357</v>
      </c>
      <c r="G30" s="332">
        <f>SUM(G18:G29)</f>
        <v>2496</v>
      </c>
      <c r="H30" s="332">
        <f>SUM(H18:H29)</f>
        <v>4167</v>
      </c>
      <c r="I30" s="332">
        <f>SUM(I18:I29)</f>
        <v>1671</v>
      </c>
      <c r="J30" s="567"/>
    </row>
    <row r="31" spans="1:10" ht="13.5" thickBot="1">
      <c r="A31" s="83" t="s">
        <v>34</v>
      </c>
      <c r="B31" s="151" t="s">
        <v>358</v>
      </c>
      <c r="C31" s="332">
        <f>+C17+C30</f>
        <v>159035</v>
      </c>
      <c r="D31" s="332">
        <f>+D17+D30</f>
        <v>137192</v>
      </c>
      <c r="E31" s="332">
        <f>+E17+E30</f>
        <v>137192</v>
      </c>
      <c r="F31" s="151" t="s">
        <v>359</v>
      </c>
      <c r="G31" s="332">
        <f>+G17+G30</f>
        <v>159035</v>
      </c>
      <c r="H31" s="332">
        <f>+H17+H30</f>
        <v>137192</v>
      </c>
      <c r="I31" s="332">
        <f>+I17+I30</f>
        <v>124393</v>
      </c>
      <c r="J31" s="567"/>
    </row>
    <row r="32" spans="1:10" ht="13.5" thickBot="1">
      <c r="A32" s="83" t="s">
        <v>35</v>
      </c>
      <c r="B32" s="151" t="s">
        <v>119</v>
      </c>
      <c r="C32" s="332">
        <f>IF(C17-G17&lt;0,G17-C17,"-")</f>
        <v>41975</v>
      </c>
      <c r="D32" s="332">
        <f>IF(D17-H17&lt;0,H17-D17,"-")</f>
        <v>12739</v>
      </c>
      <c r="E32" s="332">
        <f>IF(E17-I17&lt;0,I17-E17,"-")</f>
        <v>2436</v>
      </c>
      <c r="F32" s="151" t="s">
        <v>120</v>
      </c>
      <c r="G32" s="332" t="str">
        <f>IF(C17-G17&gt;0,C17-G17,"-")</f>
        <v>-</v>
      </c>
      <c r="H32" s="332" t="str">
        <f>IF(D17-H17&gt;0,D17-H17,"-")</f>
        <v>-</v>
      </c>
      <c r="I32" s="332" t="str">
        <f>IF(E17-I17&gt;0,E17-I17,"-")</f>
        <v>-</v>
      </c>
      <c r="J32" s="567"/>
    </row>
    <row r="33" spans="1:10" ht="13.5" thickBot="1">
      <c r="A33" s="83" t="s">
        <v>36</v>
      </c>
      <c r="B33" s="151" t="s">
        <v>161</v>
      </c>
      <c r="C33" s="332">
        <f>IF(C17+C18-G31&lt;0,G31-(C17+C18),"-")</f>
        <v>25900</v>
      </c>
      <c r="D33" s="332"/>
      <c r="E33" s="332"/>
      <c r="F33" s="151" t="s">
        <v>162</v>
      </c>
      <c r="G33" s="332" t="str">
        <f>IF(C17+C18-G31&gt;0,C17+C18-G31,"-")</f>
        <v>-</v>
      </c>
      <c r="H33" s="332" t="str">
        <f>IF(D17+D18-H31&gt;0,D17+D18-H31,"-")</f>
        <v>-</v>
      </c>
      <c r="I33" s="306">
        <f>IF(E17+E30-I31&gt;0,E17+E30-I31,"-")</f>
        <v>12799</v>
      </c>
      <c r="J33" s="567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H20"/>
  <sheetViews>
    <sheetView view="pageLayout" zoomScaleNormal="100" workbookViewId="0">
      <selection sqref="A1:H1"/>
    </sheetView>
  </sheetViews>
  <sheetFormatPr defaultRowHeight="12.75"/>
  <cols>
    <col min="1" max="1" width="47.1640625" style="17" customWidth="1"/>
    <col min="2" max="2" width="15.6640625" style="16" customWidth="1"/>
    <col min="3" max="3" width="16.33203125" style="16" customWidth="1"/>
    <col min="4" max="4" width="18" style="16" customWidth="1"/>
    <col min="5" max="7" width="16.6640625" style="16" customWidth="1"/>
    <col min="8" max="8" width="18.83203125" style="26" customWidth="1"/>
    <col min="9" max="10" width="12.83203125" style="16" customWidth="1"/>
    <col min="11" max="11" width="13.83203125" style="16" customWidth="1"/>
    <col min="12" max="16384" width="9.33203125" style="16"/>
  </cols>
  <sheetData>
    <row r="1" spans="1:8" ht="25.5" customHeight="1">
      <c r="A1" s="571" t="s">
        <v>0</v>
      </c>
      <c r="B1" s="571"/>
      <c r="C1" s="571"/>
      <c r="D1" s="571"/>
      <c r="E1" s="571"/>
      <c r="F1" s="571"/>
      <c r="G1" s="571"/>
      <c r="H1" s="571"/>
    </row>
    <row r="2" spans="1:8" ht="22.5" customHeight="1" thickBot="1">
      <c r="A2" s="46"/>
      <c r="B2" s="26"/>
      <c r="C2" s="26"/>
      <c r="D2" s="26"/>
      <c r="E2" s="26"/>
      <c r="F2" s="26"/>
      <c r="G2" s="26"/>
      <c r="H2" s="21" t="s">
        <v>54</v>
      </c>
    </row>
    <row r="3" spans="1:8" s="18" customFormat="1" ht="44.25" customHeight="1" thickBot="1">
      <c r="A3" s="47" t="s">
        <v>58</v>
      </c>
      <c r="B3" s="48" t="s">
        <v>59</v>
      </c>
      <c r="C3" s="48" t="s">
        <v>60</v>
      </c>
      <c r="D3" s="48" t="s">
        <v>373</v>
      </c>
      <c r="E3" s="48" t="s">
        <v>176</v>
      </c>
      <c r="F3" s="48" t="s">
        <v>424</v>
      </c>
      <c r="G3" s="48" t="s">
        <v>473</v>
      </c>
      <c r="H3" s="22" t="s">
        <v>374</v>
      </c>
    </row>
    <row r="4" spans="1:8" s="26" customFormat="1" ht="12" customHeight="1" thickBot="1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5" t="s">
        <v>474</v>
      </c>
    </row>
    <row r="5" spans="1:8" ht="25.5">
      <c r="A5" s="162" t="s">
        <v>442</v>
      </c>
      <c r="B5" s="165">
        <v>142102</v>
      </c>
      <c r="C5" s="166" t="s">
        <v>416</v>
      </c>
      <c r="D5" s="165">
        <v>67691</v>
      </c>
      <c r="E5" s="165">
        <v>92543</v>
      </c>
      <c r="F5" s="165">
        <v>74411</v>
      </c>
      <c r="G5" s="165">
        <v>74411</v>
      </c>
      <c r="H5" s="168">
        <f>B5-D5-F5</f>
        <v>0</v>
      </c>
    </row>
    <row r="6" spans="1:8" ht="25.5">
      <c r="A6" s="162" t="s">
        <v>443</v>
      </c>
      <c r="B6" s="165">
        <v>45679</v>
      </c>
      <c r="C6" s="166" t="s">
        <v>416</v>
      </c>
      <c r="D6" s="165">
        <v>2821</v>
      </c>
      <c r="E6" s="165">
        <v>54096</v>
      </c>
      <c r="F6" s="165">
        <v>42858</v>
      </c>
      <c r="G6" s="165">
        <v>42858</v>
      </c>
      <c r="H6" s="168">
        <f>B6-D6-F6</f>
        <v>0</v>
      </c>
    </row>
    <row r="7" spans="1:8" ht="15.95" customHeight="1">
      <c r="A7" s="162" t="s">
        <v>423</v>
      </c>
      <c r="B7" s="165">
        <v>3830</v>
      </c>
      <c r="C7" s="166" t="s">
        <v>418</v>
      </c>
      <c r="D7" s="165"/>
      <c r="E7" s="165"/>
      <c r="F7" s="165">
        <v>3830</v>
      </c>
      <c r="G7" s="165">
        <v>3680</v>
      </c>
      <c r="H7" s="168">
        <f>B7-D7-F7</f>
        <v>0</v>
      </c>
    </row>
    <row r="8" spans="1:8" ht="15.95" customHeight="1">
      <c r="A8" s="163" t="s">
        <v>441</v>
      </c>
      <c r="B8" s="165">
        <v>2026</v>
      </c>
      <c r="C8" s="166" t="s">
        <v>418</v>
      </c>
      <c r="D8" s="165"/>
      <c r="E8" s="165"/>
      <c r="F8" s="165">
        <v>2026</v>
      </c>
      <c r="G8" s="165">
        <v>1392</v>
      </c>
      <c r="H8" s="168">
        <f>B8-D8-F8</f>
        <v>0</v>
      </c>
    </row>
    <row r="9" spans="1:8" ht="15.95" customHeight="1">
      <c r="A9" s="162"/>
      <c r="B9" s="165"/>
      <c r="C9" s="166"/>
      <c r="D9" s="165"/>
      <c r="E9" s="165"/>
      <c r="F9" s="165"/>
      <c r="G9" s="165"/>
      <c r="H9" s="168">
        <f t="shared" ref="H9:H18" si="0">B9-D9-E9</f>
        <v>0</v>
      </c>
    </row>
    <row r="10" spans="1:8" ht="15.95" customHeight="1">
      <c r="A10" s="163"/>
      <c r="B10" s="165"/>
      <c r="C10" s="166"/>
      <c r="D10" s="165"/>
      <c r="E10" s="165"/>
      <c r="F10" s="165"/>
      <c r="G10" s="165"/>
      <c r="H10" s="168">
        <f t="shared" si="0"/>
        <v>0</v>
      </c>
    </row>
    <row r="11" spans="1:8" ht="15.95" customHeight="1">
      <c r="A11" s="162"/>
      <c r="B11" s="165"/>
      <c r="C11" s="166"/>
      <c r="D11" s="165"/>
      <c r="E11" s="165"/>
      <c r="F11" s="165"/>
      <c r="G11" s="165"/>
      <c r="H11" s="168">
        <f t="shared" si="0"/>
        <v>0</v>
      </c>
    </row>
    <row r="12" spans="1:8" ht="15.95" customHeight="1">
      <c r="A12" s="137"/>
      <c r="B12" s="165"/>
      <c r="C12" s="166"/>
      <c r="D12" s="165"/>
      <c r="E12" s="165"/>
      <c r="F12" s="165"/>
      <c r="G12" s="165"/>
      <c r="H12" s="168">
        <f t="shared" si="0"/>
        <v>0</v>
      </c>
    </row>
    <row r="13" spans="1:8" ht="15.95" customHeight="1">
      <c r="A13" s="137"/>
      <c r="B13" s="165"/>
      <c r="C13" s="166"/>
      <c r="D13" s="165"/>
      <c r="E13" s="165"/>
      <c r="F13" s="165"/>
      <c r="G13" s="165"/>
      <c r="H13" s="168">
        <f t="shared" si="0"/>
        <v>0</v>
      </c>
    </row>
    <row r="14" spans="1:8" ht="15.95" customHeight="1">
      <c r="A14" s="137"/>
      <c r="B14" s="165"/>
      <c r="C14" s="166"/>
      <c r="D14" s="165"/>
      <c r="E14" s="165"/>
      <c r="F14" s="165"/>
      <c r="G14" s="165"/>
      <c r="H14" s="168">
        <f t="shared" si="0"/>
        <v>0</v>
      </c>
    </row>
    <row r="15" spans="1:8" ht="15.95" customHeight="1">
      <c r="A15" s="137"/>
      <c r="B15" s="165"/>
      <c r="C15" s="166"/>
      <c r="D15" s="165"/>
      <c r="E15" s="165"/>
      <c r="F15" s="165"/>
      <c r="G15" s="165"/>
      <c r="H15" s="168">
        <f t="shared" si="0"/>
        <v>0</v>
      </c>
    </row>
    <row r="16" spans="1:8" ht="15.95" customHeight="1">
      <c r="A16" s="137"/>
      <c r="B16" s="165"/>
      <c r="C16" s="166"/>
      <c r="D16" s="165"/>
      <c r="E16" s="165"/>
      <c r="F16" s="165"/>
      <c r="G16" s="165"/>
      <c r="H16" s="168">
        <f t="shared" si="0"/>
        <v>0</v>
      </c>
    </row>
    <row r="17" spans="1:8" ht="15.95" customHeight="1">
      <c r="A17" s="137"/>
      <c r="B17" s="165"/>
      <c r="C17" s="166"/>
      <c r="D17" s="165"/>
      <c r="E17" s="165"/>
      <c r="F17" s="165"/>
      <c r="G17" s="165"/>
      <c r="H17" s="168">
        <f t="shared" si="0"/>
        <v>0</v>
      </c>
    </row>
    <row r="18" spans="1:8" ht="15.95" customHeight="1" thickBot="1">
      <c r="A18" s="27"/>
      <c r="B18" s="169"/>
      <c r="C18" s="170"/>
      <c r="D18" s="169"/>
      <c r="E18" s="169"/>
      <c r="F18" s="169"/>
      <c r="G18" s="169"/>
      <c r="H18" s="171">
        <f t="shared" si="0"/>
        <v>0</v>
      </c>
    </row>
    <row r="19" spans="1:8" s="28" customFormat="1" ht="18" customHeight="1" thickBot="1">
      <c r="A19" s="164" t="s">
        <v>57</v>
      </c>
      <c r="B19" s="172">
        <f>SUM(B5:B18)</f>
        <v>193637</v>
      </c>
      <c r="C19" s="173"/>
      <c r="D19" s="172">
        <f>SUM(D5:D18)</f>
        <v>70512</v>
      </c>
      <c r="E19" s="172">
        <f>SUM(E5:E18)</f>
        <v>146639</v>
      </c>
      <c r="F19" s="172">
        <f>SUM(F5:F18)</f>
        <v>123125</v>
      </c>
      <c r="G19" s="172">
        <f>SUM(G5:G18)</f>
        <v>122341</v>
      </c>
      <c r="H19" s="174">
        <f>SUM(H5:H18)</f>
        <v>0</v>
      </c>
    </row>
    <row r="20" spans="1:8" ht="15.75">
      <c r="B20" s="1"/>
      <c r="C20" s="1"/>
      <c r="D20" s="1"/>
      <c r="E20" s="1"/>
      <c r="F20" s="1"/>
      <c r="G20" s="1"/>
      <c r="H20" s="54"/>
    </row>
  </sheetData>
  <mergeCells count="1">
    <mergeCell ref="A1:H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86" orientation="landscape" horizontalDpi="300" verticalDpi="300" r:id="rId1"/>
  <headerFooter alignWithMargins="0">
    <oddHeader>&amp;R&amp;"Times New Roman CE,Félkövér dőlt"&amp;11 3. melléklet a 9/2015. (V.08.)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17"/>
  <sheetViews>
    <sheetView view="pageLayout" zoomScaleNormal="100" workbookViewId="0">
      <selection sqref="A1:H1"/>
    </sheetView>
  </sheetViews>
  <sheetFormatPr defaultRowHeight="12.75"/>
  <cols>
    <col min="1" max="1" width="49.1640625" style="17" customWidth="1"/>
    <col min="2" max="8" width="16.33203125" style="16" customWidth="1"/>
    <col min="9" max="10" width="12.83203125" style="16" customWidth="1"/>
    <col min="11" max="11" width="13.83203125" style="16" customWidth="1"/>
    <col min="12" max="16384" width="9.33203125" style="16"/>
  </cols>
  <sheetData>
    <row r="1" spans="1:8" ht="24.75" customHeight="1">
      <c r="A1" s="571" t="s">
        <v>1</v>
      </c>
      <c r="B1" s="571"/>
      <c r="C1" s="571"/>
      <c r="D1" s="571"/>
      <c r="E1" s="571"/>
      <c r="F1" s="571"/>
      <c r="G1" s="571"/>
      <c r="H1" s="571"/>
    </row>
    <row r="2" spans="1:8" ht="23.25" customHeight="1" thickBot="1">
      <c r="A2" s="46"/>
      <c r="B2" s="26"/>
      <c r="C2" s="26"/>
      <c r="D2" s="26"/>
      <c r="E2" s="26"/>
      <c r="F2" s="26"/>
      <c r="G2" s="26"/>
      <c r="H2" s="21" t="s">
        <v>54</v>
      </c>
    </row>
    <row r="3" spans="1:8" s="18" customFormat="1" ht="48.75" customHeight="1" thickBot="1">
      <c r="A3" s="47" t="s">
        <v>61</v>
      </c>
      <c r="B3" s="48" t="s">
        <v>59</v>
      </c>
      <c r="C3" s="48" t="s">
        <v>60</v>
      </c>
      <c r="D3" s="48" t="s">
        <v>373</v>
      </c>
      <c r="E3" s="48" t="s">
        <v>176</v>
      </c>
      <c r="F3" s="143" t="s">
        <v>419</v>
      </c>
      <c r="G3" s="143" t="s">
        <v>473</v>
      </c>
      <c r="H3" s="22" t="s">
        <v>475</v>
      </c>
    </row>
    <row r="4" spans="1:8" s="26" customFormat="1" ht="15" customHeight="1" thickBot="1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144">
        <v>6</v>
      </c>
      <c r="G4" s="144">
        <v>7</v>
      </c>
      <c r="H4" s="25">
        <v>8</v>
      </c>
    </row>
    <row r="5" spans="1:8" s="1" customFormat="1" ht="15.95" customHeight="1">
      <c r="A5" s="175" t="s">
        <v>417</v>
      </c>
      <c r="B5" s="165">
        <v>9900</v>
      </c>
      <c r="C5" s="166" t="s">
        <v>418</v>
      </c>
      <c r="D5" s="165"/>
      <c r="E5" s="165">
        <v>9900</v>
      </c>
      <c r="F5" s="167">
        <v>9519</v>
      </c>
      <c r="G5" s="167"/>
      <c r="H5" s="537">
        <f t="shared" ref="H5:H16" si="0">B5-D5-E5</f>
        <v>0</v>
      </c>
    </row>
    <row r="6" spans="1:8" ht="31.5">
      <c r="A6" s="175" t="s">
        <v>477</v>
      </c>
      <c r="B6" s="165">
        <v>99032</v>
      </c>
      <c r="C6" s="166" t="s">
        <v>478</v>
      </c>
      <c r="D6" s="535"/>
      <c r="E6" s="535"/>
      <c r="F6" s="167">
        <v>381</v>
      </c>
      <c r="G6" s="167">
        <v>381</v>
      </c>
      <c r="H6" s="538">
        <v>98651</v>
      </c>
    </row>
    <row r="7" spans="1:8" ht="15.95" customHeight="1">
      <c r="A7" s="29"/>
      <c r="B7" s="30"/>
      <c r="C7" s="534"/>
      <c r="D7" s="30"/>
      <c r="E7" s="536"/>
      <c r="F7" s="145"/>
      <c r="G7" s="30"/>
      <c r="H7" s="31">
        <f t="shared" si="0"/>
        <v>0</v>
      </c>
    </row>
    <row r="8" spans="1:8" ht="15.95" customHeight="1">
      <c r="A8" s="29"/>
      <c r="B8" s="30"/>
      <c r="C8" s="138"/>
      <c r="D8" s="30"/>
      <c r="E8" s="30"/>
      <c r="F8" s="145"/>
      <c r="G8" s="145"/>
      <c r="H8" s="31">
        <f t="shared" si="0"/>
        <v>0</v>
      </c>
    </row>
    <row r="9" spans="1:8" ht="15.95" customHeight="1">
      <c r="A9" s="29"/>
      <c r="B9" s="30"/>
      <c r="C9" s="138"/>
      <c r="D9" s="30"/>
      <c r="E9" s="30"/>
      <c r="F9" s="145"/>
      <c r="G9" s="145"/>
      <c r="H9" s="31">
        <f>B9-D9-E9</f>
        <v>0</v>
      </c>
    </row>
    <row r="10" spans="1:8" ht="15.95" customHeight="1">
      <c r="A10" s="29"/>
      <c r="B10" s="30"/>
      <c r="C10" s="138"/>
      <c r="D10" s="30"/>
      <c r="E10" s="30"/>
      <c r="F10" s="145"/>
      <c r="G10" s="145"/>
      <c r="H10" s="31">
        <f t="shared" si="0"/>
        <v>0</v>
      </c>
    </row>
    <row r="11" spans="1:8" ht="15.95" customHeight="1">
      <c r="A11" s="29"/>
      <c r="B11" s="30"/>
      <c r="C11" s="138"/>
      <c r="D11" s="30"/>
      <c r="E11" s="30"/>
      <c r="F11" s="145"/>
      <c r="G11" s="145"/>
      <c r="H11" s="31">
        <f t="shared" si="0"/>
        <v>0</v>
      </c>
    </row>
    <row r="12" spans="1:8" ht="15.95" customHeight="1">
      <c r="A12" s="29"/>
      <c r="B12" s="30"/>
      <c r="C12" s="138"/>
      <c r="D12" s="30"/>
      <c r="E12" s="30"/>
      <c r="F12" s="145"/>
      <c r="G12" s="145"/>
      <c r="H12" s="31">
        <f t="shared" si="0"/>
        <v>0</v>
      </c>
    </row>
    <row r="13" spans="1:8" ht="15.95" customHeight="1">
      <c r="A13" s="29"/>
      <c r="B13" s="30"/>
      <c r="C13" s="138"/>
      <c r="D13" s="30"/>
      <c r="E13" s="30"/>
      <c r="F13" s="145"/>
      <c r="G13" s="145"/>
      <c r="H13" s="31">
        <f t="shared" si="0"/>
        <v>0</v>
      </c>
    </row>
    <row r="14" spans="1:8" ht="15.95" customHeight="1">
      <c r="A14" s="29"/>
      <c r="B14" s="30"/>
      <c r="C14" s="138"/>
      <c r="D14" s="30"/>
      <c r="E14" s="30"/>
      <c r="F14" s="145"/>
      <c r="G14" s="145"/>
      <c r="H14" s="31">
        <f t="shared" si="0"/>
        <v>0</v>
      </c>
    </row>
    <row r="15" spans="1:8" ht="15.95" customHeight="1">
      <c r="A15" s="29"/>
      <c r="B15" s="30"/>
      <c r="C15" s="138"/>
      <c r="D15" s="30"/>
      <c r="E15" s="30"/>
      <c r="F15" s="145"/>
      <c r="G15" s="145"/>
      <c r="H15" s="31">
        <f t="shared" si="0"/>
        <v>0</v>
      </c>
    </row>
    <row r="16" spans="1:8" ht="15.95" customHeight="1" thickBot="1">
      <c r="A16" s="32"/>
      <c r="B16" s="33"/>
      <c r="C16" s="139"/>
      <c r="D16" s="33"/>
      <c r="E16" s="33"/>
      <c r="F16" s="146"/>
      <c r="G16" s="146"/>
      <c r="H16" s="34">
        <f t="shared" si="0"/>
        <v>0</v>
      </c>
    </row>
    <row r="17" spans="1:8" s="177" customFormat="1" ht="18" customHeight="1" thickBot="1">
      <c r="A17" s="176" t="s">
        <v>57</v>
      </c>
      <c r="B17" s="172">
        <f>SUM(B5:B16)</f>
        <v>108932</v>
      </c>
      <c r="C17" s="173"/>
      <c r="D17" s="172">
        <f>SUM(D5:D16)</f>
        <v>0</v>
      </c>
      <c r="E17" s="172">
        <f>SUM(E5:E16)</f>
        <v>9900</v>
      </c>
      <c r="F17" s="172">
        <f>SUM(F5:F16)</f>
        <v>9900</v>
      </c>
      <c r="G17" s="172">
        <f>SUM(G5:G16)</f>
        <v>381</v>
      </c>
      <c r="H17" s="174">
        <f>SUM(H5:H16)</f>
        <v>98651</v>
      </c>
    </row>
  </sheetData>
  <mergeCells count="1">
    <mergeCell ref="A1:H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88" orientation="landscape" horizontalDpi="300" verticalDpi="300" r:id="rId1"/>
  <headerFooter alignWithMargins="0">
    <oddHeader xml:space="preserve">&amp;R&amp;"Times New Roman CE,Félkövér dőlt"&amp;12 &amp;11 4. melléklet a 9/2015. (V.08.)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17</vt:i4>
      </vt:variant>
    </vt:vector>
  </HeadingPairs>
  <TitlesOfParts>
    <vt:vector size="42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5.1. sz. mell. </vt:lpstr>
      <vt:lpstr>5. 2.sz. mell. </vt:lpstr>
      <vt:lpstr>6.1. sz. mell</vt:lpstr>
      <vt:lpstr>6.1.1. sz. mell </vt:lpstr>
      <vt:lpstr>6.1.2. sz. mell  </vt:lpstr>
      <vt:lpstr>6.1.3. sz. mell   </vt:lpstr>
      <vt:lpstr>6.2. sz. mell</vt:lpstr>
      <vt:lpstr>6.2.1. sz. mell</vt:lpstr>
      <vt:lpstr>6.2.2. sz.  mell</vt:lpstr>
      <vt:lpstr>6.2.3. sz. mell</vt:lpstr>
      <vt:lpstr>6.3. sz. mell</vt:lpstr>
      <vt:lpstr>6.3.1. sz. mell</vt:lpstr>
      <vt:lpstr>6.3.2. sz. mell</vt:lpstr>
      <vt:lpstr>6.3.3. sz. mell</vt:lpstr>
      <vt:lpstr>7. sz. mell</vt:lpstr>
      <vt:lpstr>Munka1</vt:lpstr>
      <vt:lpstr>'6.1. sz. mell'!Nyomtatási_cím</vt:lpstr>
      <vt:lpstr>'6.1.1. sz. mell '!Nyomtatási_cím</vt:lpstr>
      <vt:lpstr>'6.1.2. sz. mell  '!Nyomtatási_cím</vt:lpstr>
      <vt:lpstr>'6.1.3. sz. mell   '!Nyomtatási_cím</vt:lpstr>
      <vt:lpstr>'6.2. sz. mell'!Nyomtatási_cím</vt:lpstr>
      <vt:lpstr>'6.2.1. sz. mell'!Nyomtatási_cím</vt:lpstr>
      <vt:lpstr>'6.2.2. sz.  mell'!Nyomtatási_cím</vt:lpstr>
      <vt:lpstr>'6.2.3. sz. mell'!Nyomtatási_cím</vt:lpstr>
      <vt:lpstr>'6.3. sz. mell'!Nyomtatási_cím</vt:lpstr>
      <vt:lpstr>'6.3.1. sz. mell'!Nyomtatási_cím</vt:lpstr>
      <vt:lpstr>'6.3.2. sz. mell'!Nyomtatási_cím</vt:lpstr>
      <vt:lpstr>'6.3.3.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Zoli</cp:lastModifiedBy>
  <cp:lastPrinted>2015-05-19T09:09:47Z</cp:lastPrinted>
  <dcterms:created xsi:type="dcterms:W3CDTF">1999-10-30T10:30:45Z</dcterms:created>
  <dcterms:modified xsi:type="dcterms:W3CDTF">2015-05-19T09:10:00Z</dcterms:modified>
</cp:coreProperties>
</file>