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árszámadás\"/>
    </mc:Choice>
  </mc:AlternateContent>
  <xr:revisionPtr revIDLastSave="0" documentId="13_ncr:1_{8D094DC0-3758-404F-94CA-5713212ADA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melléklet" sheetId="2" r:id="rId1"/>
  </sheets>
  <definedNames>
    <definedName name="_xlnm.Print_Area" localSheetId="0">'1 melléklet'!$D$1:$V$70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3" i="2" l="1"/>
  <c r="L63" i="2"/>
  <c r="K63" i="2"/>
  <c r="V57" i="2"/>
  <c r="V67" i="2" s="1"/>
  <c r="U57" i="2"/>
  <c r="U67" i="2" s="1"/>
  <c r="T57" i="2"/>
  <c r="T67" i="2" s="1"/>
  <c r="M57" i="2"/>
  <c r="M67" i="2" s="1"/>
  <c r="L57" i="2"/>
  <c r="K57" i="2"/>
  <c r="M50" i="2"/>
  <c r="L50" i="2"/>
  <c r="K50" i="2"/>
  <c r="N35" i="2"/>
  <c r="M35" i="2"/>
  <c r="L35" i="2"/>
  <c r="K35" i="2"/>
  <c r="M17" i="2"/>
  <c r="L17" i="2"/>
  <c r="K17" i="2"/>
  <c r="M8" i="2"/>
  <c r="L8" i="2"/>
  <c r="K8" i="2"/>
  <c r="K7" i="2" s="1"/>
  <c r="V7" i="2"/>
  <c r="V55" i="2" s="1"/>
  <c r="U7" i="2"/>
  <c r="U55" i="2" s="1"/>
  <c r="T7" i="2"/>
  <c r="T55" i="2" s="1"/>
  <c r="M7" i="2"/>
  <c r="L7" i="2"/>
  <c r="K55" i="2" l="1"/>
  <c r="T68" i="2"/>
  <c r="T70" i="2" s="1"/>
  <c r="K67" i="2"/>
  <c r="K68" i="2" s="1"/>
  <c r="K70" i="2" s="1"/>
  <c r="L67" i="2"/>
  <c r="V68" i="2"/>
  <c r="V70" i="2" s="1"/>
  <c r="U68" i="2"/>
  <c r="U70" i="2" s="1"/>
  <c r="M55" i="2"/>
  <c r="M68" i="2" s="1"/>
  <c r="M70" i="2" s="1"/>
  <c r="L55" i="2"/>
  <c r="L68" i="2" l="1"/>
  <c r="L70" i="2" s="1"/>
</calcChain>
</file>

<file path=xl/sharedStrings.xml><?xml version="1.0" encoding="utf-8"?>
<sst xmlns="http://schemas.openxmlformats.org/spreadsheetml/2006/main" count="132" uniqueCount="116">
  <si>
    <t>Teljesítés</t>
  </si>
  <si>
    <t>KIADÁSOK</t>
  </si>
  <si>
    <t>Községi Önkormányzat</t>
  </si>
  <si>
    <t>Demjén</t>
  </si>
  <si>
    <t>Felújítási kiadás</t>
  </si>
  <si>
    <t>Közhatalmi bevételek</t>
  </si>
  <si>
    <t>Működési bevételek</t>
  </si>
  <si>
    <t>Felhalmozási bevételek</t>
  </si>
  <si>
    <t>Köztemető fenntartás</t>
  </si>
  <si>
    <t>Közvilágítás</t>
  </si>
  <si>
    <t>Község gazdálkodás</t>
  </si>
  <si>
    <t>Sport feladatok</t>
  </si>
  <si>
    <t>Könyvtári feladatok</t>
  </si>
  <si>
    <t>Gépjármű üzemeltetés</t>
  </si>
  <si>
    <t>Térfigyelő rendszer üzemeltetés</t>
  </si>
  <si>
    <t>Huzamosabb idejű közfoglalkoztatás</t>
  </si>
  <si>
    <t>Önkormányzati jogalkotás</t>
  </si>
  <si>
    <t>Szociális étkeztetés</t>
  </si>
  <si>
    <t>Házi segítség nyújtás</t>
  </si>
  <si>
    <t>Mérleg</t>
  </si>
  <si>
    <t>cím</t>
  </si>
  <si>
    <t>BEVÉTELEK</t>
  </si>
  <si>
    <t>Módosított előirányzat</t>
  </si>
  <si>
    <t>I.</t>
  </si>
  <si>
    <t>X.</t>
  </si>
  <si>
    <t>Önkormányzat működési kiadása</t>
  </si>
  <si>
    <t>III.</t>
  </si>
  <si>
    <t>XI.</t>
  </si>
  <si>
    <t>XII.</t>
  </si>
  <si>
    <t>XIII.</t>
  </si>
  <si>
    <t>IV.</t>
  </si>
  <si>
    <t>Önkormányzat működési célra átvett pénzeszköz</t>
  </si>
  <si>
    <t>Működési célra átvett pénzeszköz</t>
  </si>
  <si>
    <t>VI.</t>
  </si>
  <si>
    <t>MÜKÖDÉSI BEVÉTEL ÖSSZESEN</t>
  </si>
  <si>
    <t>MÜKÖDÉSI KIADÁS ÖSSZESEN</t>
  </si>
  <si>
    <t>VII.</t>
  </si>
  <si>
    <t>XIV.</t>
  </si>
  <si>
    <t>VIII.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</si>
  <si>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</si>
  <si>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</si>
  <si>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</si>
  <si>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</si>
  <si>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</si>
  <si>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</si>
  <si>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</si>
  <si>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</si>
  <si>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</si>
  <si>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</si>
  <si>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Vagyoni tipusú adók</t>
  </si>
  <si>
    <t>Egyéb közhatalmi bevételek</t>
  </si>
  <si>
    <t>Eredeti előirányzat</t>
  </si>
  <si>
    <t>Helyi önkormányzatok általános támogatása</t>
  </si>
  <si>
    <t>Települési önkormányzatok szociális, gyermekjóléti és gyermek étkeztetési  feladatainak támogatása</t>
  </si>
  <si>
    <t>Értékesítési és forgalmi adók</t>
  </si>
  <si>
    <t>Ingatlan értékesítés</t>
  </si>
  <si>
    <t>Felhalmozási célú átvett pénzeszköz</t>
  </si>
  <si>
    <t>Rendezésre váró tételek</t>
  </si>
  <si>
    <t>Települési  szociális támogatás</t>
  </si>
  <si>
    <t>Fejélesztési célú  kiadás</t>
  </si>
  <si>
    <t>Beruházási kiadás</t>
  </si>
  <si>
    <t>Egyéb felhalmozási célú kiadás</t>
  </si>
  <si>
    <t>Települési önkormányzatok kulturális feladatainak támogatása</t>
  </si>
  <si>
    <t>Gépjárműadó ( Önkormányzatnál maradó része)</t>
  </si>
  <si>
    <t>Tartalék</t>
  </si>
  <si>
    <t>Egyéb áruhasználati és szolgálati adók</t>
  </si>
  <si>
    <t>Önkormányzatok költségvetési támogatása</t>
  </si>
  <si>
    <t>Egyéb működési célú támogatás bevétele elkülönített pénzalapoktól</t>
  </si>
  <si>
    <t>V.</t>
  </si>
  <si>
    <t>Működési célú támogatások állmháztartáson belülről</t>
  </si>
  <si>
    <t>Szennyvíz gyűjtése, tisztítása</t>
  </si>
  <si>
    <t>Intézményen kívüli gyermek étkeztetés</t>
  </si>
  <si>
    <t>Gyermek étkeztetés köznevelési intézményben</t>
  </si>
  <si>
    <t>Óvodai nevelés, ellátás működési feladatai</t>
  </si>
  <si>
    <t>Turizmus igazgatás támogatás</t>
  </si>
  <si>
    <t>Háziorvosi alapellátás</t>
  </si>
  <si>
    <t>Zöldterület kezelés</t>
  </si>
  <si>
    <t>Működési tartalék</t>
  </si>
  <si>
    <t>Egyéb árúhasználati szolgálati adókból</t>
  </si>
  <si>
    <t>Turizmus igazgatása és támogatása</t>
  </si>
  <si>
    <t>Közművelődés, hagyományos kulturális értékek gondozása</t>
  </si>
  <si>
    <t>Önkormányzati vagyonnal való gazdálkodással kapcsolatos feladatok funkcióra nem sorolható bevételei államhztartéson kívülről</t>
  </si>
  <si>
    <t>Közművelődés hagyományos kulturális értékek gondozása</t>
  </si>
  <si>
    <t xml:space="preserve">Egyéb felhalmozási célú átvett pénzeszköz államháztartáson belülről </t>
  </si>
  <si>
    <t>Működési célú kölcsön törlesztés államháztartáson kívülről</t>
  </si>
  <si>
    <t xml:space="preserve">Önkormányzatok és önkormányzati hivatalok jogalkotó és igazgatási tevékenysége                  </t>
  </si>
  <si>
    <t>Közutak, hidak üzemeltetése</t>
  </si>
  <si>
    <t>Család és nő védelmi gondozás</t>
  </si>
  <si>
    <t>Működési célú pénzeszköz átadás államháztartáson belülre ( 8.melléklet alapján)</t>
  </si>
  <si>
    <t>Működési célú pénzeszköz átadás államháztartáson kívülre( 8.melléklet alapján)</t>
  </si>
  <si>
    <t>Egyéb működési célú támogatás államháztartáson belül ( Eü pénztári finanszírozás)</t>
  </si>
  <si>
    <t>Előző évi pénzkészlet</t>
  </si>
  <si>
    <t>XV.</t>
  </si>
  <si>
    <t>Központi irányító szervi támogatás</t>
  </si>
  <si>
    <t>XVI</t>
  </si>
  <si>
    <t>XVII</t>
  </si>
  <si>
    <t>XIX.</t>
  </si>
  <si>
    <t>Működési célú pénzeszköz átvétel államháztartáson belülről</t>
  </si>
  <si>
    <t>Óvodai nevelés- szakmai</t>
  </si>
  <si>
    <t>Szennyvíz gyűjtése tisztítása, elhelyezése</t>
  </si>
  <si>
    <t>Elvonásolk és befizetések</t>
  </si>
  <si>
    <t>Azonosítás alatt lévő tételek</t>
  </si>
  <si>
    <t>adatok forinban</t>
  </si>
  <si>
    <t>2019. évi  Költségvetési  beszámoló</t>
  </si>
  <si>
    <t>Települési önkormányzatok egyes köznevelési feladatinak támogatása</t>
  </si>
  <si>
    <t>Működési célú központosított előirányzatok</t>
  </si>
  <si>
    <t>Vállalkozás bevételei</t>
  </si>
  <si>
    <t>Önkormányzati funkcióra nem sorolható bevételek</t>
  </si>
  <si>
    <t>Út-autópálya építés( kerékpárút  fenntartás)</t>
  </si>
  <si>
    <t>Önkormányzati funkcióra nem sorolható kiadások</t>
  </si>
  <si>
    <t>Települési szociális ellátások</t>
  </si>
  <si>
    <t>Előző évi költségetési megelőlegezés</t>
  </si>
  <si>
    <t>Maradvány igényvevétele</t>
  </si>
  <si>
    <t>Óvoda beruházási kiadásai</t>
  </si>
  <si>
    <t>Munkahelyi étkeztetés</t>
  </si>
  <si>
    <t>1. melléklet 6/2020.(VII.16.)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</si>
</sst>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Border="1"/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1" xfId="0" applyFill="1" applyBorder="1"/>
    <xf numFmtId="0" fontId="5" fillId="0" borderId="3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4" fillId="3" borderId="4" xfId="0" applyFont="1" applyFill="1" applyBorder="1"/>
    <xf numFmtId="0" fontId="3" fillId="2" borderId="1" xfId="0" applyFont="1" applyFill="1" applyBorder="1"/>
    <xf numFmtId="0" fontId="5" fillId="3" borderId="4" xfId="0" applyFont="1" applyFill="1" applyBorder="1"/>
    <xf numFmtId="3" fontId="7" fillId="3" borderId="1" xfId="0" applyNumberFormat="1" applyFont="1" applyFill="1" applyBorder="1"/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3" fontId="4" fillId="0" borderId="1" xfId="0" applyNumberFormat="1" applyFont="1" applyFill="1" applyBorder="1"/>
    <xf numFmtId="3" fontId="4" fillId="0" borderId="1" xfId="0" applyNumberFormat="1" applyFont="1" applyBorder="1"/>
    <xf numFmtId="3" fontId="7" fillId="5" borderId="1" xfId="0" applyNumberFormat="1" applyFont="1" applyFill="1" applyBorder="1"/>
    <xf numFmtId="0" fontId="5" fillId="3" borderId="3" xfId="0" applyFont="1" applyFill="1" applyBorder="1"/>
    <xf numFmtId="3" fontId="5" fillId="5" borderId="1" xfId="0" applyNumberFormat="1" applyFont="1" applyFill="1" applyBorder="1"/>
    <xf numFmtId="0" fontId="6" fillId="5" borderId="4" xfId="0" applyFont="1" applyFill="1" applyBorder="1" applyAlignment="1">
      <alignment horizontal="left"/>
    </xf>
    <xf numFmtId="0" fontId="7" fillId="2" borderId="4" xfId="0" applyFont="1" applyFill="1" applyBorder="1"/>
    <xf numFmtId="0" fontId="5" fillId="5" borderId="4" xfId="0" applyFont="1" applyFill="1" applyBorder="1"/>
    <xf numFmtId="0" fontId="5" fillId="2" borderId="3" xfId="0" applyFont="1" applyFill="1" applyBorder="1"/>
    <xf numFmtId="0" fontId="10" fillId="5" borderId="4" xfId="0" applyFont="1" applyFill="1" applyBorder="1"/>
    <xf numFmtId="3" fontId="5" fillId="5" borderId="1" xfId="0" applyNumberFormat="1" applyFont="1" applyFill="1" applyBorder="1" applyAlignment="1">
      <alignment horizontal="right"/>
    </xf>
    <xf numFmtId="0" fontId="5" fillId="5" borderId="3" xfId="0" applyFont="1" applyFill="1" applyBorder="1"/>
    <xf numFmtId="0" fontId="7" fillId="5" borderId="4" xfId="0" applyFont="1" applyFill="1" applyBorder="1"/>
    <xf numFmtId="0" fontId="9" fillId="5" borderId="4" xfId="0" applyFont="1" applyFill="1" applyBorder="1"/>
    <xf numFmtId="3" fontId="9" fillId="5" borderId="4" xfId="0" applyNumberFormat="1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12" fillId="5" borderId="4" xfId="0" applyFont="1" applyFill="1" applyBorder="1"/>
    <xf numFmtId="3" fontId="12" fillId="5" borderId="4" xfId="0" applyNumberFormat="1" applyFont="1" applyFill="1" applyBorder="1"/>
    <xf numFmtId="0" fontId="13" fillId="2" borderId="1" xfId="0" applyFont="1" applyFill="1" applyBorder="1"/>
    <xf numFmtId="3" fontId="10" fillId="5" borderId="1" xfId="0" applyNumberFormat="1" applyFont="1" applyFill="1" applyBorder="1" applyAlignment="1">
      <alignment horizontal="right"/>
    </xf>
    <xf numFmtId="0" fontId="15" fillId="2" borderId="3" xfId="0" applyFont="1" applyFill="1" applyBorder="1"/>
    <xf numFmtId="0" fontId="16" fillId="5" borderId="4" xfId="0" applyFont="1" applyFill="1" applyBorder="1"/>
    <xf numFmtId="0" fontId="15" fillId="2" borderId="1" xfId="0" applyFont="1" applyFill="1" applyBorder="1"/>
    <xf numFmtId="0" fontId="15" fillId="3" borderId="4" xfId="0" applyFont="1" applyFill="1" applyBorder="1"/>
    <xf numFmtId="0" fontId="16" fillId="3" borderId="4" xfId="0" applyFont="1" applyFill="1" applyBorder="1"/>
    <xf numFmtId="0" fontId="16" fillId="3" borderId="5" xfId="0" applyFont="1" applyFill="1" applyBorder="1"/>
    <xf numFmtId="3" fontId="15" fillId="3" borderId="1" xfId="0" applyNumberFormat="1" applyFont="1" applyFill="1" applyBorder="1"/>
    <xf numFmtId="165" fontId="4" fillId="0" borderId="1" xfId="1" applyNumberFormat="1" applyFont="1" applyBorder="1"/>
    <xf numFmtId="165" fontId="8" fillId="0" borderId="1" xfId="1" applyNumberFormat="1" applyFont="1" applyBorder="1"/>
    <xf numFmtId="165" fontId="6" fillId="0" borderId="1" xfId="1" applyNumberFormat="1" applyFont="1" applyBorder="1"/>
    <xf numFmtId="165" fontId="7" fillId="5" borderId="1" xfId="1" applyNumberFormat="1" applyFont="1" applyFill="1" applyBorder="1"/>
    <xf numFmtId="165" fontId="6" fillId="2" borderId="1" xfId="1" applyNumberFormat="1" applyFont="1" applyFill="1" applyBorder="1"/>
    <xf numFmtId="165" fontId="7" fillId="2" borderId="1" xfId="1" applyNumberFormat="1" applyFont="1" applyFill="1" applyBorder="1"/>
    <xf numFmtId="165" fontId="7" fillId="0" borderId="1" xfId="1" applyNumberFormat="1" applyFont="1" applyBorder="1"/>
    <xf numFmtId="165" fontId="7" fillId="3" borderId="1" xfId="1" applyNumberFormat="1" applyFont="1" applyFill="1" applyBorder="1"/>
    <xf numFmtId="165" fontId="4" fillId="5" borderId="1" xfId="1" applyNumberFormat="1" applyFont="1" applyFill="1" applyBorder="1"/>
    <xf numFmtId="165" fontId="5" fillId="2" borderId="1" xfId="1" applyNumberFormat="1" applyFont="1" applyFill="1" applyBorder="1" applyAlignment="1"/>
    <xf numFmtId="165" fontId="5" fillId="5" borderId="1" xfId="1" applyNumberFormat="1" applyFont="1" applyFill="1" applyBorder="1"/>
    <xf numFmtId="165" fontId="10" fillId="5" borderId="1" xfId="1" applyNumberFormat="1" applyFont="1" applyFill="1" applyBorder="1"/>
    <xf numFmtId="165" fontId="5" fillId="5" borderId="1" xfId="1" applyNumberFormat="1" applyFont="1" applyFill="1" applyBorder="1" applyAlignment="1">
      <alignment horizontal="right"/>
    </xf>
    <xf numFmtId="165" fontId="11" fillId="5" borderId="1" xfId="1" applyNumberFormat="1" applyFont="1" applyFill="1" applyBorder="1"/>
    <xf numFmtId="165" fontId="15" fillId="5" borderId="1" xfId="1" applyNumberFormat="1" applyFont="1" applyFill="1" applyBorder="1"/>
    <xf numFmtId="165" fontId="5" fillId="3" borderId="1" xfId="1" applyNumberFormat="1" applyFont="1" applyFill="1" applyBorder="1"/>
    <xf numFmtId="0" fontId="5" fillId="6" borderId="4" xfId="0" applyFont="1" applyFill="1" applyBorder="1"/>
    <xf numFmtId="165" fontId="5" fillId="6" borderId="1" xfId="1" applyNumberFormat="1" applyFont="1" applyFill="1" applyBorder="1"/>
    <xf numFmtId="165" fontId="4" fillId="2" borderId="1" xfId="1" applyNumberFormat="1" applyFont="1" applyFill="1" applyBorder="1"/>
    <xf numFmtId="3" fontId="5" fillId="2" borderId="1" xfId="0" applyNumberFormat="1" applyFont="1" applyFill="1" applyBorder="1"/>
    <xf numFmtId="3" fontId="5" fillId="6" borderId="1" xfId="0" applyNumberFormat="1" applyFont="1" applyFill="1" applyBorder="1"/>
    <xf numFmtId="3" fontId="4" fillId="2" borderId="1" xfId="0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5" fillId="5" borderId="1" xfId="1" applyNumberFormat="1" applyFont="1" applyFill="1" applyBorder="1" applyAlignment="1">
      <alignment horizontal="right"/>
    </xf>
    <xf numFmtId="3" fontId="7" fillId="3" borderId="1" xfId="1" applyNumberFormat="1" applyFont="1" applyFill="1" applyBorder="1"/>
    <xf numFmtId="165" fontId="4" fillId="7" borderId="1" xfId="1" applyNumberFormat="1" applyFont="1" applyFill="1" applyBorder="1"/>
    <xf numFmtId="165" fontId="4" fillId="0" borderId="6" xfId="1" applyNumberFormat="1" applyFont="1" applyFill="1" applyBorder="1"/>
    <xf numFmtId="165" fontId="4" fillId="0" borderId="1" xfId="1" applyNumberFormat="1" applyFont="1" applyFill="1" applyBorder="1"/>
    <xf numFmtId="165" fontId="5" fillId="2" borderId="1" xfId="1" applyNumberFormat="1" applyFont="1" applyFill="1" applyBorder="1"/>
    <xf numFmtId="165" fontId="10" fillId="5" borderId="1" xfId="1" applyNumberFormat="1" applyFont="1" applyFill="1" applyBorder="1" applyAlignment="1">
      <alignment horizontal="right"/>
    </xf>
    <xf numFmtId="3" fontId="5" fillId="5" borderId="1" xfId="1" applyNumberFormat="1" applyFont="1" applyFill="1" applyBorder="1" applyAlignment="1">
      <alignment horizontal="center"/>
    </xf>
    <xf numFmtId="3" fontId="7" fillId="3" borderId="1" xfId="1" applyNumberFormat="1" applyFont="1" applyFill="1" applyBorder="1" applyAlignment="1">
      <alignment horizontal="center"/>
    </xf>
    <xf numFmtId="3" fontId="14" fillId="5" borderId="1" xfId="0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5" fillId="6" borderId="3" xfId="0" applyFont="1" applyFill="1" applyBorder="1" applyAlignment="1">
      <alignment horizontal="left" wrapText="1"/>
    </xf>
    <xf numFmtId="0" fontId="5" fillId="6" borderId="4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shrinkToFit="1"/>
    </xf>
    <xf numFmtId="0" fontId="5" fillId="2" borderId="4" xfId="0" applyFont="1" applyFill="1" applyBorder="1" applyAlignment="1">
      <alignment horizontal="left" shrinkToFit="1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6" fillId="2" borderId="5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17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V70"/>
  <sheetViews>
    <sheetView tabSelected="1" view="pageBreakPreview" zoomScale="60" zoomScaleNormal="100" workbookViewId="0">
      <selection activeCell="B37" sqref="B1:B1048576"/>
    </sheetView>
  </sheetViews>
  <sheetFormatPr defaultRowHeight="15" x14ac:dyDescent="0.25"/>
  <cols>
    <col min="4" max="4" width="4.85546875" customWidth="1"/>
    <col min="9" max="9" width="8.85546875" customWidth="1"/>
    <col min="10" max="10" width="0.28515625" customWidth="1"/>
    <col min="11" max="11" width="19.5703125" customWidth="1"/>
    <col min="12" max="12" width="20.85546875" customWidth="1"/>
    <col min="13" max="13" width="18" customWidth="1"/>
    <col min="14" max="14" width="4.85546875" customWidth="1"/>
    <col min="19" max="19" width="12.5703125" customWidth="1"/>
    <col min="20" max="20" width="15" customWidth="1"/>
    <col min="21" max="21" width="14.7109375" customWidth="1"/>
    <col min="22" max="22" width="15.85546875" customWidth="1"/>
  </cols>
  <sheetData>
    <row r="1" spans="4:22" x14ac:dyDescent="0.25">
      <c r="D1" s="156" t="s">
        <v>115</v>
      </c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</row>
    <row r="2" spans="4:22" ht="30" x14ac:dyDescent="0.25">
      <c r="D2" s="157" t="s">
        <v>2</v>
      </c>
      <c r="E2" s="157"/>
      <c r="F2" s="157"/>
      <c r="G2" s="15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7"/>
      <c r="U2" s="1" t="s">
        <v>102</v>
      </c>
      <c r="V2" s="1"/>
    </row>
    <row r="3" spans="4:22" x14ac:dyDescent="0.25">
      <c r="D3" s="157" t="s">
        <v>3</v>
      </c>
      <c r="E3" s="157"/>
      <c r="F3" s="157"/>
      <c r="G3" s="15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67"/>
      <c r="U3" s="1"/>
      <c r="V3" s="1"/>
    </row>
    <row r="4" spans="4:22" ht="18.75" x14ac:dyDescent="0.3">
      <c r="D4" s="158" t="s">
        <v>19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4:22" x14ac:dyDescent="0.25">
      <c r="D5" s="159" t="s">
        <v>103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</row>
    <row r="6" spans="4:22" ht="23.25" x14ac:dyDescent="0.25">
      <c r="D6" s="2" t="s">
        <v>20</v>
      </c>
      <c r="E6" s="160" t="s">
        <v>21</v>
      </c>
      <c r="F6" s="160"/>
      <c r="G6" s="160"/>
      <c r="H6" s="160"/>
      <c r="I6" s="160"/>
      <c r="J6" s="161"/>
      <c r="K6" s="4" t="s">
        <v>51</v>
      </c>
      <c r="L6" s="5" t="s">
        <v>22</v>
      </c>
      <c r="M6" s="6" t="s">
        <v>0</v>
      </c>
      <c r="N6" s="7" t="s">
        <v>20</v>
      </c>
      <c r="O6" s="162" t="s">
        <v>1</v>
      </c>
      <c r="P6" s="160"/>
      <c r="Q6" s="160"/>
      <c r="R6" s="160"/>
      <c r="S6" s="161"/>
      <c r="T6" s="18" t="s">
        <v>51</v>
      </c>
      <c r="U6" s="5" t="s">
        <v>22</v>
      </c>
      <c r="V6" s="6" t="s">
        <v>0</v>
      </c>
    </row>
    <row r="7" spans="4:22" x14ac:dyDescent="0.25">
      <c r="D7" s="8" t="s">
        <v>23</v>
      </c>
      <c r="E7" s="108" t="s">
        <v>69</v>
      </c>
      <c r="F7" s="109"/>
      <c r="G7" s="109"/>
      <c r="H7" s="109"/>
      <c r="I7" s="109"/>
      <c r="J7" s="11"/>
      <c r="K7" s="60">
        <f>SUM(K15+K8)</f>
        <v>21367824</v>
      </c>
      <c r="L7" s="60">
        <f>SUM(L9:L16)</f>
        <v>30368225</v>
      </c>
      <c r="M7" s="78">
        <f>SUM(M9:M16)</f>
        <v>29302725</v>
      </c>
      <c r="N7" s="12" t="s">
        <v>24</v>
      </c>
      <c r="O7" s="13" t="s">
        <v>25</v>
      </c>
      <c r="P7" s="10"/>
      <c r="Q7" s="10"/>
      <c r="R7" s="10"/>
      <c r="S7" s="11"/>
      <c r="T7" s="14">
        <f>SUM(T9:T34)</f>
        <v>62471504</v>
      </c>
      <c r="U7" s="14">
        <f t="shared" ref="U7:V7" si="0">SUM(U9:U34)</f>
        <v>85986688</v>
      </c>
      <c r="V7" s="14">
        <f t="shared" si="0"/>
        <v>74479852</v>
      </c>
    </row>
    <row r="8" spans="4:22" ht="18.75" customHeight="1" x14ac:dyDescent="0.25">
      <c r="D8" s="8"/>
      <c r="E8" s="108" t="s">
        <v>66</v>
      </c>
      <c r="F8" s="109"/>
      <c r="G8" s="109"/>
      <c r="H8" s="109"/>
      <c r="I8" s="109"/>
      <c r="J8" s="11"/>
      <c r="K8" s="60">
        <f>SUM(K9:K14)</f>
        <v>8727024</v>
      </c>
      <c r="L8" s="60">
        <f>SUM(L9:L14)</f>
        <v>14921017</v>
      </c>
      <c r="M8" s="60">
        <f>SUM(M9:M14)</f>
        <v>14921017</v>
      </c>
      <c r="N8" s="12"/>
      <c r="O8" s="13"/>
      <c r="P8" s="10"/>
      <c r="Q8" s="10"/>
      <c r="R8" s="10"/>
      <c r="S8" s="11"/>
      <c r="T8" s="14"/>
      <c r="U8" s="14"/>
      <c r="V8" s="14"/>
    </row>
    <row r="9" spans="4:22" ht="33" customHeight="1" x14ac:dyDescent="0.25">
      <c r="D9" s="8"/>
      <c r="E9" s="88" t="s">
        <v>52</v>
      </c>
      <c r="F9" s="90"/>
      <c r="G9" s="90"/>
      <c r="H9" s="90"/>
      <c r="I9" s="90"/>
      <c r="J9" s="91"/>
      <c r="K9" s="45">
        <v>3703777</v>
      </c>
      <c r="L9" s="45">
        <v>3703777</v>
      </c>
      <c r="M9" s="45">
        <v>3703777</v>
      </c>
      <c r="N9" s="12"/>
      <c r="O9" s="136" t="s">
        <v>85</v>
      </c>
      <c r="P9" s="137"/>
      <c r="Q9" s="137"/>
      <c r="R9" s="137"/>
      <c r="S9" s="138"/>
      <c r="T9" s="15">
        <v>12774480</v>
      </c>
      <c r="U9" s="49">
        <v>17423163</v>
      </c>
      <c r="V9" s="50">
        <v>15628237</v>
      </c>
    </row>
    <row r="10" spans="4:22" ht="27.75" customHeight="1" x14ac:dyDescent="0.25">
      <c r="D10" s="8"/>
      <c r="E10" s="103" t="s">
        <v>104</v>
      </c>
      <c r="F10" s="132"/>
      <c r="G10" s="132"/>
      <c r="H10" s="132"/>
      <c r="I10" s="132"/>
      <c r="J10" s="81"/>
      <c r="K10" s="45"/>
      <c r="L10" s="45">
        <v>4946467</v>
      </c>
      <c r="M10" s="45">
        <v>4946467</v>
      </c>
      <c r="N10" s="12"/>
      <c r="O10" s="136" t="s">
        <v>114</v>
      </c>
      <c r="P10" s="137"/>
      <c r="Q10" s="137"/>
      <c r="R10" s="137"/>
      <c r="S10" s="138"/>
      <c r="T10" s="15"/>
      <c r="U10" s="49">
        <v>65938</v>
      </c>
      <c r="V10" s="50">
        <v>65983</v>
      </c>
    </row>
    <row r="11" spans="4:22" x14ac:dyDescent="0.25">
      <c r="D11" s="8"/>
      <c r="E11" s="103" t="s">
        <v>53</v>
      </c>
      <c r="F11" s="132"/>
      <c r="G11" s="132"/>
      <c r="H11" s="132"/>
      <c r="I11" s="132"/>
      <c r="J11" s="154"/>
      <c r="K11" s="45">
        <v>3223247</v>
      </c>
      <c r="L11" s="45">
        <v>3607173</v>
      </c>
      <c r="M11" s="45">
        <v>3607173</v>
      </c>
      <c r="N11" s="12"/>
      <c r="O11" s="141" t="s">
        <v>8</v>
      </c>
      <c r="P11" s="153"/>
      <c r="Q11" s="153"/>
      <c r="R11" s="153"/>
      <c r="S11" s="155"/>
      <c r="T11" s="66">
        <v>596900</v>
      </c>
      <c r="U11" s="63">
        <v>772173</v>
      </c>
      <c r="V11" s="63">
        <v>772173</v>
      </c>
    </row>
    <row r="12" spans="4:22" x14ac:dyDescent="0.25">
      <c r="D12" s="8"/>
      <c r="E12" s="88" t="s">
        <v>62</v>
      </c>
      <c r="F12" s="90"/>
      <c r="G12" s="90"/>
      <c r="H12" s="90"/>
      <c r="I12" s="90"/>
      <c r="J12" s="91"/>
      <c r="K12" s="45">
        <v>1800000</v>
      </c>
      <c r="L12" s="46">
        <v>1800000</v>
      </c>
      <c r="M12" s="46">
        <v>1800000</v>
      </c>
      <c r="N12" s="12"/>
      <c r="O12" s="141" t="s">
        <v>86</v>
      </c>
      <c r="P12" s="142"/>
      <c r="Q12" s="142"/>
      <c r="R12" s="142"/>
      <c r="S12" s="143"/>
      <c r="T12" s="66">
        <v>381000</v>
      </c>
      <c r="U12" s="63">
        <v>1945485</v>
      </c>
      <c r="V12" s="63">
        <v>1945485</v>
      </c>
    </row>
    <row r="13" spans="4:22" x14ac:dyDescent="0.25">
      <c r="D13" s="8"/>
      <c r="E13" s="103" t="s">
        <v>105</v>
      </c>
      <c r="F13" s="132"/>
      <c r="G13" s="132"/>
      <c r="H13" s="132"/>
      <c r="I13" s="132"/>
      <c r="J13" s="84"/>
      <c r="K13" s="45"/>
      <c r="L13" s="45">
        <v>863600</v>
      </c>
      <c r="M13" s="45">
        <v>863600</v>
      </c>
      <c r="N13" s="12"/>
      <c r="O13" s="141" t="s">
        <v>108</v>
      </c>
      <c r="P13" s="142"/>
      <c r="Q13" s="142"/>
      <c r="R13" s="142"/>
      <c r="S13" s="143"/>
      <c r="T13" s="66">
        <v>381000</v>
      </c>
      <c r="U13" s="63">
        <v>113183</v>
      </c>
      <c r="V13" s="63">
        <v>113183</v>
      </c>
    </row>
    <row r="14" spans="4:22" ht="15" customHeight="1" x14ac:dyDescent="0.25">
      <c r="D14" s="8"/>
      <c r="E14" s="88"/>
      <c r="F14" s="90"/>
      <c r="G14" s="90"/>
      <c r="H14" s="90"/>
      <c r="I14" s="90"/>
      <c r="J14" s="91"/>
      <c r="K14" s="45"/>
      <c r="L14" s="46"/>
      <c r="M14" s="46"/>
      <c r="N14" s="12"/>
      <c r="O14" s="145" t="s">
        <v>10</v>
      </c>
      <c r="P14" s="153"/>
      <c r="Q14" s="153"/>
      <c r="R14" s="153"/>
      <c r="S14" s="151"/>
      <c r="T14" s="17">
        <v>9883327</v>
      </c>
      <c r="U14" s="72">
        <v>13733005</v>
      </c>
      <c r="V14" s="45">
        <v>10428037</v>
      </c>
    </row>
    <row r="15" spans="4:22" ht="31.5" customHeight="1" x14ac:dyDescent="0.25">
      <c r="D15" s="8"/>
      <c r="E15" s="103" t="s">
        <v>90</v>
      </c>
      <c r="F15" s="132"/>
      <c r="G15" s="132"/>
      <c r="H15" s="132"/>
      <c r="I15" s="132"/>
      <c r="J15" s="81"/>
      <c r="K15" s="71">
        <v>12640800</v>
      </c>
      <c r="L15" s="46">
        <v>14506900</v>
      </c>
      <c r="M15" s="46">
        <v>13441400</v>
      </c>
      <c r="N15" s="12"/>
      <c r="O15" s="145" t="s">
        <v>9</v>
      </c>
      <c r="P15" s="146"/>
      <c r="Q15" s="146"/>
      <c r="R15" s="146"/>
      <c r="S15" s="147"/>
      <c r="T15" s="17">
        <v>2035636</v>
      </c>
      <c r="U15" s="72">
        <v>2035636</v>
      </c>
      <c r="V15" s="45">
        <v>1898218</v>
      </c>
    </row>
    <row r="16" spans="4:22" x14ac:dyDescent="0.25">
      <c r="D16" s="8"/>
      <c r="E16" s="148" t="s">
        <v>67</v>
      </c>
      <c r="F16" s="149"/>
      <c r="G16" s="149"/>
      <c r="H16" s="149"/>
      <c r="I16" s="149"/>
      <c r="J16" s="79"/>
      <c r="K16" s="73"/>
      <c r="L16" s="63">
        <v>940308</v>
      </c>
      <c r="M16" s="63">
        <v>940308</v>
      </c>
      <c r="N16" s="12"/>
      <c r="O16" s="145" t="s">
        <v>76</v>
      </c>
      <c r="P16" s="150"/>
      <c r="Q16" s="150"/>
      <c r="R16" s="150"/>
      <c r="S16" s="151"/>
      <c r="T16" s="17">
        <v>1400810</v>
      </c>
      <c r="U16" s="72">
        <v>1400810</v>
      </c>
      <c r="V16" s="45">
        <v>1080479</v>
      </c>
    </row>
    <row r="17" spans="4:22" x14ac:dyDescent="0.25">
      <c r="D17" s="8" t="s">
        <v>26</v>
      </c>
      <c r="E17" s="97" t="s">
        <v>5</v>
      </c>
      <c r="F17" s="99"/>
      <c r="G17" s="99"/>
      <c r="H17" s="99"/>
      <c r="I17" s="99"/>
      <c r="J17" s="100"/>
      <c r="K17" s="48">
        <f>SUM(K18:K23)</f>
        <v>78647367</v>
      </c>
      <c r="L17" s="48">
        <f>SUM(L18:L23)</f>
        <v>61746887</v>
      </c>
      <c r="M17" s="48">
        <f>SUM(M18:M23)</f>
        <v>95780200</v>
      </c>
      <c r="N17" s="12"/>
      <c r="O17" s="88" t="s">
        <v>87</v>
      </c>
      <c r="P17" s="89"/>
      <c r="Q17" s="89"/>
      <c r="R17" s="89"/>
      <c r="S17" s="152"/>
      <c r="T17" s="17">
        <v>152908</v>
      </c>
      <c r="U17" s="72">
        <v>152908</v>
      </c>
      <c r="V17" s="45">
        <v>17933</v>
      </c>
    </row>
    <row r="18" spans="4:22" x14ac:dyDescent="0.25">
      <c r="D18" s="8"/>
      <c r="E18" s="88" t="s">
        <v>63</v>
      </c>
      <c r="F18" s="90"/>
      <c r="G18" s="90"/>
      <c r="H18" s="90"/>
      <c r="I18" s="90"/>
      <c r="J18" s="91"/>
      <c r="K18" s="45">
        <v>2546674</v>
      </c>
      <c r="L18" s="45">
        <v>5336478</v>
      </c>
      <c r="M18" s="45">
        <v>2528536</v>
      </c>
      <c r="N18" s="12"/>
      <c r="O18" s="144" t="s">
        <v>11</v>
      </c>
      <c r="P18" s="90"/>
      <c r="Q18" s="90"/>
      <c r="R18" s="90"/>
      <c r="S18" s="91"/>
      <c r="T18" s="17">
        <v>180320</v>
      </c>
      <c r="U18" s="72">
        <v>180320</v>
      </c>
      <c r="V18" s="45">
        <v>348283</v>
      </c>
    </row>
    <row r="19" spans="4:22" x14ac:dyDescent="0.25">
      <c r="D19" s="8"/>
      <c r="E19" s="88" t="s">
        <v>49</v>
      </c>
      <c r="F19" s="90"/>
      <c r="G19" s="90"/>
      <c r="H19" s="90"/>
      <c r="I19" s="90"/>
      <c r="J19" s="91"/>
      <c r="K19" s="45">
        <v>866693</v>
      </c>
      <c r="L19" s="45">
        <v>5967035</v>
      </c>
      <c r="M19" s="45">
        <v>849913</v>
      </c>
      <c r="N19" s="12"/>
      <c r="O19" s="88" t="s">
        <v>12</v>
      </c>
      <c r="P19" s="90"/>
      <c r="Q19" s="90"/>
      <c r="R19" s="90"/>
      <c r="S19" s="91"/>
      <c r="T19" s="17">
        <v>180000</v>
      </c>
      <c r="U19" s="72">
        <v>180000</v>
      </c>
      <c r="V19" s="45">
        <v>151529</v>
      </c>
    </row>
    <row r="20" spans="4:22" x14ac:dyDescent="0.25">
      <c r="D20" s="8"/>
      <c r="E20" s="88" t="s">
        <v>65</v>
      </c>
      <c r="F20" s="90"/>
      <c r="G20" s="90"/>
      <c r="H20" s="90"/>
      <c r="I20" s="90"/>
      <c r="J20" s="91"/>
      <c r="K20" s="45">
        <v>20000000</v>
      </c>
      <c r="L20" s="45">
        <v>21363221</v>
      </c>
      <c r="M20" s="45">
        <v>22034200</v>
      </c>
      <c r="N20" s="12"/>
      <c r="O20" s="88" t="s">
        <v>80</v>
      </c>
      <c r="P20" s="90"/>
      <c r="Q20" s="90"/>
      <c r="R20" s="90"/>
      <c r="S20" s="91"/>
      <c r="T20" s="17">
        <v>7275852</v>
      </c>
      <c r="U20" s="72">
        <v>6655743</v>
      </c>
      <c r="V20" s="45">
        <v>5604148</v>
      </c>
    </row>
    <row r="21" spans="4:22" x14ac:dyDescent="0.25">
      <c r="D21" s="8"/>
      <c r="E21" s="88" t="s">
        <v>54</v>
      </c>
      <c r="F21" s="90"/>
      <c r="G21" s="90"/>
      <c r="H21" s="90"/>
      <c r="I21" s="90"/>
      <c r="J21" s="81"/>
      <c r="K21" s="45">
        <v>54175000</v>
      </c>
      <c r="L21" s="45">
        <v>26158685</v>
      </c>
      <c r="M21" s="45">
        <v>68967734</v>
      </c>
      <c r="N21" s="12"/>
      <c r="O21" s="88" t="s">
        <v>72</v>
      </c>
      <c r="P21" s="90"/>
      <c r="Q21" s="90"/>
      <c r="R21" s="90"/>
      <c r="S21" s="91"/>
      <c r="T21" s="17">
        <v>2507807</v>
      </c>
      <c r="U21" s="72">
        <v>3013474</v>
      </c>
      <c r="V21" s="45">
        <v>2096346</v>
      </c>
    </row>
    <row r="22" spans="4:22" x14ac:dyDescent="0.25">
      <c r="D22" s="8"/>
      <c r="E22" s="141" t="s">
        <v>50</v>
      </c>
      <c r="F22" s="142"/>
      <c r="G22" s="142"/>
      <c r="H22" s="142"/>
      <c r="I22" s="142"/>
      <c r="J22" s="143"/>
      <c r="K22" s="49">
        <v>1059000</v>
      </c>
      <c r="L22" s="63">
        <v>2921468</v>
      </c>
      <c r="M22" s="63">
        <v>1399817</v>
      </c>
      <c r="N22" s="12"/>
      <c r="O22" s="88" t="s">
        <v>71</v>
      </c>
      <c r="P22" s="90"/>
      <c r="Q22" s="90"/>
      <c r="R22" s="90"/>
      <c r="S22" s="91"/>
      <c r="T22" s="17">
        <v>181473</v>
      </c>
      <c r="U22" s="72">
        <v>181473</v>
      </c>
      <c r="V22" s="45">
        <v>39327</v>
      </c>
    </row>
    <row r="23" spans="4:22" x14ac:dyDescent="0.25">
      <c r="D23" s="8"/>
      <c r="E23" s="88"/>
      <c r="F23" s="90"/>
      <c r="G23" s="90"/>
      <c r="H23" s="90"/>
      <c r="I23" s="90"/>
      <c r="J23" s="91"/>
      <c r="K23" s="45"/>
      <c r="L23" s="51"/>
      <c r="M23" s="51"/>
      <c r="N23" s="12"/>
      <c r="O23" s="88" t="s">
        <v>73</v>
      </c>
      <c r="P23" s="90"/>
      <c r="Q23" s="90"/>
      <c r="R23" s="90"/>
      <c r="S23" s="91"/>
      <c r="T23" s="17">
        <v>3523905</v>
      </c>
      <c r="U23" s="72">
        <v>4681997</v>
      </c>
      <c r="V23" s="45">
        <v>2888943</v>
      </c>
    </row>
    <row r="24" spans="4:22" x14ac:dyDescent="0.25">
      <c r="D24" s="8"/>
      <c r="E24" s="92"/>
      <c r="F24" s="93"/>
      <c r="G24" s="93"/>
      <c r="H24" s="93"/>
      <c r="I24" s="93"/>
      <c r="J24" s="80"/>
      <c r="K24" s="45"/>
      <c r="L24" s="51"/>
      <c r="M24" s="51"/>
      <c r="N24" s="12"/>
      <c r="O24" s="88" t="s">
        <v>98</v>
      </c>
      <c r="P24" s="90"/>
      <c r="Q24" s="90"/>
      <c r="R24" s="90"/>
      <c r="S24" s="91"/>
      <c r="T24" s="17"/>
      <c r="U24" s="72">
        <v>9014871</v>
      </c>
      <c r="V24" s="45">
        <v>8179847</v>
      </c>
    </row>
    <row r="25" spans="4:22" x14ac:dyDescent="0.25">
      <c r="D25" s="8"/>
      <c r="E25" s="92"/>
      <c r="F25" s="93"/>
      <c r="G25" s="93"/>
      <c r="H25" s="93"/>
      <c r="I25" s="93"/>
      <c r="J25" s="80"/>
      <c r="K25" s="47"/>
      <c r="L25" s="51"/>
      <c r="M25" s="51"/>
      <c r="N25" s="12"/>
      <c r="O25" s="88" t="s">
        <v>13</v>
      </c>
      <c r="P25" s="90"/>
      <c r="Q25" s="90"/>
      <c r="R25" s="90"/>
      <c r="S25" s="91"/>
      <c r="T25" s="17">
        <v>782064</v>
      </c>
      <c r="U25" s="72">
        <v>681831</v>
      </c>
      <c r="V25" s="45">
        <v>366557</v>
      </c>
    </row>
    <row r="26" spans="4:22" x14ac:dyDescent="0.25">
      <c r="D26" s="8"/>
      <c r="E26" s="92"/>
      <c r="F26" s="93"/>
      <c r="G26" s="93"/>
      <c r="H26" s="93"/>
      <c r="I26" s="93"/>
      <c r="J26" s="80"/>
      <c r="K26" s="47"/>
      <c r="L26" s="51"/>
      <c r="M26" s="51"/>
      <c r="N26" s="12"/>
      <c r="O26" s="88" t="s">
        <v>14</v>
      </c>
      <c r="P26" s="90"/>
      <c r="Q26" s="90"/>
      <c r="R26" s="90"/>
      <c r="S26" s="91"/>
      <c r="T26" s="17">
        <v>173548</v>
      </c>
      <c r="U26" s="72">
        <v>273281</v>
      </c>
      <c r="V26" s="45">
        <v>273281</v>
      </c>
    </row>
    <row r="27" spans="4:22" x14ac:dyDescent="0.25">
      <c r="D27" s="8"/>
      <c r="E27" s="92"/>
      <c r="F27" s="93"/>
      <c r="G27" s="93"/>
      <c r="H27" s="93"/>
      <c r="I27" s="93"/>
      <c r="J27" s="80"/>
      <c r="K27" s="47"/>
      <c r="L27" s="51"/>
      <c r="M27" s="51"/>
      <c r="N27" s="12"/>
      <c r="O27" s="88" t="s">
        <v>17</v>
      </c>
      <c r="P27" s="90"/>
      <c r="Q27" s="90"/>
      <c r="R27" s="90"/>
      <c r="S27" s="91"/>
      <c r="T27" s="17">
        <v>3003165</v>
      </c>
      <c r="U27" s="72">
        <v>3688252</v>
      </c>
      <c r="V27" s="45">
        <v>2807976</v>
      </c>
    </row>
    <row r="28" spans="4:22" x14ac:dyDescent="0.25">
      <c r="D28" s="8"/>
      <c r="E28" s="92"/>
      <c r="F28" s="93"/>
      <c r="G28" s="93"/>
      <c r="H28" s="93"/>
      <c r="I28" s="93"/>
      <c r="J28" s="80"/>
      <c r="K28" s="47"/>
      <c r="L28" s="51"/>
      <c r="M28" s="51"/>
      <c r="N28" s="12"/>
      <c r="O28" s="88" t="s">
        <v>18</v>
      </c>
      <c r="P28" s="90"/>
      <c r="Q28" s="90"/>
      <c r="R28" s="90"/>
      <c r="S28" s="91"/>
      <c r="T28" s="17">
        <v>1928493</v>
      </c>
      <c r="U28" s="72">
        <v>2331041</v>
      </c>
      <c r="V28" s="45">
        <v>2311483</v>
      </c>
    </row>
    <row r="29" spans="4:22" x14ac:dyDescent="0.25">
      <c r="D29" s="8"/>
      <c r="E29" s="92"/>
      <c r="F29" s="93"/>
      <c r="G29" s="93"/>
      <c r="H29" s="93"/>
      <c r="I29" s="93"/>
      <c r="J29" s="80"/>
      <c r="K29" s="47"/>
      <c r="L29" s="51"/>
      <c r="M29" s="51"/>
      <c r="N29" s="12"/>
      <c r="O29" s="88" t="s">
        <v>15</v>
      </c>
      <c r="P29" s="90"/>
      <c r="Q29" s="90"/>
      <c r="R29" s="90"/>
      <c r="S29" s="91"/>
      <c r="T29" s="17"/>
      <c r="U29" s="72">
        <v>1024057</v>
      </c>
      <c r="V29" s="45">
        <v>1024057</v>
      </c>
    </row>
    <row r="30" spans="4:22" x14ac:dyDescent="0.25">
      <c r="D30" s="8"/>
      <c r="E30" s="92"/>
      <c r="F30" s="93"/>
      <c r="G30" s="93"/>
      <c r="H30" s="93"/>
      <c r="I30" s="93"/>
      <c r="J30" s="80"/>
      <c r="K30" s="47"/>
      <c r="L30" s="51"/>
      <c r="M30" s="51"/>
      <c r="N30" s="12"/>
      <c r="O30" s="88" t="s">
        <v>74</v>
      </c>
      <c r="P30" s="90"/>
      <c r="Q30" s="90"/>
      <c r="R30" s="90"/>
      <c r="S30" s="91"/>
      <c r="T30" s="17">
        <v>508000</v>
      </c>
      <c r="U30" s="72">
        <v>211902</v>
      </c>
      <c r="V30" s="45">
        <v>211902</v>
      </c>
    </row>
    <row r="31" spans="4:22" x14ac:dyDescent="0.25">
      <c r="D31" s="8"/>
      <c r="E31" s="92"/>
      <c r="F31" s="93"/>
      <c r="G31" s="93"/>
      <c r="H31" s="93"/>
      <c r="I31" s="93"/>
      <c r="J31" s="80"/>
      <c r="K31" s="47"/>
      <c r="L31" s="51"/>
      <c r="M31" s="51"/>
      <c r="N31" s="12"/>
      <c r="O31" s="88" t="s">
        <v>75</v>
      </c>
      <c r="P31" s="90"/>
      <c r="Q31" s="90"/>
      <c r="R31" s="90"/>
      <c r="S31" s="91"/>
      <c r="T31" s="17">
        <v>14239816</v>
      </c>
      <c r="U31" s="72">
        <v>14275831</v>
      </c>
      <c r="V31" s="45">
        <v>14276131</v>
      </c>
    </row>
    <row r="32" spans="4:22" x14ac:dyDescent="0.25">
      <c r="D32" s="8"/>
      <c r="E32" s="92"/>
      <c r="F32" s="93"/>
      <c r="G32" s="93"/>
      <c r="H32" s="93"/>
      <c r="I32" s="93"/>
      <c r="J32" s="80"/>
      <c r="K32" s="47"/>
      <c r="L32" s="51"/>
      <c r="M32" s="51"/>
      <c r="N32" s="12"/>
      <c r="O32" s="88" t="s">
        <v>99</v>
      </c>
      <c r="P32" s="90"/>
      <c r="Q32" s="90"/>
      <c r="R32" s="90"/>
      <c r="S32" s="91"/>
      <c r="T32" s="17">
        <v>381000</v>
      </c>
      <c r="U32" s="72">
        <v>647700</v>
      </c>
      <c r="V32" s="45">
        <v>647700</v>
      </c>
    </row>
    <row r="33" spans="4:22" x14ac:dyDescent="0.25">
      <c r="D33" s="8"/>
      <c r="E33" s="92"/>
      <c r="F33" s="93"/>
      <c r="G33" s="93"/>
      <c r="H33" s="93"/>
      <c r="I33" s="93"/>
      <c r="J33" s="80"/>
      <c r="K33" s="47"/>
      <c r="L33" s="51"/>
      <c r="M33" s="51"/>
      <c r="N33" s="12"/>
      <c r="O33" s="88" t="s">
        <v>110</v>
      </c>
      <c r="P33" s="90"/>
      <c r="Q33" s="90"/>
      <c r="R33" s="90"/>
      <c r="S33" s="91"/>
      <c r="T33" s="17"/>
      <c r="U33" s="72">
        <v>933450</v>
      </c>
      <c r="V33" s="45">
        <v>933450</v>
      </c>
    </row>
    <row r="34" spans="4:22" x14ac:dyDescent="0.25">
      <c r="D34" s="8"/>
      <c r="E34" s="92"/>
      <c r="F34" s="93"/>
      <c r="G34" s="93"/>
      <c r="H34" s="93"/>
      <c r="I34" s="93"/>
      <c r="J34" s="80"/>
      <c r="K34" s="47"/>
      <c r="L34" s="51"/>
      <c r="M34" s="51"/>
      <c r="N34" s="12"/>
      <c r="O34" s="88" t="s">
        <v>109</v>
      </c>
      <c r="P34" s="90"/>
      <c r="Q34" s="90"/>
      <c r="R34" s="90"/>
      <c r="S34" s="91"/>
      <c r="T34" s="17"/>
      <c r="U34" s="72">
        <v>369164</v>
      </c>
      <c r="V34" s="45">
        <v>369164</v>
      </c>
    </row>
    <row r="35" spans="4:22" x14ac:dyDescent="0.25">
      <c r="D35" s="8" t="s">
        <v>30</v>
      </c>
      <c r="E35" s="20" t="s">
        <v>6</v>
      </c>
      <c r="F35" s="10"/>
      <c r="G35" s="10"/>
      <c r="H35" s="10"/>
      <c r="I35" s="10"/>
      <c r="J35" s="10"/>
      <c r="K35" s="52">
        <f>SUM(K36:K48)</f>
        <v>9528659</v>
      </c>
      <c r="L35" s="52">
        <f>SUM(L36:L48)</f>
        <v>10497685</v>
      </c>
      <c r="M35" s="52">
        <f>SUM(M36:M48)</f>
        <v>8705418</v>
      </c>
      <c r="N35" s="52">
        <f>SUM(N36:N48)</f>
        <v>0</v>
      </c>
      <c r="O35" s="97" t="s">
        <v>58</v>
      </c>
      <c r="P35" s="139"/>
      <c r="Q35" s="139"/>
      <c r="R35" s="139"/>
      <c r="S35" s="140"/>
      <c r="T35" s="68">
        <v>4092380</v>
      </c>
      <c r="U35" s="75">
        <v>2960004</v>
      </c>
      <c r="V35" s="68">
        <v>2627389</v>
      </c>
    </row>
    <row r="36" spans="4:22" x14ac:dyDescent="0.25">
      <c r="D36" s="8"/>
      <c r="E36" s="88" t="s">
        <v>16</v>
      </c>
      <c r="F36" s="90"/>
      <c r="G36" s="90"/>
      <c r="H36" s="90"/>
      <c r="I36" s="90"/>
      <c r="J36" s="91"/>
      <c r="K36" s="45">
        <v>4229051</v>
      </c>
      <c r="L36" s="45">
        <v>1592794</v>
      </c>
      <c r="M36" s="45">
        <v>456444</v>
      </c>
      <c r="N36" s="12" t="s">
        <v>28</v>
      </c>
      <c r="O36" s="133" t="s">
        <v>88</v>
      </c>
      <c r="P36" s="134"/>
      <c r="Q36" s="134"/>
      <c r="R36" s="134"/>
      <c r="S36" s="135"/>
      <c r="T36" s="65">
        <v>13892000</v>
      </c>
      <c r="U36" s="62">
        <v>15609858</v>
      </c>
      <c r="V36" s="62">
        <v>11378201</v>
      </c>
    </row>
    <row r="37" spans="4:22" x14ac:dyDescent="0.25">
      <c r="D37" s="8"/>
      <c r="E37" s="103" t="s">
        <v>81</v>
      </c>
      <c r="F37" s="132"/>
      <c r="G37" s="132"/>
      <c r="H37" s="132"/>
      <c r="I37" s="132"/>
      <c r="J37" s="81"/>
      <c r="K37" s="45">
        <v>375000</v>
      </c>
      <c r="L37" s="45">
        <v>375000</v>
      </c>
      <c r="M37" s="45">
        <v>60000</v>
      </c>
      <c r="N37" s="12"/>
      <c r="O37" s="133" t="s">
        <v>100</v>
      </c>
      <c r="P37" s="134"/>
      <c r="Q37" s="134"/>
      <c r="R37" s="134"/>
      <c r="S37" s="135"/>
      <c r="T37" s="65"/>
      <c r="U37" s="62">
        <v>172388</v>
      </c>
      <c r="V37" s="62">
        <v>172388</v>
      </c>
    </row>
    <row r="38" spans="4:22" ht="26.25" customHeight="1" x14ac:dyDescent="0.25">
      <c r="D38" s="8"/>
      <c r="E38" s="88" t="s">
        <v>8</v>
      </c>
      <c r="F38" s="90"/>
      <c r="G38" s="90"/>
      <c r="H38" s="90"/>
      <c r="I38" s="90"/>
      <c r="J38" s="91"/>
      <c r="K38" s="45">
        <v>70000</v>
      </c>
      <c r="L38" s="45">
        <v>70000</v>
      </c>
      <c r="M38" s="45">
        <v>60000</v>
      </c>
      <c r="N38" s="12" t="s">
        <v>29</v>
      </c>
      <c r="O38" s="133" t="s">
        <v>89</v>
      </c>
      <c r="P38" s="134"/>
      <c r="Q38" s="134"/>
      <c r="R38" s="134"/>
      <c r="S38" s="135"/>
      <c r="T38" s="65">
        <v>1780000</v>
      </c>
      <c r="U38" s="62">
        <v>1780000</v>
      </c>
      <c r="V38" s="62">
        <v>1608000</v>
      </c>
    </row>
    <row r="39" spans="4:22" x14ac:dyDescent="0.25">
      <c r="D39" s="8"/>
      <c r="E39" s="88" t="s">
        <v>70</v>
      </c>
      <c r="F39" s="90"/>
      <c r="G39" s="90"/>
      <c r="H39" s="90"/>
      <c r="I39" s="90"/>
      <c r="J39" s="91"/>
      <c r="K39" s="45">
        <v>381000</v>
      </c>
      <c r="L39" s="45">
        <v>647700</v>
      </c>
      <c r="M39" s="45">
        <v>647700</v>
      </c>
      <c r="N39" s="12"/>
      <c r="O39" s="136"/>
      <c r="P39" s="137"/>
      <c r="Q39" s="137"/>
      <c r="R39" s="137"/>
      <c r="S39" s="138"/>
      <c r="T39" s="66"/>
      <c r="U39" s="73"/>
      <c r="V39" s="73"/>
    </row>
    <row r="40" spans="4:22" x14ac:dyDescent="0.25">
      <c r="D40" s="8"/>
      <c r="E40" s="88" t="s">
        <v>10</v>
      </c>
      <c r="F40" s="90"/>
      <c r="G40" s="90"/>
      <c r="H40" s="90"/>
      <c r="I40" s="90"/>
      <c r="J40" s="91"/>
      <c r="K40" s="45">
        <v>2784550</v>
      </c>
      <c r="L40" s="45">
        <v>4906515</v>
      </c>
      <c r="M40" s="45">
        <v>4906515</v>
      </c>
      <c r="N40" s="12"/>
      <c r="O40" s="119"/>
      <c r="P40" s="129"/>
      <c r="Q40" s="129"/>
      <c r="R40" s="129"/>
      <c r="S40" s="130"/>
      <c r="T40" s="66"/>
      <c r="U40" s="73"/>
      <c r="V40" s="73"/>
    </row>
    <row r="41" spans="4:22" x14ac:dyDescent="0.25">
      <c r="D41" s="8"/>
      <c r="E41" s="88" t="s">
        <v>72</v>
      </c>
      <c r="F41" s="90"/>
      <c r="G41" s="90"/>
      <c r="H41" s="90"/>
      <c r="I41" s="90"/>
      <c r="J41" s="91"/>
      <c r="K41" s="46">
        <v>99632</v>
      </c>
      <c r="L41" s="45">
        <v>149448</v>
      </c>
      <c r="M41" s="45">
        <v>110196</v>
      </c>
      <c r="N41" s="12"/>
      <c r="O41" s="124"/>
      <c r="P41" s="125"/>
      <c r="Q41" s="125"/>
      <c r="R41" s="125"/>
      <c r="S41" s="131"/>
      <c r="T41" s="64"/>
      <c r="U41" s="73"/>
      <c r="V41" s="73"/>
    </row>
    <row r="42" spans="4:22" x14ac:dyDescent="0.25">
      <c r="D42" s="8"/>
      <c r="E42" s="88" t="s">
        <v>17</v>
      </c>
      <c r="F42" s="90"/>
      <c r="G42" s="90"/>
      <c r="H42" s="90"/>
      <c r="I42" s="90"/>
      <c r="J42" s="91"/>
      <c r="K42" s="46">
        <v>1135276</v>
      </c>
      <c r="L42" s="45">
        <v>1720405</v>
      </c>
      <c r="M42" s="45">
        <v>1720405</v>
      </c>
      <c r="N42" s="12"/>
      <c r="O42" s="124"/>
      <c r="P42" s="125"/>
      <c r="Q42" s="125"/>
      <c r="R42" s="125"/>
      <c r="S42" s="131"/>
      <c r="T42" s="64"/>
      <c r="U42" s="73"/>
      <c r="V42" s="73"/>
    </row>
    <row r="43" spans="4:22" x14ac:dyDescent="0.25">
      <c r="D43" s="8"/>
      <c r="E43" s="88" t="s">
        <v>18</v>
      </c>
      <c r="F43" s="90"/>
      <c r="G43" s="90"/>
      <c r="H43" s="90"/>
      <c r="I43" s="90"/>
      <c r="J43" s="91"/>
      <c r="K43" s="45">
        <v>41400</v>
      </c>
      <c r="L43" s="45">
        <v>41400</v>
      </c>
      <c r="M43" s="45">
        <v>18965</v>
      </c>
      <c r="N43" s="12"/>
      <c r="O43" s="82"/>
      <c r="P43" s="83"/>
      <c r="Q43" s="83"/>
      <c r="R43" s="83"/>
      <c r="S43" s="85"/>
      <c r="T43" s="21"/>
      <c r="U43" s="55"/>
      <c r="V43" s="55"/>
    </row>
    <row r="44" spans="4:22" x14ac:dyDescent="0.25">
      <c r="D44" s="8"/>
      <c r="E44" s="88" t="s">
        <v>75</v>
      </c>
      <c r="F44" s="90"/>
      <c r="G44" s="90"/>
      <c r="H44" s="90"/>
      <c r="I44" s="90"/>
      <c r="J44" s="81"/>
      <c r="K44" s="45"/>
      <c r="L44" s="45">
        <v>7766</v>
      </c>
      <c r="M44" s="45">
        <v>7796</v>
      </c>
      <c r="N44" s="12"/>
      <c r="O44" s="82"/>
      <c r="P44" s="83"/>
      <c r="Q44" s="83"/>
      <c r="R44" s="83"/>
      <c r="S44" s="85"/>
      <c r="T44" s="21"/>
      <c r="U44" s="55"/>
      <c r="V44" s="55"/>
    </row>
    <row r="45" spans="4:22" x14ac:dyDescent="0.25">
      <c r="D45" s="8"/>
      <c r="E45" s="88" t="s">
        <v>82</v>
      </c>
      <c r="F45" s="90"/>
      <c r="G45" s="90"/>
      <c r="H45" s="90"/>
      <c r="I45" s="90"/>
      <c r="J45" s="81"/>
      <c r="K45" s="45">
        <v>31750</v>
      </c>
      <c r="L45" s="45">
        <v>31750</v>
      </c>
      <c r="M45" s="45">
        <v>142000</v>
      </c>
      <c r="N45" s="12" t="s">
        <v>37</v>
      </c>
      <c r="O45" s="82" t="s">
        <v>57</v>
      </c>
      <c r="P45" s="83"/>
      <c r="Q45" s="83"/>
      <c r="R45" s="83"/>
      <c r="S45" s="85"/>
      <c r="T45" s="21">
        <v>349081</v>
      </c>
      <c r="U45" s="55">
        <v>349081</v>
      </c>
      <c r="V45" s="55">
        <v>349081</v>
      </c>
    </row>
    <row r="46" spans="4:22" x14ac:dyDescent="0.25">
      <c r="D46" s="8"/>
      <c r="E46" s="88" t="s">
        <v>79</v>
      </c>
      <c r="F46" s="90"/>
      <c r="G46" s="90"/>
      <c r="H46" s="90"/>
      <c r="I46" s="90"/>
      <c r="J46" s="91"/>
      <c r="K46" s="45">
        <v>381000</v>
      </c>
      <c r="L46" s="45">
        <v>381000</v>
      </c>
      <c r="M46" s="45">
        <v>1490</v>
      </c>
      <c r="N46" s="12" t="s">
        <v>92</v>
      </c>
      <c r="O46" s="97" t="s">
        <v>77</v>
      </c>
      <c r="P46" s="99"/>
      <c r="Q46" s="99"/>
      <c r="R46" s="99"/>
      <c r="S46" s="100"/>
      <c r="T46" s="19">
        <v>1463121</v>
      </c>
      <c r="U46" s="48">
        <v>937534</v>
      </c>
      <c r="V46" s="48"/>
    </row>
    <row r="47" spans="4:22" x14ac:dyDescent="0.25">
      <c r="D47" s="8"/>
      <c r="E47" s="88" t="s">
        <v>107</v>
      </c>
      <c r="F47" s="90"/>
      <c r="G47" s="90"/>
      <c r="H47" s="90"/>
      <c r="I47" s="90"/>
      <c r="J47" s="80"/>
      <c r="K47" s="45"/>
      <c r="L47" s="45">
        <v>568597</v>
      </c>
      <c r="M47" s="45">
        <v>568597</v>
      </c>
      <c r="N47" s="12"/>
      <c r="O47" s="82"/>
      <c r="P47" s="83"/>
      <c r="Q47" s="83"/>
      <c r="R47" s="83"/>
      <c r="S47" s="85"/>
      <c r="T47" s="19"/>
      <c r="U47" s="48"/>
      <c r="V47" s="48"/>
    </row>
    <row r="48" spans="4:22" x14ac:dyDescent="0.25">
      <c r="D48" s="8"/>
      <c r="E48" s="88" t="s">
        <v>106</v>
      </c>
      <c r="F48" s="90"/>
      <c r="G48" s="90"/>
      <c r="H48" s="90"/>
      <c r="I48" s="90"/>
      <c r="J48" s="80"/>
      <c r="K48" s="45"/>
      <c r="L48" s="45">
        <v>5310</v>
      </c>
      <c r="M48" s="45">
        <v>5310</v>
      </c>
      <c r="N48" s="12"/>
      <c r="O48" s="82"/>
      <c r="P48" s="83"/>
      <c r="Q48" s="83"/>
      <c r="R48" s="83"/>
      <c r="S48" s="85"/>
      <c r="T48" s="19"/>
      <c r="U48" s="48"/>
      <c r="V48" s="48"/>
    </row>
    <row r="49" spans="4:22" x14ac:dyDescent="0.25">
      <c r="D49" s="8" t="s">
        <v>68</v>
      </c>
      <c r="E49" s="97" t="s">
        <v>111</v>
      </c>
      <c r="F49" s="99"/>
      <c r="G49" s="99"/>
      <c r="H49" s="99"/>
      <c r="I49" s="99"/>
      <c r="J49" s="22"/>
      <c r="K49" s="53"/>
      <c r="L49" s="53">
        <v>978952</v>
      </c>
      <c r="M49" s="53"/>
      <c r="N49" s="12" t="s">
        <v>94</v>
      </c>
      <c r="O49" s="97" t="s">
        <v>93</v>
      </c>
      <c r="P49" s="99"/>
      <c r="Q49" s="99"/>
      <c r="R49" s="99"/>
      <c r="S49" s="100"/>
      <c r="T49" s="19"/>
      <c r="U49" s="48"/>
      <c r="V49" s="48"/>
    </row>
    <row r="50" spans="4:22" x14ac:dyDescent="0.25">
      <c r="D50" s="8" t="s">
        <v>33</v>
      </c>
      <c r="E50" s="9" t="s">
        <v>31</v>
      </c>
      <c r="F50" s="10"/>
      <c r="G50" s="10"/>
      <c r="H50" s="10"/>
      <c r="I50" s="10"/>
      <c r="J50" s="10"/>
      <c r="K50" s="52">
        <f>SUM(K51:K53)</f>
        <v>1855770</v>
      </c>
      <c r="L50" s="52">
        <f t="shared" ref="L50:M50" si="1">SUM(L51:L53)</f>
        <v>4203804</v>
      </c>
      <c r="M50" s="52">
        <f t="shared" si="1"/>
        <v>3319053</v>
      </c>
      <c r="N50" s="12"/>
      <c r="O50" s="126"/>
      <c r="P50" s="127"/>
      <c r="Q50" s="127"/>
      <c r="R50" s="127"/>
      <c r="S50" s="128"/>
      <c r="T50" s="17"/>
      <c r="U50" s="72"/>
      <c r="V50" s="72"/>
    </row>
    <row r="51" spans="4:22" x14ac:dyDescent="0.25">
      <c r="D51" s="8"/>
      <c r="E51" s="119" t="s">
        <v>32</v>
      </c>
      <c r="F51" s="120"/>
      <c r="G51" s="120"/>
      <c r="H51" s="120"/>
      <c r="I51" s="120"/>
      <c r="J51" s="23"/>
      <c r="K51" s="63">
        <v>150000</v>
      </c>
      <c r="L51" s="50">
        <v>2498034</v>
      </c>
      <c r="M51" s="50">
        <v>1783283</v>
      </c>
      <c r="N51" s="12"/>
      <c r="O51" s="126"/>
      <c r="P51" s="127"/>
      <c r="Q51" s="127"/>
      <c r="R51" s="127"/>
      <c r="S51" s="128"/>
      <c r="T51" s="17"/>
      <c r="U51" s="72"/>
      <c r="V51" s="72"/>
    </row>
    <row r="52" spans="4:22" x14ac:dyDescent="0.25">
      <c r="D52" s="8"/>
      <c r="E52" s="121" t="s">
        <v>84</v>
      </c>
      <c r="F52" s="122"/>
      <c r="G52" s="122"/>
      <c r="H52" s="122"/>
      <c r="I52" s="122"/>
      <c r="J52" s="123"/>
      <c r="K52" s="54">
        <v>1705770</v>
      </c>
      <c r="L52" s="54">
        <v>1705770</v>
      </c>
      <c r="M52" s="54">
        <v>1535770</v>
      </c>
      <c r="N52" s="12"/>
      <c r="O52" s="126"/>
      <c r="P52" s="127"/>
      <c r="Q52" s="127"/>
      <c r="R52" s="127"/>
      <c r="S52" s="128"/>
      <c r="T52" s="16"/>
      <c r="U52" s="50"/>
      <c r="V52" s="50"/>
    </row>
    <row r="53" spans="4:22" x14ac:dyDescent="0.25">
      <c r="D53" s="8"/>
      <c r="E53" s="124" t="s">
        <v>97</v>
      </c>
      <c r="F53" s="125"/>
      <c r="G53" s="125"/>
      <c r="H53" s="125"/>
      <c r="I53" s="125"/>
      <c r="J53" s="86"/>
      <c r="K53" s="54"/>
      <c r="L53" s="54"/>
      <c r="M53" s="54"/>
      <c r="N53" s="12"/>
      <c r="O53" s="126"/>
      <c r="P53" s="127"/>
      <c r="Q53" s="127"/>
      <c r="R53" s="127"/>
      <c r="S53" s="128"/>
      <c r="T53" s="16"/>
      <c r="U53" s="50"/>
      <c r="V53" s="50"/>
    </row>
    <row r="54" spans="4:22" x14ac:dyDescent="0.25">
      <c r="D54" s="8" t="s">
        <v>36</v>
      </c>
      <c r="E54" s="97" t="s">
        <v>91</v>
      </c>
      <c r="F54" s="99"/>
      <c r="G54" s="99"/>
      <c r="H54" s="99"/>
      <c r="I54" s="99"/>
      <c r="J54" s="24"/>
      <c r="K54" s="55">
        <v>26823467</v>
      </c>
      <c r="L54" s="55"/>
      <c r="M54" s="55"/>
      <c r="N54" s="12"/>
      <c r="O54" s="126"/>
      <c r="P54" s="127"/>
      <c r="Q54" s="127"/>
      <c r="R54" s="127"/>
      <c r="S54" s="128"/>
      <c r="T54" s="16"/>
      <c r="U54" s="50"/>
      <c r="V54" s="50"/>
    </row>
    <row r="55" spans="4:22" x14ac:dyDescent="0.25">
      <c r="D55" s="25"/>
      <c r="E55" s="116" t="s">
        <v>34</v>
      </c>
      <c r="F55" s="117"/>
      <c r="G55" s="117"/>
      <c r="H55" s="117"/>
      <c r="I55" s="117"/>
      <c r="J55" s="26"/>
      <c r="K55" s="56">
        <f>SUM(K7+K17+K35+K49+K50+K54)</f>
        <v>138223087</v>
      </c>
      <c r="L55" s="56">
        <f>SUM(L7+L17+L35+L49+L50+L54)</f>
        <v>107795553</v>
      </c>
      <c r="M55" s="56">
        <f>SUM(M7+M17+M35+M49+M50+M54)</f>
        <v>137107396</v>
      </c>
      <c r="N55" s="12"/>
      <c r="O55" s="116" t="s">
        <v>35</v>
      </c>
      <c r="P55" s="117"/>
      <c r="Q55" s="117"/>
      <c r="R55" s="117"/>
      <c r="S55" s="118"/>
      <c r="T55" s="19">
        <f>SUM(T7+T35+T36+T37+T38+T45+T46+T49)</f>
        <v>84048086</v>
      </c>
      <c r="U55" s="19">
        <f>SUM(U7+U35+U36+U37+U38+U45+U46+U49)</f>
        <v>107795553</v>
      </c>
      <c r="V55" s="19">
        <f>SUM(V7+V35+V36+V37+V38+V45+V46+V49)</f>
        <v>90614911</v>
      </c>
    </row>
    <row r="56" spans="4:22" x14ac:dyDescent="0.25">
      <c r="D56" s="25"/>
      <c r="E56" s="97" t="s">
        <v>78</v>
      </c>
      <c r="F56" s="99"/>
      <c r="G56" s="99"/>
      <c r="H56" s="99"/>
      <c r="I56" s="99"/>
      <c r="J56" s="100"/>
      <c r="K56" s="55"/>
      <c r="L56" s="53"/>
      <c r="M56" s="70"/>
      <c r="N56" s="12"/>
      <c r="O56" s="92"/>
      <c r="P56" s="93"/>
      <c r="Q56" s="93"/>
      <c r="R56" s="93"/>
      <c r="S56" s="94"/>
      <c r="T56" s="17"/>
      <c r="U56" s="72"/>
      <c r="V56" s="72"/>
    </row>
    <row r="57" spans="4:22" x14ac:dyDescent="0.25">
      <c r="D57" s="87" t="s">
        <v>38</v>
      </c>
      <c r="E57" s="97" t="s">
        <v>7</v>
      </c>
      <c r="F57" s="99"/>
      <c r="G57" s="99"/>
      <c r="H57" s="99"/>
      <c r="I57" s="99"/>
      <c r="J57" s="83"/>
      <c r="K57" s="57">
        <f>SUM(K58:K62)</f>
        <v>0</v>
      </c>
      <c r="L57" s="57">
        <f>SUM(L58:L62)</f>
        <v>107644620</v>
      </c>
      <c r="M57" s="57">
        <f>SUM(M58:M62)</f>
        <v>27535473</v>
      </c>
      <c r="N57" s="12" t="s">
        <v>95</v>
      </c>
      <c r="O57" s="97" t="s">
        <v>59</v>
      </c>
      <c r="P57" s="99"/>
      <c r="Q57" s="99"/>
      <c r="R57" s="99"/>
      <c r="S57" s="100"/>
      <c r="T57" s="27">
        <f>SUM(T58:T64)</f>
        <v>88952310</v>
      </c>
      <c r="U57" s="27">
        <f t="shared" ref="U57:V57" si="2">SUM(U58:U64)</f>
        <v>210646034</v>
      </c>
      <c r="V57" s="27">
        <f t="shared" si="2"/>
        <v>130536887</v>
      </c>
    </row>
    <row r="58" spans="4:22" x14ac:dyDescent="0.25">
      <c r="D58" s="25"/>
      <c r="E58" s="88" t="s">
        <v>55</v>
      </c>
      <c r="F58" s="89"/>
      <c r="G58" s="89"/>
      <c r="H58" s="89"/>
      <c r="I58" s="89"/>
      <c r="J58" s="3"/>
      <c r="K58" s="45"/>
      <c r="L58" s="45"/>
      <c r="M58" s="45"/>
      <c r="N58" s="12"/>
      <c r="O58" s="88" t="s">
        <v>60</v>
      </c>
      <c r="P58" s="90"/>
      <c r="Q58" s="90"/>
      <c r="R58" s="90"/>
      <c r="S58" s="91"/>
      <c r="T58" s="17">
        <v>13205779</v>
      </c>
      <c r="U58" s="72">
        <v>36579134</v>
      </c>
      <c r="V58" s="72">
        <v>28425700</v>
      </c>
    </row>
    <row r="59" spans="4:22" x14ac:dyDescent="0.25">
      <c r="D59" s="25"/>
      <c r="E59" s="88" t="s">
        <v>54</v>
      </c>
      <c r="F59" s="90"/>
      <c r="G59" s="90"/>
      <c r="H59" s="90"/>
      <c r="I59" s="90"/>
      <c r="J59" s="81"/>
      <c r="K59" s="45"/>
      <c r="L59" s="45">
        <v>107634620</v>
      </c>
      <c r="M59" s="45">
        <v>27532825</v>
      </c>
      <c r="N59" s="12"/>
      <c r="O59" s="88" t="s">
        <v>113</v>
      </c>
      <c r="P59" s="90"/>
      <c r="Q59" s="90"/>
      <c r="R59" s="90"/>
      <c r="S59" s="91"/>
      <c r="T59" s="17"/>
      <c r="U59" s="72">
        <v>636779</v>
      </c>
      <c r="V59" s="72"/>
    </row>
    <row r="60" spans="4:22" x14ac:dyDescent="0.25">
      <c r="D60" s="25"/>
      <c r="E60" s="88" t="s">
        <v>50</v>
      </c>
      <c r="F60" s="90"/>
      <c r="G60" s="90"/>
      <c r="H60" s="90"/>
      <c r="I60" s="90"/>
      <c r="J60" s="80"/>
      <c r="K60" s="45"/>
      <c r="L60" s="45">
        <v>10000</v>
      </c>
      <c r="M60" s="45">
        <v>2648</v>
      </c>
      <c r="N60" s="12"/>
      <c r="O60" s="92"/>
      <c r="P60" s="93"/>
      <c r="Q60" s="93"/>
      <c r="R60" s="93"/>
      <c r="S60" s="94"/>
      <c r="T60" s="17"/>
      <c r="U60" s="72"/>
      <c r="V60" s="72"/>
    </row>
    <row r="61" spans="4:22" x14ac:dyDescent="0.25">
      <c r="D61" s="25"/>
      <c r="E61" s="88" t="s">
        <v>65</v>
      </c>
      <c r="F61" s="89"/>
      <c r="G61" s="89"/>
      <c r="H61" s="89"/>
      <c r="I61" s="89"/>
      <c r="J61" s="3"/>
      <c r="K61" s="45"/>
      <c r="L61" s="45"/>
      <c r="M61" s="45"/>
      <c r="N61" s="12"/>
      <c r="O61" s="88" t="s">
        <v>4</v>
      </c>
      <c r="P61" s="90"/>
      <c r="Q61" s="90"/>
      <c r="R61" s="90"/>
      <c r="S61" s="91"/>
      <c r="T61" s="17">
        <v>75746531</v>
      </c>
      <c r="U61" s="72">
        <v>173360271</v>
      </c>
      <c r="V61" s="72">
        <v>102041337</v>
      </c>
    </row>
    <row r="62" spans="4:22" x14ac:dyDescent="0.25">
      <c r="D62" s="25"/>
      <c r="E62" s="88" t="s">
        <v>40</v>
      </c>
      <c r="F62" s="90"/>
      <c r="G62" s="90"/>
      <c r="H62" s="90"/>
      <c r="I62" s="90"/>
      <c r="J62" s="3"/>
      <c r="K62" s="45"/>
      <c r="L62" s="45"/>
      <c r="M62" s="45"/>
      <c r="N62" s="12"/>
      <c r="O62" s="92"/>
      <c r="P62" s="93"/>
      <c r="Q62" s="93"/>
      <c r="R62" s="93"/>
      <c r="S62" s="94"/>
      <c r="T62" s="17"/>
      <c r="U62" s="72"/>
      <c r="V62" s="72"/>
    </row>
    <row r="63" spans="4:22" x14ac:dyDescent="0.25">
      <c r="D63" s="25" t="s">
        <v>39</v>
      </c>
      <c r="E63" s="95" t="s">
        <v>56</v>
      </c>
      <c r="F63" s="96"/>
      <c r="G63" s="96"/>
      <c r="H63" s="96"/>
      <c r="I63" s="96"/>
      <c r="J63" s="61"/>
      <c r="K63" s="62">
        <f>SUM(K64)</f>
        <v>0</v>
      </c>
      <c r="L63" s="62">
        <f t="shared" ref="L63:M63" si="3">SUM(L64)</f>
        <v>39962244</v>
      </c>
      <c r="M63" s="62">
        <f t="shared" si="3"/>
        <v>39962244</v>
      </c>
      <c r="N63" s="12"/>
      <c r="O63" s="88" t="s">
        <v>61</v>
      </c>
      <c r="P63" s="90"/>
      <c r="Q63" s="90"/>
      <c r="R63" s="90"/>
      <c r="S63" s="91"/>
      <c r="T63" s="17"/>
      <c r="U63" s="72">
        <v>69850</v>
      </c>
      <c r="V63" s="72">
        <v>69850</v>
      </c>
    </row>
    <row r="64" spans="4:22" ht="27" customHeight="1" x14ac:dyDescent="0.25">
      <c r="D64" s="25"/>
      <c r="E64" s="103" t="s">
        <v>83</v>
      </c>
      <c r="F64" s="104"/>
      <c r="G64" s="104"/>
      <c r="H64" s="104"/>
      <c r="I64" s="104"/>
      <c r="J64" s="3"/>
      <c r="K64" s="45"/>
      <c r="L64" s="45">
        <v>39962244</v>
      </c>
      <c r="M64" s="45">
        <v>39962244</v>
      </c>
      <c r="N64" s="12"/>
      <c r="O64" s="105"/>
      <c r="P64" s="106"/>
      <c r="Q64" s="106"/>
      <c r="R64" s="106"/>
      <c r="S64" s="107"/>
      <c r="T64" s="17"/>
      <c r="U64" s="72"/>
      <c r="V64" s="72"/>
    </row>
    <row r="65" spans="4:22" x14ac:dyDescent="0.25">
      <c r="D65" s="25" t="s">
        <v>24</v>
      </c>
      <c r="E65" s="20" t="s">
        <v>112</v>
      </c>
      <c r="F65" s="10"/>
      <c r="G65" s="10"/>
      <c r="H65" s="10"/>
      <c r="I65" s="10"/>
      <c r="J65" s="10"/>
      <c r="K65" s="52">
        <v>34777309</v>
      </c>
      <c r="L65" s="52">
        <v>63039170</v>
      </c>
      <c r="M65" s="52">
        <v>63039170</v>
      </c>
      <c r="N65" s="12" t="s">
        <v>41</v>
      </c>
      <c r="O65" s="108" t="s">
        <v>64</v>
      </c>
      <c r="P65" s="109"/>
      <c r="Q65" s="109"/>
      <c r="R65" s="109"/>
      <c r="S65" s="110"/>
      <c r="T65" s="69"/>
      <c r="U65" s="52"/>
      <c r="V65" s="52"/>
    </row>
    <row r="66" spans="4:22" x14ac:dyDescent="0.25">
      <c r="D66" s="25"/>
      <c r="E66" s="28" t="s">
        <v>40</v>
      </c>
      <c r="F66" s="29"/>
      <c r="G66" s="30"/>
      <c r="H66" s="26"/>
      <c r="I66" s="26"/>
      <c r="J66" s="31"/>
      <c r="K66" s="48"/>
      <c r="L66" s="48"/>
      <c r="M66" s="48"/>
      <c r="N66" s="12" t="s">
        <v>96</v>
      </c>
      <c r="O66" s="108" t="s">
        <v>42</v>
      </c>
      <c r="P66" s="109"/>
      <c r="Q66" s="109"/>
      <c r="R66" s="109"/>
      <c r="S66" s="110"/>
      <c r="T66" s="69"/>
      <c r="U66" s="52"/>
      <c r="V66" s="52"/>
    </row>
    <row r="67" spans="4:22" x14ac:dyDescent="0.25">
      <c r="D67" s="25" t="s">
        <v>27</v>
      </c>
      <c r="E67" s="28" t="s">
        <v>43</v>
      </c>
      <c r="F67" s="29"/>
      <c r="G67" s="30"/>
      <c r="H67" s="26"/>
      <c r="I67" s="26"/>
      <c r="J67" s="31"/>
      <c r="K67" s="48">
        <f>SUM(K56+K57+K63+K65+K66)</f>
        <v>34777309</v>
      </c>
      <c r="L67" s="48">
        <f t="shared" ref="L67:M67" si="4">SUM(L56+L57+L63+L65+L66)</f>
        <v>210646034</v>
      </c>
      <c r="M67" s="48">
        <f t="shared" si="4"/>
        <v>130536887</v>
      </c>
      <c r="N67" s="12"/>
      <c r="O67" s="108" t="s">
        <v>44</v>
      </c>
      <c r="P67" s="111"/>
      <c r="Q67" s="111"/>
      <c r="R67" s="111"/>
      <c r="S67" s="112"/>
      <c r="T67" s="69">
        <f>SUM(T57+T65)</f>
        <v>88952310</v>
      </c>
      <c r="U67" s="76">
        <f t="shared" ref="U67:V67" si="5">SUM(U57+U65)</f>
        <v>210646034</v>
      </c>
      <c r="V67" s="69">
        <f t="shared" si="5"/>
        <v>130536887</v>
      </c>
    </row>
    <row r="68" spans="4:22" x14ac:dyDescent="0.25">
      <c r="D68" s="25"/>
      <c r="E68" s="32" t="s">
        <v>45</v>
      </c>
      <c r="F68" s="33"/>
      <c r="G68" s="34"/>
      <c r="H68" s="33"/>
      <c r="I68" s="33"/>
      <c r="J68" s="35"/>
      <c r="K68" s="58">
        <f>SUM(K55+K67)</f>
        <v>173000396</v>
      </c>
      <c r="L68" s="58">
        <f>SUM(L55+L67)</f>
        <v>318441587</v>
      </c>
      <c r="M68" s="58">
        <f>SUM(M55+M67)</f>
        <v>267644283</v>
      </c>
      <c r="N68" s="36"/>
      <c r="O68" s="113" t="s">
        <v>46</v>
      </c>
      <c r="P68" s="114"/>
      <c r="Q68" s="114"/>
      <c r="R68" s="114"/>
      <c r="S68" s="115"/>
      <c r="T68" s="77">
        <f>SUM(T55+T67)</f>
        <v>173000396</v>
      </c>
      <c r="U68" s="77">
        <f t="shared" ref="U68:V68" si="6">SUM(U55+U67)</f>
        <v>318441587</v>
      </c>
      <c r="V68" s="77">
        <f t="shared" si="6"/>
        <v>221151798</v>
      </c>
    </row>
    <row r="69" spans="4:22" x14ac:dyDescent="0.25">
      <c r="D69" s="25"/>
      <c r="E69" s="97" t="s">
        <v>101</v>
      </c>
      <c r="F69" s="98"/>
      <c r="G69" s="98"/>
      <c r="H69" s="98"/>
      <c r="I69" s="98"/>
      <c r="J69" s="29"/>
      <c r="K69" s="48"/>
      <c r="L69" s="48"/>
      <c r="M69" s="48"/>
      <c r="N69" s="12"/>
      <c r="O69" s="97" t="s">
        <v>101</v>
      </c>
      <c r="P69" s="99"/>
      <c r="Q69" s="99"/>
      <c r="R69" s="99"/>
      <c r="S69" s="100"/>
      <c r="T69" s="37"/>
      <c r="U69" s="74"/>
      <c r="V69" s="74"/>
    </row>
    <row r="70" spans="4:22" ht="15.75" x14ac:dyDescent="0.25">
      <c r="D70" s="38"/>
      <c r="E70" s="101" t="s">
        <v>47</v>
      </c>
      <c r="F70" s="102"/>
      <c r="G70" s="102"/>
      <c r="H70" s="102"/>
      <c r="I70" s="102"/>
      <c r="J70" s="39"/>
      <c r="K70" s="59">
        <f>SUM(K68:K69)</f>
        <v>173000396</v>
      </c>
      <c r="L70" s="59">
        <f>SUM(L68:L69)</f>
        <v>318441587</v>
      </c>
      <c r="M70" s="59">
        <f>SUM(M68:M69)</f>
        <v>267644283</v>
      </c>
      <c r="N70" s="40"/>
      <c r="O70" s="41" t="s">
        <v>48</v>
      </c>
      <c r="P70" s="42"/>
      <c r="Q70" s="42"/>
      <c r="R70" s="42"/>
      <c r="S70" s="43"/>
      <c r="T70" s="44">
        <f>SUM(T68+T69)</f>
        <v>173000396</v>
      </c>
      <c r="U70" s="44">
        <f t="shared" ref="U70:V70" si="7">SUM(U68+U69)</f>
        <v>318441587</v>
      </c>
      <c r="V70" s="44">
        <f t="shared" si="7"/>
        <v>221151798</v>
      </c>
    </row>
  </sheetData>
  <mergeCells count="121">
    <mergeCell ref="D1:V1"/>
    <mergeCell ref="D2:G2"/>
    <mergeCell ref="D3:G3"/>
    <mergeCell ref="D4:V4"/>
    <mergeCell ref="D5:V5"/>
    <mergeCell ref="E6:J6"/>
    <mergeCell ref="O6:S6"/>
    <mergeCell ref="E12:J12"/>
    <mergeCell ref="O12:S12"/>
    <mergeCell ref="O10:S10"/>
    <mergeCell ref="E13:I13"/>
    <mergeCell ref="O13:S13"/>
    <mergeCell ref="E14:J14"/>
    <mergeCell ref="O14:S14"/>
    <mergeCell ref="E7:I7"/>
    <mergeCell ref="E8:I8"/>
    <mergeCell ref="E9:J9"/>
    <mergeCell ref="O9:S9"/>
    <mergeCell ref="E10:I10"/>
    <mergeCell ref="E11:J11"/>
    <mergeCell ref="O11:S11"/>
    <mergeCell ref="E18:J18"/>
    <mergeCell ref="O18:S18"/>
    <mergeCell ref="E19:J19"/>
    <mergeCell ref="O19:S19"/>
    <mergeCell ref="E20:J20"/>
    <mergeCell ref="O20:S20"/>
    <mergeCell ref="E15:I15"/>
    <mergeCell ref="O15:S15"/>
    <mergeCell ref="E16:I16"/>
    <mergeCell ref="O16:S16"/>
    <mergeCell ref="E17:J17"/>
    <mergeCell ref="O17:S17"/>
    <mergeCell ref="E24:I24"/>
    <mergeCell ref="O24:S24"/>
    <mergeCell ref="E25:I25"/>
    <mergeCell ref="O25:S25"/>
    <mergeCell ref="E26:I26"/>
    <mergeCell ref="O26:S26"/>
    <mergeCell ref="E21:I21"/>
    <mergeCell ref="O21:S21"/>
    <mergeCell ref="E22:J22"/>
    <mergeCell ref="O22:S22"/>
    <mergeCell ref="E23:J23"/>
    <mergeCell ref="O23:S23"/>
    <mergeCell ref="E30:I30"/>
    <mergeCell ref="O30:S30"/>
    <mergeCell ref="E31:I31"/>
    <mergeCell ref="O31:S31"/>
    <mergeCell ref="E32:I32"/>
    <mergeCell ref="O32:S32"/>
    <mergeCell ref="E27:I27"/>
    <mergeCell ref="O27:S27"/>
    <mergeCell ref="E28:I28"/>
    <mergeCell ref="O28:S28"/>
    <mergeCell ref="E29:I29"/>
    <mergeCell ref="O29:S29"/>
    <mergeCell ref="E37:I37"/>
    <mergeCell ref="O37:S37"/>
    <mergeCell ref="E38:J38"/>
    <mergeCell ref="O38:S38"/>
    <mergeCell ref="E39:J39"/>
    <mergeCell ref="O39:S39"/>
    <mergeCell ref="E33:I33"/>
    <mergeCell ref="O33:S33"/>
    <mergeCell ref="E34:I34"/>
    <mergeCell ref="O34:S34"/>
    <mergeCell ref="O35:S35"/>
    <mergeCell ref="E36:J36"/>
    <mergeCell ref="O36:S36"/>
    <mergeCell ref="E43:J43"/>
    <mergeCell ref="E44:I44"/>
    <mergeCell ref="E45:I45"/>
    <mergeCell ref="E46:J46"/>
    <mergeCell ref="O46:S46"/>
    <mergeCell ref="E47:I47"/>
    <mergeCell ref="E40:J40"/>
    <mergeCell ref="O40:S40"/>
    <mergeCell ref="E41:J41"/>
    <mergeCell ref="O41:S41"/>
    <mergeCell ref="E42:J42"/>
    <mergeCell ref="O42:S42"/>
    <mergeCell ref="O55:S55"/>
    <mergeCell ref="E56:J56"/>
    <mergeCell ref="O56:S56"/>
    <mergeCell ref="E57:I57"/>
    <mergeCell ref="O57:S57"/>
    <mergeCell ref="E48:I48"/>
    <mergeCell ref="E49:I49"/>
    <mergeCell ref="O49:S49"/>
    <mergeCell ref="E51:I51"/>
    <mergeCell ref="E52:J52"/>
    <mergeCell ref="E53:I53"/>
    <mergeCell ref="O50:S50"/>
    <mergeCell ref="O51:S51"/>
    <mergeCell ref="O52:S52"/>
    <mergeCell ref="O53:S53"/>
    <mergeCell ref="O54:S54"/>
    <mergeCell ref="E54:I54"/>
    <mergeCell ref="E55:I55"/>
    <mergeCell ref="E69:I69"/>
    <mergeCell ref="O69:S69"/>
    <mergeCell ref="E70:I70"/>
    <mergeCell ref="E64:I64"/>
    <mergeCell ref="O64:S64"/>
    <mergeCell ref="O65:S65"/>
    <mergeCell ref="O66:S66"/>
    <mergeCell ref="O67:S67"/>
    <mergeCell ref="O68:S68"/>
    <mergeCell ref="E61:I61"/>
    <mergeCell ref="O61:S61"/>
    <mergeCell ref="E62:I62"/>
    <mergeCell ref="O62:S62"/>
    <mergeCell ref="E63:I63"/>
    <mergeCell ref="O63:S63"/>
    <mergeCell ref="E58:I58"/>
    <mergeCell ref="O58:S58"/>
    <mergeCell ref="E59:I59"/>
    <mergeCell ref="O59:S59"/>
    <mergeCell ref="E60:I60"/>
    <mergeCell ref="O60:S60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 melléklet</vt:lpstr>
      <vt:lpstr>'1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2020-07-17T11:22:29Z</cp:lastPrinted>
  <dcterms:created xsi:type="dcterms:W3CDTF">2012-02-02T10:48:30Z</dcterms:created>
  <dcterms:modified xsi:type="dcterms:W3CDTF">2020-07-17T11:22:39Z</dcterms:modified>
</cp:coreProperties>
</file>