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221" windowWidth="12660" windowHeight="12900" tabRatio="727" activeTab="7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9.1. sz. mell" sheetId="6" r:id="rId6"/>
    <sheet name="9.1.1. sz. mell " sheetId="7" r:id="rId7"/>
    <sheet name="9.1.2. sz. mell " sheetId="8" r:id="rId8"/>
    <sheet name="Munka1" sheetId="9" r:id="rId9"/>
  </sheets>
  <definedNames>
    <definedName name="_xlfn.IFERROR" hidden="1">#NAME?</definedName>
    <definedName name="_xlnm.Print_Titles" localSheetId="5">'9.1. sz. mell'!$1:$6</definedName>
    <definedName name="_xlnm.Print_Titles" localSheetId="6">'9.1.1. sz. mell '!$1:$6</definedName>
    <definedName name="_xlnm.Print_Titles" localSheetId="7">'9.1.2. sz. mell '!$1:$6</definedName>
    <definedName name="_xlnm.Print_Area" localSheetId="0">'1.1.sz.mell.'!$A$1:$E$159</definedName>
    <definedName name="_xlnm.Print_Area" localSheetId="1">'1.2.sz.mell.'!$A$1:$D$160</definedName>
    <definedName name="_xlnm.Print_Area" localSheetId="2">'1.3.sz.mell.'!$A$1:$D$159</definedName>
  </definedNames>
  <calcPr fullCalcOnLoad="1"/>
</workbook>
</file>

<file path=xl/sharedStrings.xml><?xml version="1.0" encoding="utf-8"?>
<sst xmlns="http://schemas.openxmlformats.org/spreadsheetml/2006/main" count="2056" uniqueCount="399">
  <si>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</si>
  <si>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</si>
  <si>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</si>
  <si>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</si>
  <si>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</si>
  <si>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</si>
  <si>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</si>
  <si>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</si>
  <si>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</si>
  <si>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</si>
  <si>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</si>
  <si>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</si>
  <si>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</si>
  <si>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</si>
  <si>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</si>
  <si>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</si>
  <si>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</si>
  <si>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</si>
  <si>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</si>
  <si>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</si>
  <si>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</si>
  <si>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</si>
  <si>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</si>
  <si>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</si>
  <si>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</si>
  <si>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</si>
  <si>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</si>
  <si>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</si>
  <si>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</si>
  <si>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</si>
  <si>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</si>
  <si>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</si>
  <si>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</si>
  <si>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</si>
  <si>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</si>
  <si>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</si>
  <si>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</si>
  <si>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</si>
  <si>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</si>
  <si>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</si>
  <si>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</si>
  <si>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</si>
  <si>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</si>
  <si>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</si>
  <si>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</si>
  <si>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</si>
  <si>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</si>
  <si>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</si>
  <si>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</si>
  <si>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</si>
  <si>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</si>
  <si>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</si>
  <si>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</si>
  <si>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</si>
  <si>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</si>
  <si>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</si>
  <si>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</si>
  <si>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</si>
  <si>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</si>
  <si>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</si>
  <si>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</si>
  <si>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</si>
  <si>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</si>
  <si>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</si>
  <si>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</si>
  <si>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</si>
  <si>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</si>
  <si>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</si>
  <si>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</si>
  <si>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</si>
  <si>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</si>
  <si>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</si>
  <si>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</si>
  <si>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</si>
  <si>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</si>
  <si>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</si>
  <si>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</si>
  <si>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</si>
  <si>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</si>
  <si>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</si>
  <si>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</si>
  <si>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</si>
  <si>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</si>
  <si>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</si>
  <si>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</si>
  <si>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</si>
  <si>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</si>
  <si>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</si>
  <si>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</si>
  <si>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</si>
  <si>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</si>
  <si>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</si>
  <si>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</si>
  <si>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</si>
  <si>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</si>
  <si>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</si>
  <si>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</si>
  <si>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</si>
  <si>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</si>
  <si>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</si>
  <si>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</si>
  <si>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</si>
  <si>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</si>
  <si>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</si>
  <si>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</si>
  <si>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</si>
  <si>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</si>
  <si>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</si>
  <si>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</si>
  <si>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</si>
  <si>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</si>
  <si>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</si>
  <si>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</si>
  <si>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</si>
  <si>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</si>
  <si>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</si>
  <si>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</si>
  <si>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</si>
  <si>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</si>
  <si>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</si>
  <si>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</si>
  <si>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</si>
  <si>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</si>
  <si>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</si>
  <si>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</si>
  <si>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</si>
  <si>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</si>
  <si>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</si>
  <si>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</si>
  <si>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</si>
  <si>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</si>
  <si>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</si>
  <si>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</si>
  <si>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</si>
  <si>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</si>
  <si>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</si>
  <si>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</si>
  <si>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</si>
  <si>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</si>
  <si>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</si>
  <si>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</si>
  <si>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</si>
  <si>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</si>
  <si>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</si>
  <si>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</si>
  <si>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</si>
  <si>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</si>
  <si>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</si>
  <si>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</si>
  <si>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</si>
  <si>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</si>
  <si>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</si>
  <si>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</si>
  <si>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</si>
  <si>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</si>
  <si>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</si>
  <si>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</si>
  <si>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</si>
  <si>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</si>
  <si>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</si>
  <si>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</si>
  <si>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</si>
  <si>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</si>
  <si>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</si>
  <si>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</si>
  <si>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</si>
  <si>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</si>
  <si>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</si>
  <si>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</si>
  <si>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</si>
  <si>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</si>
  <si>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</si>
  <si>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</si>
  <si>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</si>
  <si>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</si>
  <si>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</si>
  <si>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</si>
  <si>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</si>
  <si>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</si>
  <si>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</si>
  <si>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</si>
  <si>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</si>
  <si>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</si>
  <si>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</si>
  <si>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</si>
  <si>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</si>
  <si>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</si>
  <si>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</si>
  <si>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</si>
  <si>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</si>
  <si>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</si>
  <si>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</si>
  <si>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</si>
  <si>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</si>
  <si>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</si>
  <si>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</si>
  <si>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</si>
  <si>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</si>
  <si>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</si>
  <si>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</si>
  <si>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</si>
  <si>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</si>
  <si>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</si>
  <si>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</si>
  <si>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</si>
  <si>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</si>
  <si>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</si>
  <si>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</si>
  <si>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</si>
  <si>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</si>
  <si>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</si>
  <si>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</si>
  <si>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</si>
  <si>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</si>
  <si>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</si>
  <si>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</si>
  <si>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</si>
  <si>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</si>
  <si>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</si>
  <si>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</si>
  <si>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</si>
  <si>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</si>
  <si>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</si>
  <si>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</si>
  <si>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</si>
  <si>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</si>
  <si>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</si>
  <si>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</si>
  <si>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</si>
  <si>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</si>
  <si>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</si>
  <si>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</si>
  <si>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</si>
  <si>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</si>
  <si>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</si>
  <si>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</si>
  <si>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</si>
  <si>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</si>
  <si>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</si>
  <si>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</si>
  <si>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</si>
  <si>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</si>
  <si>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</si>
  <si>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</si>
  <si>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</si>
  <si>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</si>
  <si>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</si>
  <si>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</si>
  <si>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</si>
  <si>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</si>
  <si>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</si>
  <si>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</si>
  <si>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</si>
  <si>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</si>
  <si>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</si>
  <si>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</si>
  <si>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</si>
  <si>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</si>
  <si>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</si>
  <si>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</si>
  <si>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</si>
  <si>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</si>
  <si>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</si>
  <si>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</si>
  <si>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</si>
  <si>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</si>
  <si>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</si>
  <si>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</si>
  <si>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</si>
  <si>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</si>
  <si>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</si>
  <si>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</si>
  <si>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</si>
  <si>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</si>
  <si>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</si>
  <si>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</si>
  <si>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</si>
  <si>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</si>
  <si>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</si>
  <si>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</si>
  <si>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</si>
  <si>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</si>
  <si>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</si>
  <si>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</si>
  <si>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</si>
  <si>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</si>
  <si>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</si>
  <si>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</si>
  <si>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</si>
  <si>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</si>
  <si>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</si>
  <si>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</si>
  <si>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</si>
  <si>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</si>
  <si>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</si>
  <si>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</si>
  <si>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</si>
  <si>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</si>
  <si>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</si>
  <si>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</si>
  <si>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</si>
  <si>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</si>
  <si>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</si>
  <si>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</si>
  <si>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</si>
  <si>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</si>
  <si>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</si>
  <si>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</si>
  <si>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</si>
  <si>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</si>
  <si>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</si>
  <si>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</si>
  <si>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</si>
  <si>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</si>
  <si>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</si>
  <si>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</si>
  <si>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</si>
  <si>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</si>
  <si>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</si>
  <si>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</si>
  <si>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</si>
  <si>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</si>
  <si>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</si>
  <si>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</si>
  <si>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</si>
  <si>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</si>
  <si>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</si>
  <si>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</si>
  <si>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</si>
  <si>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</si>
  <si>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</si>
  <si>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</si>
  <si>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</si>
  <si>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</si>
  <si>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</si>
  <si>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</si>
  <si>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</si>
  <si>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</si>
  <si>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</si>
  <si>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</si>
  <si>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</si>
  <si>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</si>
  <si>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</si>
  <si>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</si>
  <si>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</si>
  <si>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</si>
  <si>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</si>
  <si>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</si>
  <si>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</si>
  <si>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</si>
  <si>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</si>
  <si>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</si>
  <si>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</si>
  <si>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</si>
  <si>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</si>
  <si>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</si>
  <si>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</si>
  <si>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</si>
  <si>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</si>
  <si>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</si>
  <si>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</si>
  <si>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</si>
  <si>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</si>
  <si>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</si>
  <si>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</si>
  <si>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</si>
  <si>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</si>
  <si>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</si>
  <si>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</si>
  <si>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</si>
  <si>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</si>
  <si>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</si>
  <si>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</si>
  <si>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</si>
  <si>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</si>
  <si>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</si>
  <si>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</si>
  <si>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</si>
  <si>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</si>
  <si>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</si>
  <si>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</si>
  <si>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</si>
  <si>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</si>
  <si>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</si>
  <si>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Kiemelt előirányzat, előirányzat megnevezése</t>
  </si>
  <si>
    <t>Forintban!</t>
  </si>
  <si>
    <t>Bruttó  hiány:</t>
  </si>
  <si>
    <t>Bruttó  többlet:</t>
  </si>
  <si>
    <t>Magánszemélyek kommunális adója</t>
  </si>
  <si>
    <t>4.8.</t>
  </si>
  <si>
    <t>2017. évi módosított előirányzat</t>
  </si>
  <si>
    <t>2017. évi előirányzat</t>
  </si>
  <si>
    <t>Eredeti előirányzat</t>
  </si>
  <si>
    <t>2.2. melléklet a 7/ 2017(XII.1.) önkormányzati rendelethez</t>
  </si>
  <si>
    <t>2.1. melléklet a 8.2017/ (XII.1.) önkormányzati rendelethez</t>
  </si>
  <si>
    <t>2.2. melléklet a 8/ 2017(XII.1.) önkormányzati rendelethez</t>
  </si>
  <si>
    <t>9.1. melléklet a 8/2017 (XII.1.) önkormányzati rendelethez</t>
  </si>
  <si>
    <t>9.1.1. melléklet a 8/2017(XII.1.) önkormányzati rendelethez</t>
  </si>
  <si>
    <t>9.1.2 melléklet a 8/ 2017(XII.1.)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</si>
</sst>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[$¥€-2]\ #\ ##,000_);[Red]\([$€-2]\ #\ ##,000\)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13" fillId="0" borderId="31" xfId="5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164" fontId="12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46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58" applyNumberFormat="1" applyFont="1" applyFill="1" applyBorder="1" applyAlignment="1" applyProtection="1">
      <alignment horizontal="center" vertical="center" wrapText="1"/>
      <protection/>
    </xf>
    <xf numFmtId="49" fontId="13" fillId="0" borderId="17" xfId="58" applyNumberFormat="1" applyFont="1" applyFill="1" applyBorder="1" applyAlignment="1" applyProtection="1">
      <alignment horizontal="center" vertical="center" wrapText="1"/>
      <protection/>
    </xf>
    <xf numFmtId="49" fontId="13" fillId="0" borderId="19" xfId="58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6" xfId="0" applyFont="1" applyBorder="1" applyAlignment="1" applyProtection="1">
      <alignment horizontal="center" wrapText="1"/>
      <protection/>
    </xf>
    <xf numFmtId="49" fontId="13" fillId="0" borderId="20" xfId="58" applyNumberFormat="1" applyFont="1" applyFill="1" applyBorder="1" applyAlignment="1" applyProtection="1">
      <alignment horizontal="center" vertical="center" wrapText="1"/>
      <protection/>
    </xf>
    <xf numFmtId="49" fontId="13" fillId="0" borderId="16" xfId="58" applyNumberFormat="1" applyFont="1" applyFill="1" applyBorder="1" applyAlignment="1" applyProtection="1">
      <alignment horizontal="center" vertical="center" wrapText="1"/>
      <protection/>
    </xf>
    <xf numFmtId="49" fontId="13" fillId="0" borderId="21" xfId="58" applyNumberFormat="1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6" xfId="58" applyFont="1" applyFill="1" applyBorder="1" applyAlignment="1" applyProtection="1">
      <alignment horizontal="left" vertical="center" wrapText="1" indent="1"/>
      <protection/>
    </xf>
    <xf numFmtId="0" fontId="12" fillId="0" borderId="46" xfId="58" applyFont="1" applyFill="1" applyBorder="1" applyAlignment="1" applyProtection="1">
      <alignment vertical="center" wrapText="1"/>
      <protection/>
    </xf>
    <xf numFmtId="0" fontId="13" fillId="0" borderId="31" xfId="58" applyFont="1" applyFill="1" applyBorder="1" applyAlignment="1" applyProtection="1">
      <alignment horizontal="left" vertical="center" wrapText="1" indent="7"/>
      <protection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58" applyNumberFormat="1" applyFont="1" applyFill="1" applyBorder="1" applyAlignment="1" applyProtection="1">
      <alignment horizontal="center" vertical="center" wrapTex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15" xfId="0" applyFont="1" applyBorder="1" applyAlignment="1" applyProtection="1">
      <alignment horizontal="left" inden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3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58" applyFont="1" applyFill="1" applyBorder="1" applyAlignment="1" applyProtection="1">
      <alignment horizontal="center" vertical="center" wrapText="1"/>
      <protection/>
    </xf>
    <xf numFmtId="0" fontId="12" fillId="0" borderId="50" xfId="58" applyFont="1" applyFill="1" applyBorder="1" applyAlignment="1" applyProtection="1">
      <alignment horizontal="center" vertical="center" wrapText="1"/>
      <protection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3" fillId="33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58" applyFont="1" applyFill="1" applyBorder="1" applyProtection="1">
      <alignment/>
      <protection/>
    </xf>
    <xf numFmtId="3" fontId="13" fillId="0" borderId="23" xfId="58" applyNumberFormat="1" applyFont="1" applyFill="1" applyBorder="1" applyProtection="1">
      <alignment/>
      <protection/>
    </xf>
    <xf numFmtId="3" fontId="13" fillId="0" borderId="12" xfId="58" applyNumberFormat="1" applyFont="1" applyFill="1" applyBorder="1" applyProtection="1">
      <alignment/>
      <protection/>
    </xf>
    <xf numFmtId="3" fontId="13" fillId="0" borderId="11" xfId="58" applyNumberFormat="1" applyFont="1" applyFill="1" applyBorder="1" applyProtection="1">
      <alignment/>
      <protection/>
    </xf>
    <xf numFmtId="3" fontId="13" fillId="0" borderId="15" xfId="58" applyNumberFormat="1" applyFont="1" applyFill="1" applyBorder="1" applyProtection="1">
      <alignment/>
      <protection/>
    </xf>
    <xf numFmtId="3" fontId="13" fillId="0" borderId="10" xfId="58" applyNumberFormat="1" applyFont="1" applyFill="1" applyBorder="1" applyProtection="1">
      <alignment/>
      <protection/>
    </xf>
    <xf numFmtId="0" fontId="12" fillId="0" borderId="49" xfId="58" applyFont="1" applyFill="1" applyBorder="1" applyAlignment="1" applyProtection="1">
      <alignment horizontal="center" vertical="center" wrapText="1"/>
      <protection/>
    </xf>
    <xf numFmtId="164" fontId="1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3" fillId="33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0" applyNumberFormat="1" applyFont="1" applyBorder="1" applyAlignment="1" applyProtection="1">
      <alignment horizontal="right" vertical="center" wrapText="1" indent="1"/>
      <protection/>
    </xf>
    <xf numFmtId="164" fontId="17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Border="1" applyAlignment="1" applyProtection="1" quotePrefix="1">
      <alignment horizontal="right" vertical="center" wrapText="1" indent="1"/>
      <protection/>
    </xf>
    <xf numFmtId="3" fontId="13" fillId="0" borderId="12" xfId="58" applyNumberFormat="1" applyFont="1" applyFill="1" applyBorder="1" applyProtection="1">
      <alignment/>
      <protection/>
    </xf>
    <xf numFmtId="3" fontId="13" fillId="0" borderId="11" xfId="58" applyNumberFormat="1" applyFont="1" applyFill="1" applyBorder="1" applyProtection="1">
      <alignment/>
      <protection/>
    </xf>
    <xf numFmtId="3" fontId="13" fillId="0" borderId="15" xfId="58" applyNumberFormat="1" applyFont="1" applyFill="1" applyBorder="1" applyProtection="1">
      <alignment/>
      <protection/>
    </xf>
    <xf numFmtId="3" fontId="13" fillId="0" borderId="23" xfId="58" applyNumberFormat="1" applyFont="1" applyFill="1" applyBorder="1" applyProtection="1">
      <alignment/>
      <protection/>
    </xf>
    <xf numFmtId="0" fontId="11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0" fillId="0" borderId="11" xfId="58" applyFont="1" applyFill="1" applyBorder="1" applyProtection="1">
      <alignment/>
      <protection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8" applyFont="1" applyFill="1" applyAlignment="1" applyProtection="1">
      <alignment horizontal="right"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8" applyFill="1" applyBorder="1" applyProtection="1">
      <alignment/>
      <protection/>
    </xf>
    <xf numFmtId="0" fontId="2" fillId="0" borderId="15" xfId="58" applyFill="1" applyBorder="1" applyProtection="1">
      <alignment/>
      <protection/>
    </xf>
    <xf numFmtId="3" fontId="2" fillId="0" borderId="11" xfId="58" applyNumberFormat="1" applyFill="1" applyBorder="1" applyProtection="1">
      <alignment/>
      <protection/>
    </xf>
    <xf numFmtId="3" fontId="2" fillId="0" borderId="15" xfId="58" applyNumberFormat="1" applyFill="1" applyBorder="1" applyProtection="1">
      <alignment/>
      <protection/>
    </xf>
    <xf numFmtId="3" fontId="17" fillId="0" borderId="23" xfId="0" applyNumberFormat="1" applyFont="1" applyBorder="1" applyAlignment="1" applyProtection="1">
      <alignment horizontal="right" vertical="center" wrapText="1" indent="1"/>
      <protection/>
    </xf>
    <xf numFmtId="3" fontId="17" fillId="0" borderId="23" xfId="0" applyNumberFormat="1" applyFont="1" applyBorder="1" applyAlignment="1" applyProtection="1">
      <alignment horizontal="right" vertical="center" wrapText="1" indent="1"/>
      <protection locked="0"/>
    </xf>
    <xf numFmtId="3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3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60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5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50" xfId="0" applyFont="1" applyFill="1" applyBorder="1" applyAlignment="1" applyProtection="1">
      <alignment horizontal="right" vertical="center" wrapText="1" inden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164" fontId="13" fillId="0" borderId="51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12" fillId="0" borderId="16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vertical="center" wrapText="1"/>
      <protection/>
    </xf>
    <xf numFmtId="3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0" xfId="0" applyNumberFormat="1" applyFont="1" applyFill="1" applyAlignment="1">
      <alignment vertical="center" wrapText="1"/>
    </xf>
    <xf numFmtId="0" fontId="6" fillId="0" borderId="23" xfId="58" applyFont="1" applyFill="1" applyBorder="1" applyAlignment="1" applyProtection="1">
      <alignment wrapText="1"/>
      <protection/>
    </xf>
    <xf numFmtId="0" fontId="12" fillId="0" borderId="23" xfId="58" applyFont="1" applyFill="1" applyBorder="1" applyAlignment="1" applyProtection="1">
      <alignment horizontal="center"/>
      <protection/>
    </xf>
    <xf numFmtId="0" fontId="6" fillId="0" borderId="23" xfId="58" applyFont="1" applyFill="1" applyBorder="1" applyAlignment="1" applyProtection="1">
      <alignment horizontal="center" wrapText="1"/>
      <protection/>
    </xf>
    <xf numFmtId="0" fontId="6" fillId="0" borderId="22" xfId="58" applyFont="1" applyFill="1" applyBorder="1" applyAlignment="1" applyProtection="1">
      <alignment horizontal="center" wrapText="1"/>
      <protection/>
    </xf>
    <xf numFmtId="164" fontId="12" fillId="0" borderId="22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13" fillId="33" borderId="11" xfId="58" applyNumberFormat="1" applyFont="1" applyFill="1" applyBorder="1" applyProtection="1">
      <alignment/>
      <protection/>
    </xf>
    <xf numFmtId="3" fontId="13" fillId="33" borderId="15" xfId="58" applyNumberFormat="1" applyFont="1" applyFill="1" applyBorder="1" applyProtection="1">
      <alignment/>
      <protection/>
    </xf>
    <xf numFmtId="3" fontId="13" fillId="33" borderId="12" xfId="58" applyNumberFormat="1" applyFont="1" applyFill="1" applyBorder="1" applyProtection="1">
      <alignment/>
      <protection/>
    </xf>
    <xf numFmtId="3" fontId="13" fillId="33" borderId="23" xfId="58" applyNumberFormat="1" applyFont="1" applyFill="1" applyBorder="1" applyProtection="1">
      <alignment/>
      <protection/>
    </xf>
    <xf numFmtId="3" fontId="13" fillId="33" borderId="11" xfId="58" applyNumberFormat="1" applyFont="1" applyFill="1" applyBorder="1" applyProtection="1">
      <alignment/>
      <protection/>
    </xf>
    <xf numFmtId="3" fontId="13" fillId="33" borderId="15" xfId="58" applyNumberFormat="1" applyFont="1" applyFill="1" applyBorder="1" applyProtection="1">
      <alignment/>
      <protection/>
    </xf>
    <xf numFmtId="164" fontId="12" fillId="33" borderId="23" xfId="58" applyNumberFormat="1" applyFont="1" applyFill="1" applyBorder="1" applyAlignment="1" applyProtection="1">
      <alignment horizontal="right" vertical="center" wrapText="1" indent="1"/>
      <protection/>
    </xf>
    <xf numFmtId="3" fontId="13" fillId="33" borderId="12" xfId="58" applyNumberFormat="1" applyFont="1" applyFill="1" applyBorder="1" applyProtection="1">
      <alignment/>
      <protection/>
    </xf>
    <xf numFmtId="0" fontId="18" fillId="0" borderId="0" xfId="58" applyFont="1" applyFill="1" applyProtection="1">
      <alignment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0" xfId="58" applyNumberFormat="1" applyFont="1" applyFill="1" applyBorder="1" applyAlignment="1" applyProtection="1">
      <alignment horizontal="left" vertical="center"/>
      <protection/>
    </xf>
    <xf numFmtId="164" fontId="19" fillId="0" borderId="30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0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2" fillId="0" borderId="56" xfId="0" applyNumberFormat="1" applyFont="1" applyFill="1" applyBorder="1" applyAlignment="1">
      <alignment horizontal="center" vertical="center" wrapText="1"/>
    </xf>
    <xf numFmtId="3" fontId="12" fillId="0" borderId="69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center" vertical="center"/>
      <protection/>
    </xf>
    <xf numFmtId="49" fontId="6" fillId="0" borderId="56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center" vertical="center"/>
    </xf>
    <xf numFmtId="3" fontId="13" fillId="0" borderId="6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3" fontId="13" fillId="0" borderId="70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3" fontId="13" fillId="0" borderId="6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46" xfId="0" applyNumberFormat="1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 applyProtection="1" quotePrefix="1">
      <alignment horizontal="center" vertical="center"/>
      <protection/>
    </xf>
    <xf numFmtId="0" fontId="6" fillId="0" borderId="65" xfId="0" applyFont="1" applyFill="1" applyBorder="1" applyAlignment="1" applyProtection="1" quotePrefix="1">
      <alignment horizontal="center" vertical="center"/>
      <protection/>
    </xf>
    <xf numFmtId="0" fontId="6" fillId="0" borderId="72" xfId="0" applyFont="1" applyFill="1" applyBorder="1" applyAlignment="1" applyProtection="1" quotePrefix="1">
      <alignment horizontal="center" vertical="center"/>
      <protection/>
    </xf>
    <xf numFmtId="49" fontId="6" fillId="0" borderId="49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3" fontId="12" fillId="0" borderId="12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3" fontId="12" fillId="0" borderId="49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 applyProtection="1" quotePrefix="1">
      <alignment horizontal="center" vertical="center"/>
      <protection/>
    </xf>
    <xf numFmtId="0" fontId="6" fillId="0" borderId="60" xfId="0" applyFont="1" applyFill="1" applyBorder="1" applyAlignment="1" applyProtection="1" quotePrefix="1">
      <alignment horizontal="center" vertical="center"/>
      <protection/>
    </xf>
    <xf numFmtId="0" fontId="6" fillId="0" borderId="35" xfId="0" applyFont="1" applyFill="1" applyBorder="1" applyAlignment="1" applyProtection="1" quotePrefix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view="pageLayout" zoomScaleNormal="130" zoomScaleSheetLayoutView="100" workbookViewId="0" topLeftCell="A1">
      <selection activeCell="D1" sqref="D1:E1"/>
    </sheetView>
  </sheetViews>
  <sheetFormatPr defaultColWidth="9.00390625" defaultRowHeight="12.75"/>
  <cols>
    <col min="1" max="1" width="9.50390625" style="125" customWidth="1"/>
    <col min="2" max="2" width="75.00390625" style="125" customWidth="1"/>
    <col min="3" max="3" width="21.625" style="126" customWidth="1"/>
    <col min="4" max="4" width="18.875" style="142" customWidth="1"/>
    <col min="5" max="5" width="12.125" style="142" customWidth="1"/>
    <col min="6" max="16384" width="9.375" style="142" customWidth="1"/>
  </cols>
  <sheetData>
    <row r="1" spans="1:4" ht="15.75" customHeight="1">
      <c r="A1" s="299" t="s">
        <v>1</v>
      </c>
      <c r="B1" s="299"/>
      <c r="C1" s="299"/>
      <c r="D1" s="298"/>
    </row>
    <row r="2" spans="1:4" ht="15.75" customHeight="1" thickBot="1">
      <c r="A2" s="300" t="s">
        <v>77</v>
      </c>
      <c r="B2" s="300"/>
      <c r="C2" s="77"/>
      <c r="D2" s="231" t="s">
        <v>385</v>
      </c>
    </row>
    <row r="3" spans="1:4" ht="37.5" customHeight="1" thickBot="1">
      <c r="A3" s="21" t="s">
        <v>42</v>
      </c>
      <c r="B3" s="22" t="s">
        <v>2</v>
      </c>
      <c r="C3" s="189" t="s">
        <v>392</v>
      </c>
      <c r="D3" s="283" t="s">
        <v>390</v>
      </c>
    </row>
    <row r="4" spans="1:4" s="143" customFormat="1" ht="12" customHeight="1" thickBot="1">
      <c r="A4" s="139"/>
      <c r="B4" s="140" t="s">
        <v>350</v>
      </c>
      <c r="C4" s="190" t="s">
        <v>351</v>
      </c>
      <c r="D4" s="284" t="s">
        <v>352</v>
      </c>
    </row>
    <row r="5" spans="1:4" s="144" customFormat="1" ht="12" customHeight="1" thickBot="1">
      <c r="A5" s="18" t="s">
        <v>3</v>
      </c>
      <c r="B5" s="19" t="s">
        <v>136</v>
      </c>
      <c r="C5" s="191">
        <f>+C6+C7+C8+C9+C10+C11</f>
        <v>14455158</v>
      </c>
      <c r="D5" s="135">
        <f>+D6+D7+D8+D9+D10+D11</f>
        <v>16525464</v>
      </c>
    </row>
    <row r="6" spans="1:4" s="144" customFormat="1" ht="12" customHeight="1">
      <c r="A6" s="13" t="s">
        <v>54</v>
      </c>
      <c r="B6" s="145" t="s">
        <v>137</v>
      </c>
      <c r="C6" s="192">
        <v>8219278</v>
      </c>
      <c r="D6" s="292">
        <v>9219278</v>
      </c>
    </row>
    <row r="7" spans="1:4" s="144" customFormat="1" ht="12" customHeight="1">
      <c r="A7" s="12" t="s">
        <v>55</v>
      </c>
      <c r="B7" s="146" t="s">
        <v>138</v>
      </c>
      <c r="C7" s="193"/>
      <c r="D7" s="290"/>
    </row>
    <row r="8" spans="1:4" s="144" customFormat="1" ht="12" customHeight="1">
      <c r="A8" s="12" t="s">
        <v>56</v>
      </c>
      <c r="B8" s="146" t="s">
        <v>372</v>
      </c>
      <c r="C8" s="193">
        <v>5035880</v>
      </c>
      <c r="D8" s="290">
        <v>5169054</v>
      </c>
    </row>
    <row r="9" spans="1:4" s="144" customFormat="1" ht="12" customHeight="1">
      <c r="A9" s="12" t="s">
        <v>57</v>
      </c>
      <c r="B9" s="146" t="s">
        <v>139</v>
      </c>
      <c r="C9" s="193">
        <v>1200000</v>
      </c>
      <c r="D9" s="290">
        <v>1200000</v>
      </c>
    </row>
    <row r="10" spans="1:4" s="144" customFormat="1" ht="12" customHeight="1">
      <c r="A10" s="12" t="s">
        <v>74</v>
      </c>
      <c r="B10" s="71" t="s">
        <v>295</v>
      </c>
      <c r="C10" s="193"/>
      <c r="D10" s="290">
        <v>881772</v>
      </c>
    </row>
    <row r="11" spans="1:4" s="144" customFormat="1" ht="12" customHeight="1" thickBot="1">
      <c r="A11" s="14" t="s">
        <v>58</v>
      </c>
      <c r="B11" s="72" t="s">
        <v>296</v>
      </c>
      <c r="C11" s="193"/>
      <c r="D11" s="291">
        <v>55360</v>
      </c>
    </row>
    <row r="12" spans="1:4" s="144" customFormat="1" ht="12" customHeight="1" thickBot="1">
      <c r="A12" s="18" t="s">
        <v>4</v>
      </c>
      <c r="B12" s="70" t="s">
        <v>140</v>
      </c>
      <c r="C12" s="191">
        <f>+C13+C14+C15+C16+C17</f>
        <v>12415503</v>
      </c>
      <c r="D12" s="135">
        <f>+D13+D14+D15+D16+D17</f>
        <v>12415503</v>
      </c>
    </row>
    <row r="13" spans="1:4" s="144" customFormat="1" ht="12" customHeight="1">
      <c r="A13" s="13" t="s">
        <v>60</v>
      </c>
      <c r="B13" s="145" t="s">
        <v>141</v>
      </c>
      <c r="C13" s="192"/>
      <c r="D13" s="205"/>
    </row>
    <row r="14" spans="1:4" s="144" customFormat="1" ht="12" customHeight="1">
      <c r="A14" s="12" t="s">
        <v>61</v>
      </c>
      <c r="B14" s="146" t="s">
        <v>142</v>
      </c>
      <c r="C14" s="193"/>
      <c r="D14" s="206"/>
    </row>
    <row r="15" spans="1:4" s="144" customFormat="1" ht="12" customHeight="1">
      <c r="A15" s="12" t="s">
        <v>62</v>
      </c>
      <c r="B15" s="146" t="s">
        <v>286</v>
      </c>
      <c r="C15" s="193"/>
      <c r="D15" s="206"/>
    </row>
    <row r="16" spans="1:4" s="144" customFormat="1" ht="12" customHeight="1">
      <c r="A16" s="12" t="s">
        <v>63</v>
      </c>
      <c r="B16" s="146" t="s">
        <v>287</v>
      </c>
      <c r="C16" s="193"/>
      <c r="D16" s="206"/>
    </row>
    <row r="17" spans="1:4" s="144" customFormat="1" ht="12" customHeight="1">
      <c r="A17" s="12" t="s">
        <v>64</v>
      </c>
      <c r="B17" s="146" t="s">
        <v>143</v>
      </c>
      <c r="C17" s="193">
        <v>12415503</v>
      </c>
      <c r="D17" s="206">
        <v>12415503</v>
      </c>
    </row>
    <row r="18" spans="1:4" s="144" customFormat="1" ht="12" customHeight="1" thickBot="1">
      <c r="A18" s="14" t="s">
        <v>70</v>
      </c>
      <c r="B18" s="72" t="s">
        <v>144</v>
      </c>
      <c r="C18" s="194"/>
      <c r="D18" s="207"/>
    </row>
    <row r="19" spans="1:4" s="144" customFormat="1" ht="12" customHeight="1" thickBot="1">
      <c r="A19" s="18" t="s">
        <v>5</v>
      </c>
      <c r="B19" s="19" t="s">
        <v>145</v>
      </c>
      <c r="C19" s="191">
        <f>+C20+C21+C22+C23+C24</f>
        <v>3341383</v>
      </c>
      <c r="D19" s="135">
        <f>+D20+D21+D22+D23+D24</f>
        <v>3341383</v>
      </c>
    </row>
    <row r="20" spans="1:4" s="144" customFormat="1" ht="12" customHeight="1">
      <c r="A20" s="13" t="s">
        <v>43</v>
      </c>
      <c r="B20" s="145" t="s">
        <v>146</v>
      </c>
      <c r="C20" s="192"/>
      <c r="D20" s="205"/>
    </row>
    <row r="21" spans="1:4" s="144" customFormat="1" ht="12" customHeight="1">
      <c r="A21" s="12" t="s">
        <v>44</v>
      </c>
      <c r="B21" s="146" t="s">
        <v>147</v>
      </c>
      <c r="C21" s="193"/>
      <c r="D21" s="206"/>
    </row>
    <row r="22" spans="1:4" s="144" customFormat="1" ht="12" customHeight="1">
      <c r="A22" s="12" t="s">
        <v>45</v>
      </c>
      <c r="B22" s="146" t="s">
        <v>288</v>
      </c>
      <c r="C22" s="193"/>
      <c r="D22" s="206"/>
    </row>
    <row r="23" spans="1:4" s="144" customFormat="1" ht="12" customHeight="1">
      <c r="A23" s="12" t="s">
        <v>46</v>
      </c>
      <c r="B23" s="146" t="s">
        <v>289</v>
      </c>
      <c r="C23" s="193"/>
      <c r="D23" s="206"/>
    </row>
    <row r="24" spans="1:4" s="144" customFormat="1" ht="12" customHeight="1">
      <c r="A24" s="12" t="s">
        <v>86</v>
      </c>
      <c r="B24" s="146" t="s">
        <v>148</v>
      </c>
      <c r="C24" s="193">
        <v>3341383</v>
      </c>
      <c r="D24" s="206">
        <v>3341383</v>
      </c>
    </row>
    <row r="25" spans="1:4" s="144" customFormat="1" ht="12" customHeight="1" thickBot="1">
      <c r="A25" s="14" t="s">
        <v>87</v>
      </c>
      <c r="B25" s="147" t="s">
        <v>149</v>
      </c>
      <c r="C25" s="194"/>
      <c r="D25" s="207"/>
    </row>
    <row r="26" spans="1:4" s="144" customFormat="1" ht="12" customHeight="1" thickBot="1">
      <c r="A26" s="18" t="s">
        <v>88</v>
      </c>
      <c r="B26" s="19" t="s">
        <v>373</v>
      </c>
      <c r="C26" s="195">
        <f>SUM(C27:C33)</f>
        <v>700000</v>
      </c>
      <c r="D26" s="136">
        <f>SUM(D27:D33)</f>
        <v>656255</v>
      </c>
    </row>
    <row r="27" spans="1:4" s="144" customFormat="1" ht="12" customHeight="1">
      <c r="A27" s="13" t="s">
        <v>151</v>
      </c>
      <c r="B27" s="145" t="s">
        <v>377</v>
      </c>
      <c r="C27" s="192"/>
      <c r="D27" s="205"/>
    </row>
    <row r="28" spans="1:4" s="144" customFormat="1" ht="12" customHeight="1">
      <c r="A28" s="12" t="s">
        <v>152</v>
      </c>
      <c r="B28" s="146" t="s">
        <v>378</v>
      </c>
      <c r="C28" s="193"/>
      <c r="D28" s="206"/>
    </row>
    <row r="29" spans="1:4" s="144" customFormat="1" ht="12" customHeight="1">
      <c r="A29" s="12" t="s">
        <v>153</v>
      </c>
      <c r="B29" s="146" t="s">
        <v>379</v>
      </c>
      <c r="C29" s="193"/>
      <c r="D29" s="206"/>
    </row>
    <row r="30" spans="1:4" s="144" customFormat="1" ht="12" customHeight="1">
      <c r="A30" s="12" t="s">
        <v>154</v>
      </c>
      <c r="B30" s="146" t="s">
        <v>380</v>
      </c>
      <c r="C30" s="193"/>
      <c r="D30" s="206"/>
    </row>
    <row r="31" spans="1:4" s="144" customFormat="1" ht="12" customHeight="1">
      <c r="A31" s="12" t="s">
        <v>374</v>
      </c>
      <c r="B31" s="146" t="s">
        <v>155</v>
      </c>
      <c r="C31" s="196">
        <v>600000</v>
      </c>
      <c r="D31" s="290">
        <v>376121</v>
      </c>
    </row>
    <row r="32" spans="1:4" s="144" customFormat="1" ht="12" customHeight="1">
      <c r="A32" s="12" t="s">
        <v>375</v>
      </c>
      <c r="B32" s="146" t="s">
        <v>388</v>
      </c>
      <c r="C32" s="196">
        <v>100000</v>
      </c>
      <c r="D32" s="290">
        <v>177000</v>
      </c>
    </row>
    <row r="33" spans="1:4" s="144" customFormat="1" ht="12" customHeight="1" thickBot="1">
      <c r="A33" s="14" t="s">
        <v>376</v>
      </c>
      <c r="B33" s="186" t="s">
        <v>157</v>
      </c>
      <c r="C33" s="194"/>
      <c r="D33" s="291">
        <v>103134</v>
      </c>
    </row>
    <row r="34" spans="1:4" s="144" customFormat="1" ht="12" customHeight="1" thickBot="1">
      <c r="A34" s="18" t="s">
        <v>7</v>
      </c>
      <c r="B34" s="19" t="s">
        <v>297</v>
      </c>
      <c r="C34" s="191">
        <f>SUM(C35:C45)</f>
        <v>1216794</v>
      </c>
      <c r="D34" s="296">
        <f>SUM(D35:D45)</f>
        <v>1509070</v>
      </c>
    </row>
    <row r="35" spans="1:4" s="144" customFormat="1" ht="12" customHeight="1">
      <c r="A35" s="13" t="s">
        <v>47</v>
      </c>
      <c r="B35" s="145" t="s">
        <v>160</v>
      </c>
      <c r="C35" s="197">
        <v>321794</v>
      </c>
      <c r="D35" s="292">
        <v>436910</v>
      </c>
    </row>
    <row r="36" spans="1:4" s="144" customFormat="1" ht="12" customHeight="1">
      <c r="A36" s="12" t="s">
        <v>48</v>
      </c>
      <c r="B36" s="146" t="s">
        <v>161</v>
      </c>
      <c r="C36" s="193">
        <v>100000</v>
      </c>
      <c r="D36" s="290">
        <v>31000</v>
      </c>
    </row>
    <row r="37" spans="1:4" s="144" customFormat="1" ht="12" customHeight="1">
      <c r="A37" s="12" t="s">
        <v>49</v>
      </c>
      <c r="B37" s="146" t="s">
        <v>162</v>
      </c>
      <c r="C37" s="193"/>
      <c r="D37" s="290"/>
    </row>
    <row r="38" spans="1:4" s="144" customFormat="1" ht="12" customHeight="1">
      <c r="A38" s="12" t="s">
        <v>90</v>
      </c>
      <c r="B38" s="146" t="s">
        <v>163</v>
      </c>
      <c r="C38" s="193">
        <v>75000</v>
      </c>
      <c r="D38" s="290">
        <v>73356</v>
      </c>
    </row>
    <row r="39" spans="1:4" s="144" customFormat="1" ht="12" customHeight="1">
      <c r="A39" s="12" t="s">
        <v>91</v>
      </c>
      <c r="B39" s="146" t="s">
        <v>164</v>
      </c>
      <c r="C39" s="196">
        <v>400000</v>
      </c>
      <c r="D39" s="290">
        <v>666479</v>
      </c>
    </row>
    <row r="40" spans="1:4" s="144" customFormat="1" ht="12" customHeight="1">
      <c r="A40" s="12" t="s">
        <v>92</v>
      </c>
      <c r="B40" s="146" t="s">
        <v>165</v>
      </c>
      <c r="C40" s="193"/>
      <c r="D40" s="206"/>
    </row>
    <row r="41" spans="1:4" s="144" customFormat="1" ht="12" customHeight="1">
      <c r="A41" s="12" t="s">
        <v>93</v>
      </c>
      <c r="B41" s="146" t="s">
        <v>166</v>
      </c>
      <c r="C41" s="193"/>
      <c r="D41" s="206"/>
    </row>
    <row r="42" spans="1:4" s="144" customFormat="1" ht="12" customHeight="1">
      <c r="A42" s="12" t="s">
        <v>94</v>
      </c>
      <c r="B42" s="146" t="s">
        <v>381</v>
      </c>
      <c r="C42" s="193"/>
      <c r="D42" s="206"/>
    </row>
    <row r="43" spans="1:4" s="144" customFormat="1" ht="12" customHeight="1">
      <c r="A43" s="12" t="s">
        <v>158</v>
      </c>
      <c r="B43" s="146" t="s">
        <v>167</v>
      </c>
      <c r="C43" s="198"/>
      <c r="D43" s="206"/>
    </row>
    <row r="44" spans="1:4" s="144" customFormat="1" ht="12" customHeight="1">
      <c r="A44" s="14" t="s">
        <v>159</v>
      </c>
      <c r="B44" s="147" t="s">
        <v>299</v>
      </c>
      <c r="C44" s="199"/>
      <c r="D44" s="290">
        <v>37520</v>
      </c>
    </row>
    <row r="45" spans="1:4" s="144" customFormat="1" ht="12" customHeight="1" thickBot="1">
      <c r="A45" s="14" t="s">
        <v>298</v>
      </c>
      <c r="B45" s="72" t="s">
        <v>168</v>
      </c>
      <c r="C45" s="199">
        <v>320000</v>
      </c>
      <c r="D45" s="291">
        <v>263805</v>
      </c>
    </row>
    <row r="46" spans="1:4" s="144" customFormat="1" ht="12" customHeight="1" thickBot="1">
      <c r="A46" s="18" t="s">
        <v>8</v>
      </c>
      <c r="B46" s="19" t="s">
        <v>169</v>
      </c>
      <c r="C46" s="191">
        <f>SUM(C47:C51)</f>
        <v>0</v>
      </c>
      <c r="D46" s="293"/>
    </row>
    <row r="47" spans="1:4" s="144" customFormat="1" ht="12" customHeight="1">
      <c r="A47" s="13" t="s">
        <v>50</v>
      </c>
      <c r="B47" s="145" t="s">
        <v>173</v>
      </c>
      <c r="C47" s="200"/>
      <c r="D47" s="292"/>
    </row>
    <row r="48" spans="1:4" s="144" customFormat="1" ht="12" customHeight="1">
      <c r="A48" s="12" t="s">
        <v>51</v>
      </c>
      <c r="B48" s="146" t="s">
        <v>174</v>
      </c>
      <c r="C48" s="198"/>
      <c r="D48" s="290"/>
    </row>
    <row r="49" spans="1:4" s="144" customFormat="1" ht="12" customHeight="1">
      <c r="A49" s="12" t="s">
        <v>170</v>
      </c>
      <c r="B49" s="146" t="s">
        <v>175</v>
      </c>
      <c r="C49" s="198"/>
      <c r="D49" s="290"/>
    </row>
    <row r="50" spans="1:4" s="144" customFormat="1" ht="12" customHeight="1">
      <c r="A50" s="12" t="s">
        <v>171</v>
      </c>
      <c r="B50" s="146" t="s">
        <v>176</v>
      </c>
      <c r="C50" s="198"/>
      <c r="D50" s="290"/>
    </row>
    <row r="51" spans="1:4" s="144" customFormat="1" ht="12" customHeight="1" thickBot="1">
      <c r="A51" s="14" t="s">
        <v>172</v>
      </c>
      <c r="B51" s="72" t="s">
        <v>177</v>
      </c>
      <c r="C51" s="199"/>
      <c r="D51" s="291"/>
    </row>
    <row r="52" spans="1:4" s="144" customFormat="1" ht="12" customHeight="1" thickBot="1">
      <c r="A52" s="18" t="s">
        <v>95</v>
      </c>
      <c r="B52" s="19" t="s">
        <v>178</v>
      </c>
      <c r="C52" s="191">
        <f>SUM(C53:C55)</f>
        <v>0</v>
      </c>
      <c r="D52" s="293">
        <v>15300</v>
      </c>
    </row>
    <row r="53" spans="1:4" s="144" customFormat="1" ht="12" customHeight="1">
      <c r="A53" s="13" t="s">
        <v>52</v>
      </c>
      <c r="B53" s="145" t="s">
        <v>179</v>
      </c>
      <c r="C53" s="192"/>
      <c r="D53" s="292"/>
    </row>
    <row r="54" spans="1:4" s="144" customFormat="1" ht="12" customHeight="1">
      <c r="A54" s="12" t="s">
        <v>53</v>
      </c>
      <c r="B54" s="146" t="s">
        <v>290</v>
      </c>
      <c r="C54" s="193"/>
      <c r="D54" s="290">
        <v>15300</v>
      </c>
    </row>
    <row r="55" spans="1:4" s="144" customFormat="1" ht="12" customHeight="1">
      <c r="A55" s="12" t="s">
        <v>182</v>
      </c>
      <c r="B55" s="146" t="s">
        <v>180</v>
      </c>
      <c r="C55" s="193"/>
      <c r="D55" s="206"/>
    </row>
    <row r="56" spans="1:4" s="144" customFormat="1" ht="12" customHeight="1" thickBot="1">
      <c r="A56" s="14" t="s">
        <v>183</v>
      </c>
      <c r="B56" s="72" t="s">
        <v>181</v>
      </c>
      <c r="C56" s="194"/>
      <c r="D56" s="207"/>
    </row>
    <row r="57" spans="1:4" s="144" customFormat="1" ht="12" customHeight="1" thickBot="1">
      <c r="A57" s="18" t="s">
        <v>10</v>
      </c>
      <c r="B57" s="70" t="s">
        <v>184</v>
      </c>
      <c r="C57" s="191">
        <f>SUM(C58:C60)</f>
        <v>0</v>
      </c>
      <c r="D57" s="204"/>
    </row>
    <row r="58" spans="1:4" s="144" customFormat="1" ht="12" customHeight="1">
      <c r="A58" s="13" t="s">
        <v>96</v>
      </c>
      <c r="B58" s="145" t="s">
        <v>186</v>
      </c>
      <c r="C58" s="198"/>
      <c r="D58" s="205"/>
    </row>
    <row r="59" spans="1:4" s="144" customFormat="1" ht="12" customHeight="1">
      <c r="A59" s="12" t="s">
        <v>97</v>
      </c>
      <c r="B59" s="146" t="s">
        <v>291</v>
      </c>
      <c r="C59" s="198"/>
      <c r="D59" s="206"/>
    </row>
    <row r="60" spans="1:4" s="144" customFormat="1" ht="12" customHeight="1">
      <c r="A60" s="12" t="s">
        <v>118</v>
      </c>
      <c r="B60" s="146" t="s">
        <v>187</v>
      </c>
      <c r="C60" s="198"/>
      <c r="D60" s="206"/>
    </row>
    <row r="61" spans="1:4" s="144" customFormat="1" ht="12" customHeight="1" thickBot="1">
      <c r="A61" s="14" t="s">
        <v>185</v>
      </c>
      <c r="B61" s="72" t="s">
        <v>188</v>
      </c>
      <c r="C61" s="198"/>
      <c r="D61" s="207"/>
    </row>
    <row r="62" spans="1:4" s="144" customFormat="1" ht="12" customHeight="1" thickBot="1">
      <c r="A62" s="180" t="s">
        <v>339</v>
      </c>
      <c r="B62" s="19" t="s">
        <v>189</v>
      </c>
      <c r="C62" s="195">
        <f>+C5+C12+C19+C26+C34+C46+C52+C57</f>
        <v>32128838</v>
      </c>
      <c r="D62" s="136">
        <f>+D5+D12+D19+D26+D34+D46+D52+D57</f>
        <v>34462975</v>
      </c>
    </row>
    <row r="63" spans="1:4" s="144" customFormat="1" ht="12" customHeight="1" thickBot="1">
      <c r="A63" s="174" t="s">
        <v>190</v>
      </c>
      <c r="B63" s="70" t="s">
        <v>191</v>
      </c>
      <c r="C63" s="191">
        <f>SUM(C64:C66)</f>
        <v>0</v>
      </c>
      <c r="D63" s="204"/>
    </row>
    <row r="64" spans="1:4" s="144" customFormat="1" ht="12" customHeight="1">
      <c r="A64" s="13" t="s">
        <v>222</v>
      </c>
      <c r="B64" s="145" t="s">
        <v>192</v>
      </c>
      <c r="C64" s="198"/>
      <c r="D64" s="205"/>
    </row>
    <row r="65" spans="1:4" s="144" customFormat="1" ht="12" customHeight="1">
      <c r="A65" s="12" t="s">
        <v>231</v>
      </c>
      <c r="B65" s="146" t="s">
        <v>193</v>
      </c>
      <c r="C65" s="198"/>
      <c r="D65" s="206"/>
    </row>
    <row r="66" spans="1:4" s="144" customFormat="1" ht="12" customHeight="1" thickBot="1">
      <c r="A66" s="14" t="s">
        <v>232</v>
      </c>
      <c r="B66" s="176" t="s">
        <v>324</v>
      </c>
      <c r="C66" s="198"/>
      <c r="D66" s="207"/>
    </row>
    <row r="67" spans="1:4" s="144" customFormat="1" ht="12" customHeight="1" thickBot="1">
      <c r="A67" s="174" t="s">
        <v>195</v>
      </c>
      <c r="B67" s="70" t="s">
        <v>196</v>
      </c>
      <c r="C67" s="191">
        <f>SUM(C68:C71)</f>
        <v>0</v>
      </c>
      <c r="D67" s="204"/>
    </row>
    <row r="68" spans="1:4" s="144" customFormat="1" ht="12" customHeight="1">
      <c r="A68" s="13" t="s">
        <v>75</v>
      </c>
      <c r="B68" s="145" t="s">
        <v>197</v>
      </c>
      <c r="C68" s="198"/>
      <c r="D68" s="205"/>
    </row>
    <row r="69" spans="1:4" s="144" customFormat="1" ht="12" customHeight="1">
      <c r="A69" s="12" t="s">
        <v>76</v>
      </c>
      <c r="B69" s="146" t="s">
        <v>198</v>
      </c>
      <c r="C69" s="198"/>
      <c r="D69" s="206"/>
    </row>
    <row r="70" spans="1:4" s="144" customFormat="1" ht="12" customHeight="1">
      <c r="A70" s="12" t="s">
        <v>223</v>
      </c>
      <c r="B70" s="146" t="s">
        <v>199</v>
      </c>
      <c r="C70" s="198"/>
      <c r="D70" s="206"/>
    </row>
    <row r="71" spans="1:4" s="144" customFormat="1" ht="12" customHeight="1" thickBot="1">
      <c r="A71" s="14" t="s">
        <v>224</v>
      </c>
      <c r="B71" s="72" t="s">
        <v>200</v>
      </c>
      <c r="C71" s="198"/>
      <c r="D71" s="207"/>
    </row>
    <row r="72" spans="1:4" s="144" customFormat="1" ht="12" customHeight="1" thickBot="1">
      <c r="A72" s="174" t="s">
        <v>201</v>
      </c>
      <c r="B72" s="70" t="s">
        <v>202</v>
      </c>
      <c r="C72" s="191">
        <f>SUM(C73:C74)</f>
        <v>7436865</v>
      </c>
      <c r="D72" s="135">
        <f>SUM(D73:D74)</f>
        <v>7436865</v>
      </c>
    </row>
    <row r="73" spans="1:4" s="144" customFormat="1" ht="12" customHeight="1">
      <c r="A73" s="13" t="s">
        <v>225</v>
      </c>
      <c r="B73" s="145" t="s">
        <v>203</v>
      </c>
      <c r="C73" s="201">
        <v>7436865</v>
      </c>
      <c r="D73" s="205">
        <v>7436865</v>
      </c>
    </row>
    <row r="74" spans="1:4" s="144" customFormat="1" ht="12" customHeight="1" thickBot="1">
      <c r="A74" s="14" t="s">
        <v>226</v>
      </c>
      <c r="B74" s="72" t="s">
        <v>204</v>
      </c>
      <c r="C74" s="198"/>
      <c r="D74" s="207"/>
    </row>
    <row r="75" spans="1:4" s="144" customFormat="1" ht="12" customHeight="1" thickBot="1">
      <c r="A75" s="174" t="s">
        <v>205</v>
      </c>
      <c r="B75" s="70" t="s">
        <v>206</v>
      </c>
      <c r="C75" s="191">
        <f>SUM(C76:C78)</f>
        <v>0</v>
      </c>
      <c r="D75" s="204"/>
    </row>
    <row r="76" spans="1:4" s="144" customFormat="1" ht="12" customHeight="1">
      <c r="A76" s="13" t="s">
        <v>227</v>
      </c>
      <c r="B76" s="145" t="s">
        <v>207</v>
      </c>
      <c r="C76" s="198"/>
      <c r="D76" s="205"/>
    </row>
    <row r="77" spans="1:4" s="144" customFormat="1" ht="12" customHeight="1">
      <c r="A77" s="12" t="s">
        <v>228</v>
      </c>
      <c r="B77" s="146" t="s">
        <v>208</v>
      </c>
      <c r="C77" s="198"/>
      <c r="D77" s="206"/>
    </row>
    <row r="78" spans="1:4" s="144" customFormat="1" ht="12" customHeight="1" thickBot="1">
      <c r="A78" s="14" t="s">
        <v>229</v>
      </c>
      <c r="B78" s="72" t="s">
        <v>209</v>
      </c>
      <c r="C78" s="198"/>
      <c r="D78" s="207"/>
    </row>
    <row r="79" spans="1:4" s="144" customFormat="1" ht="12" customHeight="1" thickBot="1">
      <c r="A79" s="174" t="s">
        <v>210</v>
      </c>
      <c r="B79" s="70" t="s">
        <v>230</v>
      </c>
      <c r="C79" s="191">
        <f>SUM(C80:C83)</f>
        <v>0</v>
      </c>
      <c r="D79" s="204"/>
    </row>
    <row r="80" spans="1:4" s="144" customFormat="1" ht="12" customHeight="1">
      <c r="A80" s="149" t="s">
        <v>211</v>
      </c>
      <c r="B80" s="145" t="s">
        <v>212</v>
      </c>
      <c r="C80" s="198"/>
      <c r="D80" s="205"/>
    </row>
    <row r="81" spans="1:4" s="144" customFormat="1" ht="12" customHeight="1">
      <c r="A81" s="150" t="s">
        <v>213</v>
      </c>
      <c r="B81" s="146" t="s">
        <v>214</v>
      </c>
      <c r="C81" s="198"/>
      <c r="D81" s="206"/>
    </row>
    <row r="82" spans="1:4" s="144" customFormat="1" ht="12" customHeight="1">
      <c r="A82" s="150" t="s">
        <v>215</v>
      </c>
      <c r="B82" s="146" t="s">
        <v>216</v>
      </c>
      <c r="C82" s="198"/>
      <c r="D82" s="206"/>
    </row>
    <row r="83" spans="1:4" s="144" customFormat="1" ht="12" customHeight="1" thickBot="1">
      <c r="A83" s="151" t="s">
        <v>217</v>
      </c>
      <c r="B83" s="72" t="s">
        <v>218</v>
      </c>
      <c r="C83" s="198"/>
      <c r="D83" s="207"/>
    </row>
    <row r="84" spans="1:4" s="144" customFormat="1" ht="12" customHeight="1" thickBot="1">
      <c r="A84" s="174" t="s">
        <v>219</v>
      </c>
      <c r="B84" s="70" t="s">
        <v>338</v>
      </c>
      <c r="C84" s="202"/>
      <c r="D84" s="204"/>
    </row>
    <row r="85" spans="1:4" s="144" customFormat="1" ht="13.5" customHeight="1" thickBot="1">
      <c r="A85" s="174" t="s">
        <v>221</v>
      </c>
      <c r="B85" s="70" t="s">
        <v>220</v>
      </c>
      <c r="C85" s="202"/>
      <c r="D85" s="208"/>
    </row>
    <row r="86" spans="1:4" s="144" customFormat="1" ht="15.75" customHeight="1" thickBot="1">
      <c r="A86" s="174" t="s">
        <v>233</v>
      </c>
      <c r="B86" s="152" t="s">
        <v>341</v>
      </c>
      <c r="C86" s="195">
        <f>+C63+C67+C72+C75+C79+C85+C84</f>
        <v>7436865</v>
      </c>
      <c r="D86" s="136">
        <f>+D63+D67+D72+D75+D79+D85+D84</f>
        <v>7436865</v>
      </c>
    </row>
    <row r="87" spans="1:4" s="144" customFormat="1" ht="16.5" customHeight="1" thickBot="1">
      <c r="A87" s="175" t="s">
        <v>340</v>
      </c>
      <c r="B87" s="153" t="s">
        <v>342</v>
      </c>
      <c r="C87" s="195">
        <f>+C62+C86</f>
        <v>39565703</v>
      </c>
      <c r="D87" s="136">
        <f>+D62+D86</f>
        <v>41899840</v>
      </c>
    </row>
    <row r="88" spans="1:3" s="144" customFormat="1" ht="83.25" customHeight="1">
      <c r="A88" s="3"/>
      <c r="B88" s="4"/>
      <c r="C88" s="76"/>
    </row>
    <row r="89" spans="1:3" ht="16.5" customHeight="1">
      <c r="A89" s="299" t="s">
        <v>31</v>
      </c>
      <c r="B89" s="299"/>
      <c r="C89" s="299"/>
    </row>
    <row r="90" spans="1:4" s="154" customFormat="1" ht="16.5" customHeight="1" thickBot="1">
      <c r="A90" s="301" t="s">
        <v>78</v>
      </c>
      <c r="B90" s="301"/>
      <c r="C90" s="47"/>
      <c r="D90" s="231" t="s">
        <v>385</v>
      </c>
    </row>
    <row r="91" spans="1:4" ht="37.5" customHeight="1" thickBot="1">
      <c r="A91" s="21" t="s">
        <v>42</v>
      </c>
      <c r="B91" s="22" t="s">
        <v>32</v>
      </c>
      <c r="C91" s="189" t="str">
        <f>+C3</f>
        <v>Eredeti előirányzat</v>
      </c>
      <c r="D91" s="283" t="s">
        <v>390</v>
      </c>
    </row>
    <row r="92" spans="1:4" s="143" customFormat="1" ht="12" customHeight="1" thickBot="1">
      <c r="A92" s="25"/>
      <c r="B92" s="26" t="s">
        <v>350</v>
      </c>
      <c r="C92" s="209" t="s">
        <v>351</v>
      </c>
      <c r="D92" s="203"/>
    </row>
    <row r="93" spans="1:4" ht="12" customHeight="1" thickBot="1">
      <c r="A93" s="20" t="s">
        <v>3</v>
      </c>
      <c r="B93" s="24" t="s">
        <v>300</v>
      </c>
      <c r="C93" s="210">
        <f>C94+C95+C96+C97+C98+C111</f>
        <v>32931320</v>
      </c>
      <c r="D93" s="135">
        <f>D94+D95+D96+D97+D98+D111</f>
        <v>34765457</v>
      </c>
    </row>
    <row r="94" spans="1:5" ht="12" customHeight="1">
      <c r="A94" s="15" t="s">
        <v>54</v>
      </c>
      <c r="B94" s="8" t="s">
        <v>33</v>
      </c>
      <c r="C94" s="211">
        <v>13658495</v>
      </c>
      <c r="D94" s="297">
        <v>14327854</v>
      </c>
      <c r="E94" s="226"/>
    </row>
    <row r="95" spans="1:5" ht="12" customHeight="1">
      <c r="A95" s="12" t="s">
        <v>55</v>
      </c>
      <c r="B95" s="6" t="s">
        <v>98</v>
      </c>
      <c r="C95" s="196">
        <v>2126243</v>
      </c>
      <c r="D95" s="294">
        <v>2586194</v>
      </c>
      <c r="E95" s="226"/>
    </row>
    <row r="96" spans="1:4" ht="12" customHeight="1">
      <c r="A96" s="12" t="s">
        <v>56</v>
      </c>
      <c r="B96" s="6" t="s">
        <v>73</v>
      </c>
      <c r="C96" s="212">
        <v>13902582</v>
      </c>
      <c r="D96" s="294">
        <v>12523401</v>
      </c>
    </row>
    <row r="97" spans="1:4" ht="12" customHeight="1">
      <c r="A97" s="12" t="s">
        <v>57</v>
      </c>
      <c r="B97" s="9" t="s">
        <v>99</v>
      </c>
      <c r="C97" s="194">
        <v>830000</v>
      </c>
      <c r="D97" s="294">
        <v>966000</v>
      </c>
    </row>
    <row r="98" spans="1:5" ht="12" customHeight="1">
      <c r="A98" s="12" t="s">
        <v>65</v>
      </c>
      <c r="B98" s="17" t="s">
        <v>100</v>
      </c>
      <c r="C98" s="194">
        <v>2414000</v>
      </c>
      <c r="D98" s="294">
        <v>2434000</v>
      </c>
      <c r="E98" s="225"/>
    </row>
    <row r="99" spans="1:4" ht="12" customHeight="1">
      <c r="A99" s="12" t="s">
        <v>58</v>
      </c>
      <c r="B99" s="6" t="s">
        <v>305</v>
      </c>
      <c r="C99" s="194"/>
      <c r="D99" s="294"/>
    </row>
    <row r="100" spans="1:4" ht="12" customHeight="1">
      <c r="A100" s="12" t="s">
        <v>59</v>
      </c>
      <c r="B100" s="50" t="s">
        <v>304</v>
      </c>
      <c r="C100" s="194"/>
      <c r="D100" s="222"/>
    </row>
    <row r="101" spans="1:4" ht="12" customHeight="1">
      <c r="A101" s="12" t="s">
        <v>66</v>
      </c>
      <c r="B101" s="50" t="s">
        <v>303</v>
      </c>
      <c r="C101" s="194"/>
      <c r="D101" s="222"/>
    </row>
    <row r="102" spans="1:4" ht="12" customHeight="1">
      <c r="A102" s="12" t="s">
        <v>67</v>
      </c>
      <c r="B102" s="48" t="s">
        <v>236</v>
      </c>
      <c r="C102" s="194"/>
      <c r="D102" s="222"/>
    </row>
    <row r="103" spans="1:4" ht="12" customHeight="1">
      <c r="A103" s="12" t="s">
        <v>68</v>
      </c>
      <c r="B103" s="49" t="s">
        <v>237</v>
      </c>
      <c r="C103" s="194"/>
      <c r="D103" s="222"/>
    </row>
    <row r="104" spans="1:4" ht="12" customHeight="1">
      <c r="A104" s="12" t="s">
        <v>69</v>
      </c>
      <c r="B104" s="49" t="s">
        <v>238</v>
      </c>
      <c r="C104" s="194"/>
      <c r="D104" s="222"/>
    </row>
    <row r="105" spans="1:4" ht="12" customHeight="1">
      <c r="A105" s="12" t="s">
        <v>71</v>
      </c>
      <c r="B105" s="48" t="s">
        <v>239</v>
      </c>
      <c r="C105" s="194"/>
      <c r="D105" s="222">
        <v>20000</v>
      </c>
    </row>
    <row r="106" spans="1:4" ht="12" customHeight="1">
      <c r="A106" s="12" t="s">
        <v>101</v>
      </c>
      <c r="B106" s="48" t="s">
        <v>240</v>
      </c>
      <c r="C106" s="194"/>
      <c r="D106" s="222"/>
    </row>
    <row r="107" spans="1:4" ht="12" customHeight="1">
      <c r="A107" s="12" t="s">
        <v>234</v>
      </c>
      <c r="B107" s="49" t="s">
        <v>241</v>
      </c>
      <c r="C107" s="194"/>
      <c r="D107" s="222"/>
    </row>
    <row r="108" spans="1:4" ht="12" customHeight="1">
      <c r="A108" s="11" t="s">
        <v>235</v>
      </c>
      <c r="B108" s="50" t="s">
        <v>242</v>
      </c>
      <c r="C108" s="194"/>
      <c r="D108" s="222"/>
    </row>
    <row r="109" spans="1:4" ht="12" customHeight="1">
      <c r="A109" s="12" t="s">
        <v>301</v>
      </c>
      <c r="B109" s="50" t="s">
        <v>243</v>
      </c>
      <c r="C109" s="194"/>
      <c r="D109" s="222"/>
    </row>
    <row r="110" spans="1:4" ht="12" customHeight="1">
      <c r="A110" s="14" t="s">
        <v>302</v>
      </c>
      <c r="B110" s="50" t="s">
        <v>244</v>
      </c>
      <c r="C110" s="194">
        <v>2414000</v>
      </c>
      <c r="D110" s="222">
        <v>2414000</v>
      </c>
    </row>
    <row r="111" spans="1:4" ht="12" customHeight="1">
      <c r="A111" s="12" t="s">
        <v>306</v>
      </c>
      <c r="B111" s="9" t="s">
        <v>34</v>
      </c>
      <c r="C111" s="193"/>
      <c r="D111" s="294">
        <v>1928008</v>
      </c>
    </row>
    <row r="112" spans="1:4" ht="12" customHeight="1">
      <c r="A112" s="12" t="s">
        <v>307</v>
      </c>
      <c r="B112" s="6" t="s">
        <v>309</v>
      </c>
      <c r="C112" s="193"/>
      <c r="D112" s="294">
        <v>1928008</v>
      </c>
    </row>
    <row r="113" spans="1:4" ht="12" customHeight="1" thickBot="1">
      <c r="A113" s="16" t="s">
        <v>308</v>
      </c>
      <c r="B113" s="179" t="s">
        <v>310</v>
      </c>
      <c r="C113" s="213"/>
      <c r="D113" s="295"/>
    </row>
    <row r="114" spans="1:4" ht="12" customHeight="1" thickBot="1">
      <c r="A114" s="177" t="s">
        <v>4</v>
      </c>
      <c r="B114" s="178" t="s">
        <v>245</v>
      </c>
      <c r="C114" s="214">
        <f>+C115+C117+C119</f>
        <v>6056177</v>
      </c>
      <c r="D114" s="296">
        <f>+D115+D117+D119</f>
        <v>6556177</v>
      </c>
    </row>
    <row r="115" spans="1:5" ht="12" customHeight="1">
      <c r="A115" s="13" t="s">
        <v>60</v>
      </c>
      <c r="B115" s="6" t="s">
        <v>117</v>
      </c>
      <c r="C115" s="192">
        <v>1848207</v>
      </c>
      <c r="D115" s="297">
        <v>2348207</v>
      </c>
      <c r="E115" s="225"/>
    </row>
    <row r="116" spans="1:4" ht="12" customHeight="1">
      <c r="A116" s="13" t="s">
        <v>61</v>
      </c>
      <c r="B116" s="10" t="s">
        <v>249</v>
      </c>
      <c r="C116" s="192"/>
      <c r="D116" s="294"/>
    </row>
    <row r="117" spans="1:4" ht="12" customHeight="1">
      <c r="A117" s="13" t="s">
        <v>62</v>
      </c>
      <c r="B117" s="10" t="s">
        <v>102</v>
      </c>
      <c r="C117" s="193">
        <v>4207970</v>
      </c>
      <c r="D117" s="222">
        <v>4207970</v>
      </c>
    </row>
    <row r="118" spans="1:4" ht="12" customHeight="1">
      <c r="A118" s="13" t="s">
        <v>63</v>
      </c>
      <c r="B118" s="10" t="s">
        <v>250</v>
      </c>
      <c r="C118" s="215"/>
      <c r="D118" s="222"/>
    </row>
    <row r="119" spans="1:4" ht="12" customHeight="1">
      <c r="A119" s="13" t="s">
        <v>64</v>
      </c>
      <c r="B119" s="72" t="s">
        <v>119</v>
      </c>
      <c r="C119" s="215"/>
      <c r="D119" s="222"/>
    </row>
    <row r="120" spans="1:4" ht="12" customHeight="1">
      <c r="A120" s="13" t="s">
        <v>70</v>
      </c>
      <c r="B120" s="71" t="s">
        <v>292</v>
      </c>
      <c r="C120" s="215"/>
      <c r="D120" s="222"/>
    </row>
    <row r="121" spans="1:4" ht="12" customHeight="1">
      <c r="A121" s="13" t="s">
        <v>72</v>
      </c>
      <c r="B121" s="141" t="s">
        <v>255</v>
      </c>
      <c r="C121" s="215"/>
      <c r="D121" s="222"/>
    </row>
    <row r="122" spans="1:4" ht="15.75">
      <c r="A122" s="13" t="s">
        <v>103</v>
      </c>
      <c r="B122" s="49" t="s">
        <v>238</v>
      </c>
      <c r="C122" s="215"/>
      <c r="D122" s="222"/>
    </row>
    <row r="123" spans="1:4" ht="12" customHeight="1">
      <c r="A123" s="13" t="s">
        <v>104</v>
      </c>
      <c r="B123" s="49" t="s">
        <v>254</v>
      </c>
      <c r="C123" s="215"/>
      <c r="D123" s="222"/>
    </row>
    <row r="124" spans="1:4" ht="12" customHeight="1">
      <c r="A124" s="13" t="s">
        <v>105</v>
      </c>
      <c r="B124" s="49" t="s">
        <v>253</v>
      </c>
      <c r="C124" s="215"/>
      <c r="D124" s="222"/>
    </row>
    <row r="125" spans="1:4" ht="12" customHeight="1">
      <c r="A125" s="13" t="s">
        <v>246</v>
      </c>
      <c r="B125" s="49" t="s">
        <v>241</v>
      </c>
      <c r="C125" s="215"/>
      <c r="D125" s="222"/>
    </row>
    <row r="126" spans="1:4" ht="12" customHeight="1">
      <c r="A126" s="13" t="s">
        <v>247</v>
      </c>
      <c r="B126" s="49" t="s">
        <v>252</v>
      </c>
      <c r="C126" s="215"/>
      <c r="D126" s="222"/>
    </row>
    <row r="127" spans="1:4" ht="16.5" thickBot="1">
      <c r="A127" s="11" t="s">
        <v>248</v>
      </c>
      <c r="B127" s="49" t="s">
        <v>251</v>
      </c>
      <c r="C127" s="216"/>
      <c r="D127" s="222"/>
    </row>
    <row r="128" spans="1:4" ht="12" customHeight="1" thickBot="1">
      <c r="A128" s="18" t="s">
        <v>5</v>
      </c>
      <c r="B128" s="43" t="s">
        <v>311</v>
      </c>
      <c r="C128" s="191">
        <f>+C93+C114</f>
        <v>38987497</v>
      </c>
      <c r="D128" s="135">
        <f>+D93+D114</f>
        <v>41321634</v>
      </c>
    </row>
    <row r="129" spans="1:4" ht="12" customHeight="1" thickBot="1">
      <c r="A129" s="18" t="s">
        <v>6</v>
      </c>
      <c r="B129" s="43" t="s">
        <v>312</v>
      </c>
      <c r="C129" s="191">
        <f>+C130+C131+C132</f>
        <v>0</v>
      </c>
      <c r="D129" s="224"/>
    </row>
    <row r="130" spans="1:4" ht="12" customHeight="1">
      <c r="A130" s="13" t="s">
        <v>151</v>
      </c>
      <c r="B130" s="10" t="s">
        <v>319</v>
      </c>
      <c r="C130" s="215"/>
      <c r="D130" s="221"/>
    </row>
    <row r="131" spans="1:4" ht="12" customHeight="1">
      <c r="A131" s="13" t="s">
        <v>152</v>
      </c>
      <c r="B131" s="10" t="s">
        <v>320</v>
      </c>
      <c r="C131" s="215"/>
      <c r="D131" s="222"/>
    </row>
    <row r="132" spans="1:4" ht="12" customHeight="1" thickBot="1">
      <c r="A132" s="11" t="s">
        <v>153</v>
      </c>
      <c r="B132" s="10" t="s">
        <v>321</v>
      </c>
      <c r="C132" s="215"/>
      <c r="D132" s="223"/>
    </row>
    <row r="133" spans="1:4" ht="12" customHeight="1" thickBot="1">
      <c r="A133" s="18" t="s">
        <v>7</v>
      </c>
      <c r="B133" s="43" t="s">
        <v>313</v>
      </c>
      <c r="C133" s="191">
        <f>SUM(C134:C139)</f>
        <v>0</v>
      </c>
      <c r="D133" s="224"/>
    </row>
    <row r="134" spans="1:4" ht="12" customHeight="1">
      <c r="A134" s="13" t="s">
        <v>47</v>
      </c>
      <c r="B134" s="7" t="s">
        <v>322</v>
      </c>
      <c r="C134" s="215"/>
      <c r="D134" s="221"/>
    </row>
    <row r="135" spans="1:4" ht="12" customHeight="1">
      <c r="A135" s="13" t="s">
        <v>48</v>
      </c>
      <c r="B135" s="7" t="s">
        <v>314</v>
      </c>
      <c r="C135" s="215"/>
      <c r="D135" s="222"/>
    </row>
    <row r="136" spans="1:4" ht="12" customHeight="1">
      <c r="A136" s="13" t="s">
        <v>49</v>
      </c>
      <c r="B136" s="7" t="s">
        <v>315</v>
      </c>
      <c r="C136" s="215"/>
      <c r="D136" s="222"/>
    </row>
    <row r="137" spans="1:4" ht="12" customHeight="1">
      <c r="A137" s="13" t="s">
        <v>90</v>
      </c>
      <c r="B137" s="7" t="s">
        <v>316</v>
      </c>
      <c r="C137" s="215"/>
      <c r="D137" s="222"/>
    </row>
    <row r="138" spans="1:4" ht="12" customHeight="1">
      <c r="A138" s="13" t="s">
        <v>91</v>
      </c>
      <c r="B138" s="7" t="s">
        <v>317</v>
      </c>
      <c r="C138" s="215"/>
      <c r="D138" s="222"/>
    </row>
    <row r="139" spans="1:4" ht="12" customHeight="1" thickBot="1">
      <c r="A139" s="11" t="s">
        <v>92</v>
      </c>
      <c r="B139" s="7" t="s">
        <v>318</v>
      </c>
      <c r="C139" s="215"/>
      <c r="D139" s="222"/>
    </row>
    <row r="140" spans="1:4" ht="12" customHeight="1" thickBot="1">
      <c r="A140" s="18" t="s">
        <v>8</v>
      </c>
      <c r="B140" s="43" t="s">
        <v>326</v>
      </c>
      <c r="C140" s="195">
        <f>+C141+C142+C143+C144</f>
        <v>578206</v>
      </c>
      <c r="D140" s="136">
        <f>+D141+D142+D143+D144</f>
        <v>578206</v>
      </c>
    </row>
    <row r="141" spans="1:4" ht="12" customHeight="1">
      <c r="A141" s="13" t="s">
        <v>50</v>
      </c>
      <c r="B141" s="7" t="s">
        <v>256</v>
      </c>
      <c r="C141" s="215"/>
      <c r="D141" s="222"/>
    </row>
    <row r="142" spans="1:4" ht="12" customHeight="1">
      <c r="A142" s="13" t="s">
        <v>51</v>
      </c>
      <c r="B142" s="7" t="s">
        <v>257</v>
      </c>
      <c r="C142" s="217">
        <v>578206</v>
      </c>
      <c r="D142" s="222">
        <v>578206</v>
      </c>
    </row>
    <row r="143" spans="1:4" ht="12" customHeight="1">
      <c r="A143" s="13" t="s">
        <v>170</v>
      </c>
      <c r="B143" s="7" t="s">
        <v>327</v>
      </c>
      <c r="C143" s="215"/>
      <c r="D143" s="222"/>
    </row>
    <row r="144" spans="1:4" ht="12" customHeight="1" thickBot="1">
      <c r="A144" s="11" t="s">
        <v>171</v>
      </c>
      <c r="B144" s="5" t="s">
        <v>276</v>
      </c>
      <c r="C144" s="215"/>
      <c r="D144" s="223"/>
    </row>
    <row r="145" spans="1:4" ht="12" customHeight="1" thickBot="1">
      <c r="A145" s="18" t="s">
        <v>9</v>
      </c>
      <c r="B145" s="43" t="s">
        <v>328</v>
      </c>
      <c r="C145" s="218">
        <f>SUM(C146:C150)</f>
        <v>0</v>
      </c>
      <c r="D145" s="224"/>
    </row>
    <row r="146" spans="1:4" ht="12" customHeight="1">
      <c r="A146" s="13" t="s">
        <v>52</v>
      </c>
      <c r="B146" s="7" t="s">
        <v>323</v>
      </c>
      <c r="C146" s="215"/>
      <c r="D146" s="221"/>
    </row>
    <row r="147" spans="1:4" ht="12" customHeight="1">
      <c r="A147" s="13" t="s">
        <v>53</v>
      </c>
      <c r="B147" s="7" t="s">
        <v>330</v>
      </c>
      <c r="C147" s="215"/>
      <c r="D147" s="222"/>
    </row>
    <row r="148" spans="1:4" ht="12" customHeight="1">
      <c r="A148" s="13" t="s">
        <v>182</v>
      </c>
      <c r="B148" s="7" t="s">
        <v>325</v>
      </c>
      <c r="C148" s="215"/>
      <c r="D148" s="222"/>
    </row>
    <row r="149" spans="1:4" ht="12" customHeight="1">
      <c r="A149" s="13" t="s">
        <v>183</v>
      </c>
      <c r="B149" s="7" t="s">
        <v>331</v>
      </c>
      <c r="C149" s="215"/>
      <c r="D149" s="222"/>
    </row>
    <row r="150" spans="1:4" ht="12" customHeight="1" thickBot="1">
      <c r="A150" s="13" t="s">
        <v>329</v>
      </c>
      <c r="B150" s="7" t="s">
        <v>332</v>
      </c>
      <c r="C150" s="215"/>
      <c r="D150" s="223"/>
    </row>
    <row r="151" spans="1:4" ht="12" customHeight="1" thickBot="1">
      <c r="A151" s="18" t="s">
        <v>10</v>
      </c>
      <c r="B151" s="43" t="s">
        <v>333</v>
      </c>
      <c r="C151" s="219"/>
      <c r="D151" s="224"/>
    </row>
    <row r="152" spans="1:4" ht="12" customHeight="1" thickBot="1">
      <c r="A152" s="18" t="s">
        <v>11</v>
      </c>
      <c r="B152" s="43" t="s">
        <v>334</v>
      </c>
      <c r="C152" s="219"/>
      <c r="D152" s="221"/>
    </row>
    <row r="153" spans="1:9" ht="15" customHeight="1" thickBot="1">
      <c r="A153" s="18" t="s">
        <v>12</v>
      </c>
      <c r="B153" s="43" t="s">
        <v>336</v>
      </c>
      <c r="C153" s="220">
        <f>+C129+C133+C140+C145+C151+C152</f>
        <v>578206</v>
      </c>
      <c r="D153" s="185">
        <f>+D129+D133+D140+D145+D151+D152</f>
        <v>578206</v>
      </c>
      <c r="F153" s="155"/>
      <c r="G153" s="156"/>
      <c r="H153" s="156"/>
      <c r="I153" s="156"/>
    </row>
    <row r="154" spans="1:4" s="144" customFormat="1" ht="12.75" customHeight="1" thickBot="1">
      <c r="A154" s="73" t="s">
        <v>13</v>
      </c>
      <c r="B154" s="124" t="s">
        <v>335</v>
      </c>
      <c r="C154" s="220">
        <f>+C128+C153</f>
        <v>39565703</v>
      </c>
      <c r="D154" s="185">
        <f>+D128+D153</f>
        <v>41899840</v>
      </c>
    </row>
    <row r="155" ht="7.5" customHeight="1"/>
    <row r="156" spans="1:3" ht="15.75">
      <c r="A156" s="302" t="s">
        <v>258</v>
      </c>
      <c r="B156" s="302"/>
      <c r="C156" s="302"/>
    </row>
    <row r="157" spans="1:3" ht="15" customHeight="1" thickBot="1">
      <c r="A157" s="300" t="s">
        <v>79</v>
      </c>
      <c r="B157" s="300"/>
      <c r="C157" s="77">
        <f>C90</f>
        <v>0</v>
      </c>
    </row>
    <row r="158" spans="1:4" ht="19.5" customHeight="1" thickBot="1">
      <c r="A158" s="18">
        <v>1</v>
      </c>
      <c r="B158" s="23" t="s">
        <v>337</v>
      </c>
      <c r="C158" s="75">
        <f>+C62-C128</f>
        <v>-6858659</v>
      </c>
      <c r="D158" s="75">
        <f>+D62-D128</f>
        <v>-6858659</v>
      </c>
    </row>
    <row r="159" spans="1:4" ht="36" customHeight="1" thickBot="1">
      <c r="A159" s="18" t="s">
        <v>4</v>
      </c>
      <c r="B159" s="23" t="s">
        <v>343</v>
      </c>
      <c r="C159" s="75">
        <f>+C86-C153</f>
        <v>6858659</v>
      </c>
      <c r="D159" s="75">
        <f>+D86-D153</f>
        <v>6858659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Kisbabot Községi Önkormányzat
2017. ÉVI KÖLTSÉGVETÉSÉNEK ÖSSZEVONT MÉRLEGE&amp;10
&amp;R&amp;"Times New Roman CE,Félkövér dőlt"&amp;11 1.1. melléklet a 8/2017. (XII.1.) önkormányzati rendelethez</oddHeader>
  </headerFooter>
  <rowBreaks count="1" manualBreakCount="1"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0"/>
  <sheetViews>
    <sheetView view="pageLayout" zoomScaleNormal="130" zoomScaleSheetLayoutView="100" workbookViewId="0" topLeftCell="A1">
      <selection activeCell="E11" sqref="E11"/>
    </sheetView>
  </sheetViews>
  <sheetFormatPr defaultColWidth="9.00390625" defaultRowHeight="12.75"/>
  <cols>
    <col min="1" max="1" width="9.50390625" style="125" customWidth="1"/>
    <col min="2" max="2" width="91.625" style="125" customWidth="1"/>
    <col min="3" max="3" width="21.625" style="126" customWidth="1"/>
    <col min="4" max="4" width="20.625" style="142" customWidth="1"/>
    <col min="5" max="16384" width="9.375" style="142" customWidth="1"/>
  </cols>
  <sheetData>
    <row r="1" spans="1:3" ht="15.75" customHeight="1">
      <c r="A1" s="299" t="s">
        <v>1</v>
      </c>
      <c r="B1" s="299"/>
      <c r="C1" s="299"/>
    </row>
    <row r="2" spans="1:4" ht="15.75" customHeight="1" thickBot="1">
      <c r="A2" s="300" t="s">
        <v>77</v>
      </c>
      <c r="B2" s="300"/>
      <c r="C2" s="77"/>
      <c r="D2" s="231" t="s">
        <v>385</v>
      </c>
    </row>
    <row r="3" spans="1:4" ht="37.5" customHeight="1" thickBot="1">
      <c r="A3" s="21" t="s">
        <v>42</v>
      </c>
      <c r="B3" s="22" t="s">
        <v>2</v>
      </c>
      <c r="C3" s="189" t="s">
        <v>392</v>
      </c>
      <c r="D3" s="285" t="s">
        <v>390</v>
      </c>
    </row>
    <row r="4" spans="1:4" s="143" customFormat="1" ht="12" customHeight="1" thickBot="1">
      <c r="A4" s="139"/>
      <c r="B4" s="140" t="s">
        <v>350</v>
      </c>
      <c r="C4" s="190" t="s">
        <v>351</v>
      </c>
      <c r="D4" s="26" t="s">
        <v>352</v>
      </c>
    </row>
    <row r="5" spans="1:4" s="144" customFormat="1" ht="12" customHeight="1" thickBot="1">
      <c r="A5" s="18" t="s">
        <v>3</v>
      </c>
      <c r="B5" s="19" t="s">
        <v>136</v>
      </c>
      <c r="C5" s="191">
        <f>+C6+C7+C8+C9+C10+C11</f>
        <v>11512278</v>
      </c>
      <c r="D5" s="135">
        <f>+D6+D7+D8+D9+D10+D11</f>
        <v>13582584</v>
      </c>
    </row>
    <row r="6" spans="1:4" s="144" customFormat="1" ht="12" customHeight="1">
      <c r="A6" s="13" t="s">
        <v>54</v>
      </c>
      <c r="B6" s="145" t="s">
        <v>137</v>
      </c>
      <c r="C6" s="192">
        <v>8219278</v>
      </c>
      <c r="D6" s="290">
        <v>9219278</v>
      </c>
    </row>
    <row r="7" spans="1:4" s="144" customFormat="1" ht="12" customHeight="1">
      <c r="A7" s="12" t="s">
        <v>55</v>
      </c>
      <c r="B7" s="146" t="s">
        <v>138</v>
      </c>
      <c r="C7" s="193"/>
      <c r="D7" s="290"/>
    </row>
    <row r="8" spans="1:4" s="144" customFormat="1" ht="12" customHeight="1">
      <c r="A8" s="12" t="s">
        <v>56</v>
      </c>
      <c r="B8" s="146" t="s">
        <v>372</v>
      </c>
      <c r="C8" s="193">
        <v>2093000</v>
      </c>
      <c r="D8" s="290">
        <v>2226174</v>
      </c>
    </row>
    <row r="9" spans="1:4" s="144" customFormat="1" ht="12" customHeight="1">
      <c r="A9" s="12" t="s">
        <v>57</v>
      </c>
      <c r="B9" s="146" t="s">
        <v>139</v>
      </c>
      <c r="C9" s="193">
        <v>1200000</v>
      </c>
      <c r="D9" s="290">
        <v>1200000</v>
      </c>
    </row>
    <row r="10" spans="1:4" s="144" customFormat="1" ht="12" customHeight="1">
      <c r="A10" s="12" t="s">
        <v>74</v>
      </c>
      <c r="B10" s="71" t="s">
        <v>295</v>
      </c>
      <c r="C10" s="193"/>
      <c r="D10" s="290">
        <v>881772</v>
      </c>
    </row>
    <row r="11" spans="1:4" s="144" customFormat="1" ht="12" customHeight="1" thickBot="1">
      <c r="A11" s="14" t="s">
        <v>58</v>
      </c>
      <c r="B11" s="72" t="s">
        <v>296</v>
      </c>
      <c r="C11" s="193"/>
      <c r="D11" s="290">
        <v>55360</v>
      </c>
    </row>
    <row r="12" spans="1:4" s="144" customFormat="1" ht="12" customHeight="1" thickBot="1">
      <c r="A12" s="18" t="s">
        <v>4</v>
      </c>
      <c r="B12" s="70" t="s">
        <v>140</v>
      </c>
      <c r="C12" s="191">
        <f>+C13+C14+C15+C16+C17</f>
        <v>240000</v>
      </c>
      <c r="D12" s="228">
        <f>+D13+D14+D15+D16+D17</f>
        <v>240000</v>
      </c>
    </row>
    <row r="13" spans="1:4" s="144" customFormat="1" ht="12" customHeight="1">
      <c r="A13" s="13" t="s">
        <v>60</v>
      </c>
      <c r="B13" s="145" t="s">
        <v>141</v>
      </c>
      <c r="C13" s="192"/>
      <c r="D13" s="206"/>
    </row>
    <row r="14" spans="1:4" s="144" customFormat="1" ht="12" customHeight="1">
      <c r="A14" s="12" t="s">
        <v>61</v>
      </c>
      <c r="B14" s="146" t="s">
        <v>142</v>
      </c>
      <c r="C14" s="193"/>
      <c r="D14" s="206"/>
    </row>
    <row r="15" spans="1:4" s="144" customFormat="1" ht="12" customHeight="1">
      <c r="A15" s="12" t="s">
        <v>62</v>
      </c>
      <c r="B15" s="146" t="s">
        <v>286</v>
      </c>
      <c r="C15" s="193"/>
      <c r="D15" s="206"/>
    </row>
    <row r="16" spans="1:4" s="144" customFormat="1" ht="12" customHeight="1">
      <c r="A16" s="12" t="s">
        <v>63</v>
      </c>
      <c r="B16" s="146" t="s">
        <v>287</v>
      </c>
      <c r="C16" s="193"/>
      <c r="D16" s="206"/>
    </row>
    <row r="17" spans="1:4" s="144" customFormat="1" ht="12" customHeight="1">
      <c r="A17" s="12" t="s">
        <v>64</v>
      </c>
      <c r="B17" s="146" t="s">
        <v>143</v>
      </c>
      <c r="C17" s="193">
        <v>240000</v>
      </c>
      <c r="D17" s="206">
        <v>240000</v>
      </c>
    </row>
    <row r="18" spans="1:4" s="144" customFormat="1" ht="12" customHeight="1" thickBot="1">
      <c r="A18" s="14" t="s">
        <v>70</v>
      </c>
      <c r="B18" s="72" t="s">
        <v>144</v>
      </c>
      <c r="C18" s="194"/>
      <c r="D18" s="206"/>
    </row>
    <row r="19" spans="1:4" s="144" customFormat="1" ht="12" customHeight="1" thickBot="1">
      <c r="A19" s="18" t="s">
        <v>5</v>
      </c>
      <c r="B19" s="19" t="s">
        <v>145</v>
      </c>
      <c r="C19" s="228"/>
      <c r="D19" s="228"/>
    </row>
    <row r="20" spans="1:4" s="144" customFormat="1" ht="12" customHeight="1">
      <c r="A20" s="13" t="s">
        <v>43</v>
      </c>
      <c r="B20" s="145" t="s">
        <v>146</v>
      </c>
      <c r="C20" s="192"/>
      <c r="D20" s="206"/>
    </row>
    <row r="21" spans="1:4" s="144" customFormat="1" ht="12" customHeight="1">
      <c r="A21" s="12" t="s">
        <v>44</v>
      </c>
      <c r="B21" s="146" t="s">
        <v>147</v>
      </c>
      <c r="C21" s="193"/>
      <c r="D21" s="206"/>
    </row>
    <row r="22" spans="1:4" s="144" customFormat="1" ht="12" customHeight="1">
      <c r="A22" s="12" t="s">
        <v>45</v>
      </c>
      <c r="B22" s="146" t="s">
        <v>288</v>
      </c>
      <c r="C22" s="193"/>
      <c r="D22" s="206"/>
    </row>
    <row r="23" spans="1:4" s="144" customFormat="1" ht="12" customHeight="1">
      <c r="A23" s="12" t="s">
        <v>46</v>
      </c>
      <c r="B23" s="146" t="s">
        <v>289</v>
      </c>
      <c r="C23" s="193"/>
      <c r="D23" s="206"/>
    </row>
    <row r="24" spans="1:4" s="144" customFormat="1" ht="12" customHeight="1">
      <c r="A24" s="12" t="s">
        <v>86</v>
      </c>
      <c r="B24" s="146" t="s">
        <v>148</v>
      </c>
      <c r="C24" s="193"/>
      <c r="D24" s="206"/>
    </row>
    <row r="25" spans="1:4" s="144" customFormat="1" ht="12" customHeight="1" thickBot="1">
      <c r="A25" s="14" t="s">
        <v>87</v>
      </c>
      <c r="B25" s="147" t="s">
        <v>149</v>
      </c>
      <c r="C25" s="194"/>
      <c r="D25" s="206"/>
    </row>
    <row r="26" spans="1:4" s="144" customFormat="1" ht="12" customHeight="1" thickBot="1">
      <c r="A26" s="18" t="s">
        <v>88</v>
      </c>
      <c r="B26" s="19" t="s">
        <v>382</v>
      </c>
      <c r="C26" s="195">
        <f>SUM(C27:C34)</f>
        <v>700000</v>
      </c>
      <c r="D26" s="228">
        <f>SUM(D27:D34)</f>
        <v>656255</v>
      </c>
    </row>
    <row r="27" spans="1:4" s="144" customFormat="1" ht="12" customHeight="1">
      <c r="A27" s="13" t="s">
        <v>151</v>
      </c>
      <c r="B27" s="145" t="s">
        <v>377</v>
      </c>
      <c r="C27" s="192"/>
      <c r="D27" s="206"/>
    </row>
    <row r="28" spans="1:4" s="144" customFormat="1" ht="12" customHeight="1">
      <c r="A28" s="12" t="s">
        <v>152</v>
      </c>
      <c r="B28" s="146" t="s">
        <v>378</v>
      </c>
      <c r="C28" s="193"/>
      <c r="D28" s="206"/>
    </row>
    <row r="29" spans="1:4" s="144" customFormat="1" ht="12" customHeight="1">
      <c r="A29" s="12" t="s">
        <v>153</v>
      </c>
      <c r="B29" s="146" t="s">
        <v>379</v>
      </c>
      <c r="C29" s="193"/>
      <c r="D29" s="206"/>
    </row>
    <row r="30" spans="1:4" s="144" customFormat="1" ht="12" customHeight="1">
      <c r="A30" s="12" t="s">
        <v>154</v>
      </c>
      <c r="B30" s="146" t="s">
        <v>380</v>
      </c>
      <c r="C30" s="193"/>
      <c r="D30" s="206"/>
    </row>
    <row r="31" spans="1:4" s="144" customFormat="1" ht="12" customHeight="1">
      <c r="A31" s="12" t="s">
        <v>374</v>
      </c>
      <c r="B31" s="146" t="s">
        <v>155</v>
      </c>
      <c r="C31" s="193">
        <v>600000</v>
      </c>
      <c r="D31" s="206">
        <v>376121</v>
      </c>
    </row>
    <row r="32" spans="1:4" s="144" customFormat="1" ht="12" customHeight="1">
      <c r="A32" s="12" t="s">
        <v>375</v>
      </c>
      <c r="B32" s="146" t="s">
        <v>388</v>
      </c>
      <c r="C32" s="193">
        <v>100000</v>
      </c>
      <c r="D32" s="206">
        <v>177000</v>
      </c>
    </row>
    <row r="33" spans="1:4" s="144" customFormat="1" ht="12" customHeight="1">
      <c r="A33" s="12" t="s">
        <v>376</v>
      </c>
      <c r="B33" s="146" t="s">
        <v>156</v>
      </c>
      <c r="C33" s="193"/>
      <c r="D33" s="206"/>
    </row>
    <row r="34" spans="1:4" s="144" customFormat="1" ht="12" customHeight="1" thickBot="1">
      <c r="A34" s="14" t="s">
        <v>389</v>
      </c>
      <c r="B34" s="186" t="s">
        <v>157</v>
      </c>
      <c r="C34" s="194"/>
      <c r="D34" s="206">
        <v>103134</v>
      </c>
    </row>
    <row r="35" spans="1:4" s="144" customFormat="1" ht="12" customHeight="1" thickBot="1">
      <c r="A35" s="18" t="s">
        <v>7</v>
      </c>
      <c r="B35" s="19" t="s">
        <v>297</v>
      </c>
      <c r="C35" s="191">
        <f>SUM(C36:C46)</f>
        <v>495000</v>
      </c>
      <c r="D35" s="228">
        <f>SUM(D36:D46)</f>
        <v>368161</v>
      </c>
    </row>
    <row r="36" spans="1:4" s="144" customFormat="1" ht="12" customHeight="1">
      <c r="A36" s="13" t="s">
        <v>47</v>
      </c>
      <c r="B36" s="145" t="s">
        <v>160</v>
      </c>
      <c r="C36" s="192"/>
      <c r="D36" s="206"/>
    </row>
    <row r="37" spans="1:4" s="144" customFormat="1" ht="12" customHeight="1">
      <c r="A37" s="12" t="s">
        <v>48</v>
      </c>
      <c r="B37" s="146" t="s">
        <v>161</v>
      </c>
      <c r="C37" s="193">
        <v>100000</v>
      </c>
      <c r="D37" s="206">
        <v>31000</v>
      </c>
    </row>
    <row r="38" spans="1:4" s="144" customFormat="1" ht="12" customHeight="1">
      <c r="A38" s="12" t="s">
        <v>49</v>
      </c>
      <c r="B38" s="146" t="s">
        <v>162</v>
      </c>
      <c r="C38" s="193"/>
      <c r="D38" s="206"/>
    </row>
    <row r="39" spans="1:4" s="144" customFormat="1" ht="12" customHeight="1">
      <c r="A39" s="12" t="s">
        <v>90</v>
      </c>
      <c r="B39" s="146" t="s">
        <v>163</v>
      </c>
      <c r="C39" s="193">
        <v>75000</v>
      </c>
      <c r="D39" s="206">
        <v>73356</v>
      </c>
    </row>
    <row r="40" spans="1:4" s="144" customFormat="1" ht="12" customHeight="1">
      <c r="A40" s="12" t="s">
        <v>91</v>
      </c>
      <c r="B40" s="146" t="s">
        <v>164</v>
      </c>
      <c r="C40" s="193"/>
      <c r="D40" s="206"/>
    </row>
    <row r="41" spans="1:4" s="144" customFormat="1" ht="12" customHeight="1">
      <c r="A41" s="12" t="s">
        <v>92</v>
      </c>
      <c r="B41" s="146" t="s">
        <v>165</v>
      </c>
      <c r="C41" s="193"/>
      <c r="D41" s="206"/>
    </row>
    <row r="42" spans="1:4" s="144" customFormat="1" ht="12" customHeight="1">
      <c r="A42" s="12" t="s">
        <v>93</v>
      </c>
      <c r="B42" s="146" t="s">
        <v>166</v>
      </c>
      <c r="C42" s="193"/>
      <c r="D42" s="206"/>
    </row>
    <row r="43" spans="1:4" s="144" customFormat="1" ht="12" customHeight="1">
      <c r="A43" s="12" t="s">
        <v>94</v>
      </c>
      <c r="B43" s="146" t="s">
        <v>381</v>
      </c>
      <c r="C43" s="193"/>
      <c r="D43" s="206"/>
    </row>
    <row r="44" spans="1:4" s="144" customFormat="1" ht="12" customHeight="1">
      <c r="A44" s="12" t="s">
        <v>158</v>
      </c>
      <c r="B44" s="146" t="s">
        <v>167</v>
      </c>
      <c r="C44" s="198"/>
      <c r="D44" s="206"/>
    </row>
    <row r="45" spans="1:4" s="144" customFormat="1" ht="12" customHeight="1">
      <c r="A45" s="14" t="s">
        <v>159</v>
      </c>
      <c r="B45" s="147" t="s">
        <v>299</v>
      </c>
      <c r="C45" s="199"/>
      <c r="D45" s="206"/>
    </row>
    <row r="46" spans="1:4" s="144" customFormat="1" ht="12" customHeight="1" thickBot="1">
      <c r="A46" s="14" t="s">
        <v>298</v>
      </c>
      <c r="B46" s="72" t="s">
        <v>168</v>
      </c>
      <c r="C46" s="199">
        <v>320000</v>
      </c>
      <c r="D46" s="206">
        <v>263805</v>
      </c>
    </row>
    <row r="47" spans="1:4" s="144" customFormat="1" ht="12" customHeight="1" thickBot="1">
      <c r="A47" s="18" t="s">
        <v>8</v>
      </c>
      <c r="B47" s="19" t="s">
        <v>169</v>
      </c>
      <c r="C47" s="228"/>
      <c r="D47" s="228"/>
    </row>
    <row r="48" spans="1:4" s="144" customFormat="1" ht="12" customHeight="1">
      <c r="A48" s="13" t="s">
        <v>50</v>
      </c>
      <c r="B48" s="145" t="s">
        <v>173</v>
      </c>
      <c r="C48" s="200"/>
      <c r="D48" s="206"/>
    </row>
    <row r="49" spans="1:4" s="144" customFormat="1" ht="12" customHeight="1">
      <c r="A49" s="12" t="s">
        <v>51</v>
      </c>
      <c r="B49" s="146" t="s">
        <v>174</v>
      </c>
      <c r="C49" s="198"/>
      <c r="D49" s="206"/>
    </row>
    <row r="50" spans="1:4" s="144" customFormat="1" ht="12" customHeight="1">
      <c r="A50" s="12" t="s">
        <v>170</v>
      </c>
      <c r="B50" s="146" t="s">
        <v>175</v>
      </c>
      <c r="C50" s="198"/>
      <c r="D50" s="206"/>
    </row>
    <row r="51" spans="1:4" s="144" customFormat="1" ht="12" customHeight="1">
      <c r="A51" s="12" t="s">
        <v>171</v>
      </c>
      <c r="B51" s="146" t="s">
        <v>176</v>
      </c>
      <c r="C51" s="198"/>
      <c r="D51" s="206"/>
    </row>
    <row r="52" spans="1:4" s="144" customFormat="1" ht="12" customHeight="1" thickBot="1">
      <c r="A52" s="14" t="s">
        <v>172</v>
      </c>
      <c r="B52" s="72" t="s">
        <v>177</v>
      </c>
      <c r="C52" s="199"/>
      <c r="D52" s="206"/>
    </row>
    <row r="53" spans="1:4" s="144" customFormat="1" ht="12" customHeight="1" thickBot="1">
      <c r="A53" s="18" t="s">
        <v>95</v>
      </c>
      <c r="B53" s="19" t="s">
        <v>178</v>
      </c>
      <c r="C53" s="228"/>
      <c r="D53" s="228"/>
    </row>
    <row r="54" spans="1:4" s="144" customFormat="1" ht="12" customHeight="1">
      <c r="A54" s="13" t="s">
        <v>52</v>
      </c>
      <c r="B54" s="145" t="s">
        <v>179</v>
      </c>
      <c r="C54" s="192"/>
      <c r="D54" s="206"/>
    </row>
    <row r="55" spans="1:4" s="144" customFormat="1" ht="12" customHeight="1">
      <c r="A55" s="12" t="s">
        <v>53</v>
      </c>
      <c r="B55" s="146" t="s">
        <v>290</v>
      </c>
      <c r="C55" s="193"/>
      <c r="D55" s="206"/>
    </row>
    <row r="56" spans="1:4" s="144" customFormat="1" ht="12" customHeight="1">
      <c r="A56" s="12" t="s">
        <v>182</v>
      </c>
      <c r="B56" s="146" t="s">
        <v>180</v>
      </c>
      <c r="C56" s="193"/>
      <c r="D56" s="206"/>
    </row>
    <row r="57" spans="1:4" s="144" customFormat="1" ht="12" customHeight="1" thickBot="1">
      <c r="A57" s="14" t="s">
        <v>183</v>
      </c>
      <c r="B57" s="72" t="s">
        <v>181</v>
      </c>
      <c r="C57" s="194"/>
      <c r="D57" s="206"/>
    </row>
    <row r="58" spans="1:4" s="144" customFormat="1" ht="12" customHeight="1" thickBot="1">
      <c r="A58" s="18" t="s">
        <v>10</v>
      </c>
      <c r="B58" s="70" t="s">
        <v>184</v>
      </c>
      <c r="C58" s="228"/>
      <c r="D58" s="228"/>
    </row>
    <row r="59" spans="1:4" s="144" customFormat="1" ht="12" customHeight="1">
      <c r="A59" s="13" t="s">
        <v>96</v>
      </c>
      <c r="B59" s="145" t="s">
        <v>186</v>
      </c>
      <c r="C59" s="198"/>
      <c r="D59" s="206"/>
    </row>
    <row r="60" spans="1:4" s="144" customFormat="1" ht="12" customHeight="1">
      <c r="A60" s="12" t="s">
        <v>97</v>
      </c>
      <c r="B60" s="146" t="s">
        <v>291</v>
      </c>
      <c r="C60" s="198"/>
      <c r="D60" s="206"/>
    </row>
    <row r="61" spans="1:4" s="144" customFormat="1" ht="12" customHeight="1">
      <c r="A61" s="12" t="s">
        <v>118</v>
      </c>
      <c r="B61" s="146" t="s">
        <v>187</v>
      </c>
      <c r="C61" s="198"/>
      <c r="D61" s="206"/>
    </row>
    <row r="62" spans="1:4" s="144" customFormat="1" ht="12" customHeight="1" thickBot="1">
      <c r="A62" s="14" t="s">
        <v>185</v>
      </c>
      <c r="B62" s="72" t="s">
        <v>188</v>
      </c>
      <c r="C62" s="198"/>
      <c r="D62" s="206"/>
    </row>
    <row r="63" spans="1:4" s="144" customFormat="1" ht="12" customHeight="1" thickBot="1">
      <c r="A63" s="180" t="s">
        <v>339</v>
      </c>
      <c r="B63" s="19" t="s">
        <v>189</v>
      </c>
      <c r="C63" s="195">
        <f>+C5+C12+C19+C26+C35+C47+C53+C58</f>
        <v>12947278</v>
      </c>
      <c r="D63" s="228">
        <f>+D5+D12+D19+D26+D35+D47+D53+D58</f>
        <v>14847000</v>
      </c>
    </row>
    <row r="64" spans="1:4" s="144" customFormat="1" ht="12" customHeight="1" thickBot="1">
      <c r="A64" s="174" t="s">
        <v>190</v>
      </c>
      <c r="B64" s="70" t="s">
        <v>191</v>
      </c>
      <c r="C64" s="228"/>
      <c r="D64" s="228"/>
    </row>
    <row r="65" spans="1:4" s="144" customFormat="1" ht="12" customHeight="1">
      <c r="A65" s="13" t="s">
        <v>222</v>
      </c>
      <c r="B65" s="145" t="s">
        <v>192</v>
      </c>
      <c r="C65" s="198"/>
      <c r="D65" s="206"/>
    </row>
    <row r="66" spans="1:4" s="144" customFormat="1" ht="12" customHeight="1">
      <c r="A66" s="12" t="s">
        <v>231</v>
      </c>
      <c r="B66" s="146" t="s">
        <v>193</v>
      </c>
      <c r="C66" s="198"/>
      <c r="D66" s="206"/>
    </row>
    <row r="67" spans="1:4" s="144" customFormat="1" ht="12" customHeight="1" thickBot="1">
      <c r="A67" s="14" t="s">
        <v>232</v>
      </c>
      <c r="B67" s="176" t="s">
        <v>324</v>
      </c>
      <c r="C67" s="198"/>
      <c r="D67" s="206"/>
    </row>
    <row r="68" spans="1:4" s="144" customFormat="1" ht="12" customHeight="1" thickBot="1">
      <c r="A68" s="174" t="s">
        <v>195</v>
      </c>
      <c r="B68" s="70" t="s">
        <v>196</v>
      </c>
      <c r="C68" s="228"/>
      <c r="D68" s="228"/>
    </row>
    <row r="69" spans="1:4" s="144" customFormat="1" ht="12" customHeight="1">
      <c r="A69" s="13" t="s">
        <v>75</v>
      </c>
      <c r="B69" s="145" t="s">
        <v>197</v>
      </c>
      <c r="C69" s="198"/>
      <c r="D69" s="206"/>
    </row>
    <row r="70" spans="1:4" s="144" customFormat="1" ht="12" customHeight="1">
      <c r="A70" s="12" t="s">
        <v>76</v>
      </c>
      <c r="B70" s="146" t="s">
        <v>198</v>
      </c>
      <c r="C70" s="198"/>
      <c r="D70" s="206"/>
    </row>
    <row r="71" spans="1:4" s="144" customFormat="1" ht="12" customHeight="1">
      <c r="A71" s="12" t="s">
        <v>223</v>
      </c>
      <c r="B71" s="146" t="s">
        <v>199</v>
      </c>
      <c r="C71" s="198"/>
      <c r="D71" s="206"/>
    </row>
    <row r="72" spans="1:4" s="144" customFormat="1" ht="12" customHeight="1" thickBot="1">
      <c r="A72" s="14" t="s">
        <v>224</v>
      </c>
      <c r="B72" s="72" t="s">
        <v>200</v>
      </c>
      <c r="C72" s="198"/>
      <c r="D72" s="206"/>
    </row>
    <row r="73" spans="1:4" s="144" customFormat="1" ht="12" customHeight="1" thickBot="1">
      <c r="A73" s="174" t="s">
        <v>201</v>
      </c>
      <c r="B73" s="70" t="s">
        <v>202</v>
      </c>
      <c r="C73" s="191">
        <f>SUM(C74:C75)</f>
        <v>7436865</v>
      </c>
      <c r="D73" s="228">
        <f>SUM(D74:D75)</f>
        <v>7436865</v>
      </c>
    </row>
    <row r="74" spans="1:4" s="144" customFormat="1" ht="12" customHeight="1">
      <c r="A74" s="13" t="s">
        <v>225</v>
      </c>
      <c r="B74" s="145" t="s">
        <v>203</v>
      </c>
      <c r="C74" s="201">
        <v>7436865</v>
      </c>
      <c r="D74" s="206">
        <v>7436865</v>
      </c>
    </row>
    <row r="75" spans="1:4" s="144" customFormat="1" ht="12" customHeight="1" thickBot="1">
      <c r="A75" s="14" t="s">
        <v>226</v>
      </c>
      <c r="B75" s="72" t="s">
        <v>204</v>
      </c>
      <c r="C75" s="198"/>
      <c r="D75" s="206"/>
    </row>
    <row r="76" spans="1:4" s="144" customFormat="1" ht="12" customHeight="1" thickBot="1">
      <c r="A76" s="174" t="s">
        <v>205</v>
      </c>
      <c r="B76" s="70" t="s">
        <v>206</v>
      </c>
      <c r="C76" s="228"/>
      <c r="D76" s="228"/>
    </row>
    <row r="77" spans="1:4" s="144" customFormat="1" ht="12" customHeight="1">
      <c r="A77" s="13" t="s">
        <v>227</v>
      </c>
      <c r="B77" s="145" t="s">
        <v>207</v>
      </c>
      <c r="C77" s="198"/>
      <c r="D77" s="206"/>
    </row>
    <row r="78" spans="1:4" s="144" customFormat="1" ht="12" customHeight="1">
      <c r="A78" s="12" t="s">
        <v>228</v>
      </c>
      <c r="B78" s="146" t="s">
        <v>208</v>
      </c>
      <c r="C78" s="198"/>
      <c r="D78" s="206"/>
    </row>
    <row r="79" spans="1:4" s="144" customFormat="1" ht="12" customHeight="1" thickBot="1">
      <c r="A79" s="14" t="s">
        <v>229</v>
      </c>
      <c r="B79" s="72" t="s">
        <v>209</v>
      </c>
      <c r="C79" s="198"/>
      <c r="D79" s="206"/>
    </row>
    <row r="80" spans="1:4" s="144" customFormat="1" ht="12" customHeight="1" thickBot="1">
      <c r="A80" s="174" t="s">
        <v>210</v>
      </c>
      <c r="B80" s="70" t="s">
        <v>230</v>
      </c>
      <c r="C80" s="228"/>
      <c r="D80" s="228"/>
    </row>
    <row r="81" spans="1:4" s="144" customFormat="1" ht="12" customHeight="1">
      <c r="A81" s="149" t="s">
        <v>211</v>
      </c>
      <c r="B81" s="145" t="s">
        <v>212</v>
      </c>
      <c r="C81" s="198"/>
      <c r="D81" s="206"/>
    </row>
    <row r="82" spans="1:4" s="144" customFormat="1" ht="12" customHeight="1">
      <c r="A82" s="150" t="s">
        <v>213</v>
      </c>
      <c r="B82" s="146" t="s">
        <v>214</v>
      </c>
      <c r="C82" s="198"/>
      <c r="D82" s="206"/>
    </row>
    <row r="83" spans="1:4" s="144" customFormat="1" ht="12" customHeight="1">
      <c r="A83" s="150" t="s">
        <v>215</v>
      </c>
      <c r="B83" s="146" t="s">
        <v>216</v>
      </c>
      <c r="C83" s="198"/>
      <c r="D83" s="206"/>
    </row>
    <row r="84" spans="1:4" s="144" customFormat="1" ht="12" customHeight="1" thickBot="1">
      <c r="A84" s="151" t="s">
        <v>217</v>
      </c>
      <c r="B84" s="72" t="s">
        <v>218</v>
      </c>
      <c r="C84" s="198"/>
      <c r="D84" s="206"/>
    </row>
    <row r="85" spans="1:4" s="144" customFormat="1" ht="12" customHeight="1" thickBot="1">
      <c r="A85" s="174" t="s">
        <v>219</v>
      </c>
      <c r="B85" s="70" t="s">
        <v>338</v>
      </c>
      <c r="C85" s="202"/>
      <c r="D85" s="229"/>
    </row>
    <row r="86" spans="1:4" s="144" customFormat="1" ht="13.5" customHeight="1" thickBot="1">
      <c r="A86" s="174" t="s">
        <v>221</v>
      </c>
      <c r="B86" s="70" t="s">
        <v>220</v>
      </c>
      <c r="C86" s="202"/>
      <c r="D86" s="206"/>
    </row>
    <row r="87" spans="1:4" s="144" customFormat="1" ht="15.75" customHeight="1" thickBot="1">
      <c r="A87" s="174" t="s">
        <v>233</v>
      </c>
      <c r="B87" s="152" t="s">
        <v>341</v>
      </c>
      <c r="C87" s="195">
        <f>+C64+C68+C73+C76+C80+C86+C85</f>
        <v>7436865</v>
      </c>
      <c r="D87" s="228">
        <f>+D64+D68+D73+D76+D80+D86+D85</f>
        <v>7436865</v>
      </c>
    </row>
    <row r="88" spans="1:4" s="144" customFormat="1" ht="16.5" customHeight="1" thickBot="1">
      <c r="A88" s="175" t="s">
        <v>340</v>
      </c>
      <c r="B88" s="153" t="s">
        <v>342</v>
      </c>
      <c r="C88" s="195">
        <f>+C63+C87</f>
        <v>20384143</v>
      </c>
      <c r="D88" s="228">
        <f>+D63+D87</f>
        <v>22283865</v>
      </c>
    </row>
    <row r="89" spans="1:3" s="144" customFormat="1" ht="83.25" customHeight="1">
      <c r="A89" s="3"/>
      <c r="B89" s="4"/>
      <c r="C89" s="76"/>
    </row>
    <row r="90" spans="1:3" ht="16.5" customHeight="1">
      <c r="A90" s="299" t="s">
        <v>31</v>
      </c>
      <c r="B90" s="299"/>
      <c r="C90" s="299"/>
    </row>
    <row r="91" spans="1:4" s="154" customFormat="1" ht="16.5" customHeight="1" thickBot="1">
      <c r="A91" s="301" t="s">
        <v>78</v>
      </c>
      <c r="B91" s="301"/>
      <c r="C91" s="47"/>
      <c r="D91" s="231" t="s">
        <v>385</v>
      </c>
    </row>
    <row r="92" spans="1:4" ht="37.5" customHeight="1" thickBot="1">
      <c r="A92" s="21" t="s">
        <v>42</v>
      </c>
      <c r="B92" s="22" t="s">
        <v>32</v>
      </c>
      <c r="C92" s="189" t="str">
        <f>+C3</f>
        <v>Eredeti előirányzat</v>
      </c>
      <c r="D92" s="285" t="s">
        <v>390</v>
      </c>
    </row>
    <row r="93" spans="1:4" s="143" customFormat="1" ht="12" customHeight="1" thickBot="1">
      <c r="A93" s="25"/>
      <c r="B93" s="26" t="s">
        <v>350</v>
      </c>
      <c r="C93" s="209" t="s">
        <v>351</v>
      </c>
      <c r="D93" s="26" t="s">
        <v>352</v>
      </c>
    </row>
    <row r="94" spans="1:4" ht="12" customHeight="1" thickBot="1">
      <c r="A94" s="20" t="s">
        <v>3</v>
      </c>
      <c r="B94" s="24" t="s">
        <v>300</v>
      </c>
      <c r="C94" s="210">
        <f>C95+C96+C97+C98+C99+C112</f>
        <v>14156000</v>
      </c>
      <c r="D94" s="228">
        <f>D95+D96+D97+D98+D99+D112</f>
        <v>16220008</v>
      </c>
    </row>
    <row r="95" spans="1:4" ht="12" customHeight="1">
      <c r="A95" s="15" t="s">
        <v>54</v>
      </c>
      <c r="B95" s="8" t="s">
        <v>33</v>
      </c>
      <c r="C95" s="232">
        <v>2990000</v>
      </c>
      <c r="D95" s="221">
        <v>2990000</v>
      </c>
    </row>
    <row r="96" spans="1:4" ht="12" customHeight="1">
      <c r="A96" s="12" t="s">
        <v>55</v>
      </c>
      <c r="B96" s="6" t="s">
        <v>98</v>
      </c>
      <c r="C96" s="193">
        <v>700000</v>
      </c>
      <c r="D96" s="222">
        <v>700000</v>
      </c>
    </row>
    <row r="97" spans="1:4" ht="12" customHeight="1">
      <c r="A97" s="12" t="s">
        <v>56</v>
      </c>
      <c r="B97" s="6" t="s">
        <v>73</v>
      </c>
      <c r="C97" s="194">
        <v>7842000</v>
      </c>
      <c r="D97" s="222">
        <v>7842000</v>
      </c>
    </row>
    <row r="98" spans="1:4" ht="12" customHeight="1">
      <c r="A98" s="12" t="s">
        <v>57</v>
      </c>
      <c r="B98" s="9" t="s">
        <v>99</v>
      </c>
      <c r="C98" s="194">
        <v>830000</v>
      </c>
      <c r="D98" s="222">
        <v>966000</v>
      </c>
    </row>
    <row r="99" spans="1:4" ht="12" customHeight="1">
      <c r="A99" s="12" t="s">
        <v>65</v>
      </c>
      <c r="B99" s="17" t="s">
        <v>100</v>
      </c>
      <c r="C99" s="194">
        <v>1794000</v>
      </c>
      <c r="D99" s="222">
        <v>1794000</v>
      </c>
    </row>
    <row r="100" spans="1:4" ht="12" customHeight="1">
      <c r="A100" s="12" t="s">
        <v>58</v>
      </c>
      <c r="B100" s="6" t="s">
        <v>305</v>
      </c>
      <c r="C100" s="194"/>
      <c r="D100" s="222"/>
    </row>
    <row r="101" spans="1:4" ht="12" customHeight="1">
      <c r="A101" s="12" t="s">
        <v>59</v>
      </c>
      <c r="B101" s="50" t="s">
        <v>304</v>
      </c>
      <c r="C101" s="194"/>
      <c r="D101" s="222"/>
    </row>
    <row r="102" spans="1:4" ht="12" customHeight="1">
      <c r="A102" s="12" t="s">
        <v>66</v>
      </c>
      <c r="B102" s="50" t="s">
        <v>303</v>
      </c>
      <c r="C102" s="194"/>
      <c r="D102" s="222"/>
    </row>
    <row r="103" spans="1:4" ht="12" customHeight="1">
      <c r="A103" s="12" t="s">
        <v>67</v>
      </c>
      <c r="B103" s="48" t="s">
        <v>236</v>
      </c>
      <c r="C103" s="194"/>
      <c r="D103" s="222"/>
    </row>
    <row r="104" spans="1:4" ht="12" customHeight="1">
      <c r="A104" s="12" t="s">
        <v>68</v>
      </c>
      <c r="B104" s="49" t="s">
        <v>237</v>
      </c>
      <c r="C104" s="194"/>
      <c r="D104" s="222"/>
    </row>
    <row r="105" spans="1:4" ht="12" customHeight="1">
      <c r="A105" s="12" t="s">
        <v>69</v>
      </c>
      <c r="B105" s="49" t="s">
        <v>238</v>
      </c>
      <c r="C105" s="194"/>
      <c r="D105" s="222"/>
    </row>
    <row r="106" spans="1:4" ht="12" customHeight="1">
      <c r="A106" s="12" t="s">
        <v>71</v>
      </c>
      <c r="B106" s="48" t="s">
        <v>239</v>
      </c>
      <c r="C106" s="194"/>
      <c r="D106" s="222"/>
    </row>
    <row r="107" spans="1:4" ht="12" customHeight="1">
      <c r="A107" s="12" t="s">
        <v>101</v>
      </c>
      <c r="B107" s="48" t="s">
        <v>240</v>
      </c>
      <c r="C107" s="194"/>
      <c r="D107" s="222"/>
    </row>
    <row r="108" spans="1:4" ht="12" customHeight="1">
      <c r="A108" s="12" t="s">
        <v>234</v>
      </c>
      <c r="B108" s="49" t="s">
        <v>241</v>
      </c>
      <c r="C108" s="194"/>
      <c r="D108" s="222"/>
    </row>
    <row r="109" spans="1:4" ht="12" customHeight="1">
      <c r="A109" s="11" t="s">
        <v>235</v>
      </c>
      <c r="B109" s="50" t="s">
        <v>242</v>
      </c>
      <c r="C109" s="194"/>
      <c r="D109" s="222"/>
    </row>
    <row r="110" spans="1:4" ht="12" customHeight="1">
      <c r="A110" s="12" t="s">
        <v>301</v>
      </c>
      <c r="B110" s="50" t="s">
        <v>243</v>
      </c>
      <c r="C110" s="194"/>
      <c r="D110" s="222"/>
    </row>
    <row r="111" spans="1:4" ht="12" customHeight="1">
      <c r="A111" s="14" t="s">
        <v>302</v>
      </c>
      <c r="B111" s="50" t="s">
        <v>244</v>
      </c>
      <c r="C111" s="194"/>
      <c r="D111" s="222"/>
    </row>
    <row r="112" spans="1:4" ht="12" customHeight="1">
      <c r="A112" s="12" t="s">
        <v>306</v>
      </c>
      <c r="B112" s="9" t="s">
        <v>34</v>
      </c>
      <c r="C112" s="193"/>
      <c r="D112" s="222">
        <v>1928008</v>
      </c>
    </row>
    <row r="113" spans="1:4" ht="12" customHeight="1">
      <c r="A113" s="12" t="s">
        <v>307</v>
      </c>
      <c r="B113" s="6" t="s">
        <v>309</v>
      </c>
      <c r="C113" s="193"/>
      <c r="D113" s="222">
        <v>1928008</v>
      </c>
    </row>
    <row r="114" spans="1:4" ht="12" customHeight="1" thickBot="1">
      <c r="A114" s="16" t="s">
        <v>308</v>
      </c>
      <c r="B114" s="179" t="s">
        <v>310</v>
      </c>
      <c r="C114" s="213"/>
      <c r="D114" s="236"/>
    </row>
    <row r="115" spans="1:4" ht="12" customHeight="1" thickBot="1">
      <c r="A115" s="177" t="s">
        <v>4</v>
      </c>
      <c r="B115" s="178" t="s">
        <v>245</v>
      </c>
      <c r="C115" s="214">
        <f>+C116+C118+C120</f>
        <v>0</v>
      </c>
      <c r="D115" s="228"/>
    </row>
    <row r="116" spans="1:4" ht="12" customHeight="1">
      <c r="A116" s="13" t="s">
        <v>60</v>
      </c>
      <c r="B116" s="6" t="s">
        <v>117</v>
      </c>
      <c r="C116" s="192"/>
      <c r="D116" s="235"/>
    </row>
    <row r="117" spans="1:4" ht="12" customHeight="1">
      <c r="A117" s="13" t="s">
        <v>61</v>
      </c>
      <c r="B117" s="10" t="s">
        <v>249</v>
      </c>
      <c r="C117" s="192"/>
      <c r="D117" s="235"/>
    </row>
    <row r="118" spans="1:4" ht="12" customHeight="1">
      <c r="A118" s="13" t="s">
        <v>62</v>
      </c>
      <c r="B118" s="10" t="s">
        <v>102</v>
      </c>
      <c r="C118" s="193"/>
      <c r="D118" s="235"/>
    </row>
    <row r="119" spans="1:4" ht="12" customHeight="1">
      <c r="A119" s="13" t="s">
        <v>63</v>
      </c>
      <c r="B119" s="10" t="s">
        <v>250</v>
      </c>
      <c r="C119" s="215"/>
      <c r="D119" s="235"/>
    </row>
    <row r="120" spans="1:4" ht="12" customHeight="1">
      <c r="A120" s="13" t="s">
        <v>64</v>
      </c>
      <c r="B120" s="72" t="s">
        <v>119</v>
      </c>
      <c r="C120" s="215"/>
      <c r="D120" s="235"/>
    </row>
    <row r="121" spans="1:4" ht="12" customHeight="1">
      <c r="A121" s="13" t="s">
        <v>70</v>
      </c>
      <c r="B121" s="71" t="s">
        <v>292</v>
      </c>
      <c r="C121" s="215"/>
      <c r="D121" s="235"/>
    </row>
    <row r="122" spans="1:4" ht="12" customHeight="1">
      <c r="A122" s="13" t="s">
        <v>72</v>
      </c>
      <c r="B122" s="141" t="s">
        <v>255</v>
      </c>
      <c r="C122" s="215"/>
      <c r="D122" s="235"/>
    </row>
    <row r="123" spans="1:4" ht="15.75">
      <c r="A123" s="13" t="s">
        <v>103</v>
      </c>
      <c r="B123" s="49" t="s">
        <v>238</v>
      </c>
      <c r="C123" s="215"/>
      <c r="D123" s="235"/>
    </row>
    <row r="124" spans="1:4" ht="12" customHeight="1">
      <c r="A124" s="13" t="s">
        <v>104</v>
      </c>
      <c r="B124" s="49" t="s">
        <v>254</v>
      </c>
      <c r="C124" s="215"/>
      <c r="D124" s="235"/>
    </row>
    <row r="125" spans="1:4" ht="12" customHeight="1">
      <c r="A125" s="13" t="s">
        <v>105</v>
      </c>
      <c r="B125" s="49" t="s">
        <v>253</v>
      </c>
      <c r="C125" s="215"/>
      <c r="D125" s="235"/>
    </row>
    <row r="126" spans="1:4" ht="12" customHeight="1">
      <c r="A126" s="13" t="s">
        <v>246</v>
      </c>
      <c r="B126" s="49" t="s">
        <v>241</v>
      </c>
      <c r="C126" s="215"/>
      <c r="D126" s="235"/>
    </row>
    <row r="127" spans="1:4" ht="12" customHeight="1">
      <c r="A127" s="13" t="s">
        <v>247</v>
      </c>
      <c r="B127" s="49" t="s">
        <v>252</v>
      </c>
      <c r="C127" s="215"/>
      <c r="D127" s="235"/>
    </row>
    <row r="128" spans="1:4" ht="16.5" thickBot="1">
      <c r="A128" s="11" t="s">
        <v>248</v>
      </c>
      <c r="B128" s="49" t="s">
        <v>251</v>
      </c>
      <c r="C128" s="216"/>
      <c r="D128" s="235"/>
    </row>
    <row r="129" spans="1:4" ht="12" customHeight="1" thickBot="1">
      <c r="A129" s="18" t="s">
        <v>5</v>
      </c>
      <c r="B129" s="43" t="s">
        <v>311</v>
      </c>
      <c r="C129" s="191">
        <f>+C94+C115</f>
        <v>14156000</v>
      </c>
      <c r="D129" s="228">
        <f>+D94+D115</f>
        <v>16220008</v>
      </c>
    </row>
    <row r="130" spans="1:4" ht="12" customHeight="1" thickBot="1">
      <c r="A130" s="18" t="s">
        <v>6</v>
      </c>
      <c r="B130" s="43" t="s">
        <v>312</v>
      </c>
      <c r="C130" s="191">
        <f>+C131+C132+C133</f>
        <v>0</v>
      </c>
      <c r="D130" s="228"/>
    </row>
    <row r="131" spans="1:4" ht="12" customHeight="1">
      <c r="A131" s="13" t="s">
        <v>151</v>
      </c>
      <c r="B131" s="10" t="s">
        <v>319</v>
      </c>
      <c r="C131" s="215"/>
      <c r="D131" s="235"/>
    </row>
    <row r="132" spans="1:4" ht="12" customHeight="1">
      <c r="A132" s="13" t="s">
        <v>152</v>
      </c>
      <c r="B132" s="10" t="s">
        <v>320</v>
      </c>
      <c r="C132" s="215"/>
      <c r="D132" s="235"/>
    </row>
    <row r="133" spans="1:4" ht="12" customHeight="1" thickBot="1">
      <c r="A133" s="11" t="s">
        <v>153</v>
      </c>
      <c r="B133" s="10" t="s">
        <v>321</v>
      </c>
      <c r="C133" s="215"/>
      <c r="D133" s="235"/>
    </row>
    <row r="134" spans="1:4" ht="12" customHeight="1" thickBot="1">
      <c r="A134" s="18" t="s">
        <v>7</v>
      </c>
      <c r="B134" s="43" t="s">
        <v>313</v>
      </c>
      <c r="C134" s="191">
        <f>SUM(C135:C140)</f>
        <v>0</v>
      </c>
      <c r="D134" s="228"/>
    </row>
    <row r="135" spans="1:4" ht="12" customHeight="1">
      <c r="A135" s="13" t="s">
        <v>47</v>
      </c>
      <c r="B135" s="7" t="s">
        <v>322</v>
      </c>
      <c r="C135" s="215"/>
      <c r="D135" s="235"/>
    </row>
    <row r="136" spans="1:4" ht="12" customHeight="1">
      <c r="A136" s="13" t="s">
        <v>48</v>
      </c>
      <c r="B136" s="7" t="s">
        <v>314</v>
      </c>
      <c r="C136" s="215"/>
      <c r="D136" s="235"/>
    </row>
    <row r="137" spans="1:4" ht="12" customHeight="1">
      <c r="A137" s="13" t="s">
        <v>49</v>
      </c>
      <c r="B137" s="7" t="s">
        <v>315</v>
      </c>
      <c r="C137" s="215"/>
      <c r="D137" s="235"/>
    </row>
    <row r="138" spans="1:4" ht="12" customHeight="1">
      <c r="A138" s="13" t="s">
        <v>90</v>
      </c>
      <c r="B138" s="7" t="s">
        <v>316</v>
      </c>
      <c r="C138" s="215"/>
      <c r="D138" s="235"/>
    </row>
    <row r="139" spans="1:4" ht="12" customHeight="1">
      <c r="A139" s="13" t="s">
        <v>91</v>
      </c>
      <c r="B139" s="7" t="s">
        <v>317</v>
      </c>
      <c r="C139" s="215"/>
      <c r="D139" s="235"/>
    </row>
    <row r="140" spans="1:4" ht="12" customHeight="1" thickBot="1">
      <c r="A140" s="11" t="s">
        <v>92</v>
      </c>
      <c r="B140" s="7" t="s">
        <v>318</v>
      </c>
      <c r="C140" s="215"/>
      <c r="D140" s="235"/>
    </row>
    <row r="141" spans="1:4" ht="12" customHeight="1" thickBot="1">
      <c r="A141" s="18" t="s">
        <v>8</v>
      </c>
      <c r="B141" s="43" t="s">
        <v>326</v>
      </c>
      <c r="C141" s="195">
        <f>+C142+C143+C144+C145</f>
        <v>578206</v>
      </c>
      <c r="D141" s="230">
        <f>+D142+D143+D144+D145</f>
        <v>578206</v>
      </c>
    </row>
    <row r="142" spans="1:4" ht="12" customHeight="1">
      <c r="A142" s="13" t="s">
        <v>50</v>
      </c>
      <c r="B142" s="7" t="s">
        <v>256</v>
      </c>
      <c r="C142" s="215"/>
      <c r="D142" s="235"/>
    </row>
    <row r="143" spans="1:4" ht="12" customHeight="1">
      <c r="A143" s="13" t="s">
        <v>51</v>
      </c>
      <c r="B143" s="7" t="s">
        <v>257</v>
      </c>
      <c r="C143" s="215">
        <v>578206</v>
      </c>
      <c r="D143" s="222">
        <v>578206</v>
      </c>
    </row>
    <row r="144" spans="1:4" ht="12" customHeight="1">
      <c r="A144" s="13" t="s">
        <v>170</v>
      </c>
      <c r="B144" s="7" t="s">
        <v>327</v>
      </c>
      <c r="C144" s="215">
        <v>0</v>
      </c>
      <c r="D144" s="235"/>
    </row>
    <row r="145" spans="1:4" ht="12" customHeight="1" thickBot="1">
      <c r="A145" s="11" t="s">
        <v>171</v>
      </c>
      <c r="B145" s="5" t="s">
        <v>276</v>
      </c>
      <c r="C145" s="215"/>
      <c r="D145" s="235"/>
    </row>
    <row r="146" spans="1:4" ht="12" customHeight="1" thickBot="1">
      <c r="A146" s="18" t="s">
        <v>9</v>
      </c>
      <c r="B146" s="43" t="s">
        <v>328</v>
      </c>
      <c r="C146" s="218">
        <f>SUM(C147:C151)</f>
        <v>0</v>
      </c>
      <c r="D146" s="237"/>
    </row>
    <row r="147" spans="1:4" ht="12" customHeight="1">
      <c r="A147" s="13" t="s">
        <v>52</v>
      </c>
      <c r="B147" s="7" t="s">
        <v>323</v>
      </c>
      <c r="C147" s="215"/>
      <c r="D147" s="235"/>
    </row>
    <row r="148" spans="1:4" ht="12" customHeight="1">
      <c r="A148" s="13" t="s">
        <v>53</v>
      </c>
      <c r="B148" s="7" t="s">
        <v>330</v>
      </c>
      <c r="C148" s="215"/>
      <c r="D148" s="235"/>
    </row>
    <row r="149" spans="1:4" ht="12" customHeight="1">
      <c r="A149" s="13" t="s">
        <v>182</v>
      </c>
      <c r="B149" s="7" t="s">
        <v>325</v>
      </c>
      <c r="C149" s="215"/>
      <c r="D149" s="235"/>
    </row>
    <row r="150" spans="1:4" ht="12" customHeight="1">
      <c r="A150" s="13" t="s">
        <v>183</v>
      </c>
      <c r="B150" s="7" t="s">
        <v>331</v>
      </c>
      <c r="C150" s="215"/>
      <c r="D150" s="235"/>
    </row>
    <row r="151" spans="1:4" ht="12" customHeight="1" thickBot="1">
      <c r="A151" s="13" t="s">
        <v>329</v>
      </c>
      <c r="B151" s="7" t="s">
        <v>332</v>
      </c>
      <c r="C151" s="215"/>
      <c r="D151" s="235"/>
    </row>
    <row r="152" spans="1:4" ht="12" customHeight="1" thickBot="1">
      <c r="A152" s="18" t="s">
        <v>10</v>
      </c>
      <c r="B152" s="43" t="s">
        <v>333</v>
      </c>
      <c r="C152" s="219"/>
      <c r="D152" s="238"/>
    </row>
    <row r="153" spans="1:4" ht="12" customHeight="1" thickBot="1">
      <c r="A153" s="18" t="s">
        <v>11</v>
      </c>
      <c r="B153" s="43" t="s">
        <v>334</v>
      </c>
      <c r="C153" s="219"/>
      <c r="D153" s="238"/>
    </row>
    <row r="154" spans="1:9" ht="15" customHeight="1" thickBot="1">
      <c r="A154" s="18" t="s">
        <v>12</v>
      </c>
      <c r="B154" s="43" t="s">
        <v>336</v>
      </c>
      <c r="C154" s="220">
        <f>+C130+C134+C141+C146+C152+C153</f>
        <v>578206</v>
      </c>
      <c r="D154" s="239">
        <f>+D130+D134+D141+D146+D152+D153</f>
        <v>578206</v>
      </c>
      <c r="F154" s="155"/>
      <c r="G154" s="156"/>
      <c r="H154" s="156"/>
      <c r="I154" s="156"/>
    </row>
    <row r="155" spans="1:4" s="144" customFormat="1" ht="12.75" customHeight="1" thickBot="1">
      <c r="A155" s="73" t="s">
        <v>13</v>
      </c>
      <c r="B155" s="124" t="s">
        <v>335</v>
      </c>
      <c r="C155" s="220">
        <f>+C129+C154</f>
        <v>14734206</v>
      </c>
      <c r="D155" s="239">
        <f>+D129+D154</f>
        <v>16798214</v>
      </c>
    </row>
    <row r="156" ht="7.5" customHeight="1"/>
    <row r="157" spans="1:3" ht="15.75">
      <c r="A157" s="302" t="s">
        <v>258</v>
      </c>
      <c r="B157" s="302"/>
      <c r="C157" s="302"/>
    </row>
    <row r="158" spans="1:3" ht="15" customHeight="1" thickBot="1">
      <c r="A158" s="300" t="s">
        <v>79</v>
      </c>
      <c r="B158" s="300"/>
      <c r="C158" s="77"/>
    </row>
    <row r="159" spans="1:4" ht="13.5" customHeight="1" thickBot="1">
      <c r="A159" s="18">
        <v>1</v>
      </c>
      <c r="B159" s="23" t="s">
        <v>337</v>
      </c>
      <c r="C159" s="75">
        <f>+C63-C129</f>
        <v>-1208722</v>
      </c>
      <c r="D159" s="75">
        <f>+D63-D129</f>
        <v>-1373008</v>
      </c>
    </row>
    <row r="160" spans="1:4" ht="27.75" customHeight="1" thickBot="1">
      <c r="A160" s="18" t="s">
        <v>4</v>
      </c>
      <c r="B160" s="23" t="s">
        <v>343</v>
      </c>
      <c r="C160" s="75">
        <f>+C87-C154</f>
        <v>6858659</v>
      </c>
      <c r="D160" s="75">
        <f>+D87-D154</f>
        <v>6858659</v>
      </c>
    </row>
  </sheetData>
  <sheetProtection/>
  <mergeCells count="6">
    <mergeCell ref="A1:C1"/>
    <mergeCell ref="A2:B2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Kisbabot Községi Önkormányzat
2017. ÉVI KÖLTSÉGVETÉS
KÖTELEZŐ FELADATAINAK MÉRLEGE &amp;R&amp;"Times New Roman CE,Félkövér dőlt"&amp;11 1.2. melléklet a 8/2017. (XII.1..) önkormányzati rendelethez</oddHeader>
  </headerFooter>
  <rowBreaks count="1" manualBreakCount="1">
    <brk id="89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59"/>
  <sheetViews>
    <sheetView view="pageLayout" zoomScaleNormal="130" zoomScaleSheetLayoutView="100" workbookViewId="0" topLeftCell="A89">
      <selection activeCell="D96" sqref="D96"/>
    </sheetView>
  </sheetViews>
  <sheetFormatPr defaultColWidth="9.00390625" defaultRowHeight="12.75"/>
  <cols>
    <col min="1" max="1" width="9.50390625" style="125" customWidth="1"/>
    <col min="2" max="2" width="91.625" style="125" customWidth="1"/>
    <col min="3" max="3" width="21.625" style="126" customWidth="1"/>
    <col min="4" max="4" width="18.50390625" style="142" customWidth="1"/>
    <col min="5" max="16384" width="9.375" style="142" customWidth="1"/>
  </cols>
  <sheetData>
    <row r="1" spans="1:3" ht="15.75" customHeight="1">
      <c r="A1" s="299" t="s">
        <v>1</v>
      </c>
      <c r="B1" s="299"/>
      <c r="C1" s="299"/>
    </row>
    <row r="2" spans="1:4" ht="15.75" customHeight="1" thickBot="1">
      <c r="A2" s="300" t="s">
        <v>77</v>
      </c>
      <c r="B2" s="300"/>
      <c r="C2" s="77"/>
      <c r="D2" s="231" t="s">
        <v>385</v>
      </c>
    </row>
    <row r="3" spans="1:4" ht="37.5" customHeight="1" thickBot="1">
      <c r="A3" s="21" t="s">
        <v>42</v>
      </c>
      <c r="B3" s="22" t="s">
        <v>2</v>
      </c>
      <c r="C3" s="189" t="s">
        <v>392</v>
      </c>
      <c r="D3" s="285" t="s">
        <v>390</v>
      </c>
    </row>
    <row r="4" spans="1:4" s="143" customFormat="1" ht="12" customHeight="1" thickBot="1">
      <c r="A4" s="139"/>
      <c r="B4" s="140" t="s">
        <v>350</v>
      </c>
      <c r="C4" s="190" t="s">
        <v>351</v>
      </c>
      <c r="D4" s="140" t="s">
        <v>352</v>
      </c>
    </row>
    <row r="5" spans="1:4" s="144" customFormat="1" ht="12" customHeight="1" thickBot="1">
      <c r="A5" s="18" t="s">
        <v>3</v>
      </c>
      <c r="B5" s="19" t="s">
        <v>136</v>
      </c>
      <c r="C5" s="191">
        <f>+C6+C7+C8+C9+C10+C11</f>
        <v>2942880</v>
      </c>
      <c r="D5" s="135">
        <f>+D6+D7+D8+D9+D10+D11</f>
        <v>2942880</v>
      </c>
    </row>
    <row r="6" spans="1:4" s="144" customFormat="1" ht="12" customHeight="1">
      <c r="A6" s="13" t="s">
        <v>54</v>
      </c>
      <c r="B6" s="145" t="s">
        <v>137</v>
      </c>
      <c r="C6" s="192"/>
      <c r="D6" s="227"/>
    </row>
    <row r="7" spans="1:4" s="144" customFormat="1" ht="12" customHeight="1">
      <c r="A7" s="12" t="s">
        <v>55</v>
      </c>
      <c r="B7" s="146" t="s">
        <v>138</v>
      </c>
      <c r="C7" s="193"/>
      <c r="D7" s="227"/>
    </row>
    <row r="8" spans="1:4" s="144" customFormat="1" ht="12" customHeight="1">
      <c r="A8" s="12" t="s">
        <v>56</v>
      </c>
      <c r="B8" s="146" t="s">
        <v>372</v>
      </c>
      <c r="C8" s="193">
        <v>2942880</v>
      </c>
      <c r="D8" s="206">
        <v>2942880</v>
      </c>
    </row>
    <row r="9" spans="1:4" s="144" customFormat="1" ht="12" customHeight="1">
      <c r="A9" s="12" t="s">
        <v>57</v>
      </c>
      <c r="B9" s="146" t="s">
        <v>139</v>
      </c>
      <c r="C9" s="193"/>
      <c r="D9" s="206"/>
    </row>
    <row r="10" spans="1:4" s="144" customFormat="1" ht="12" customHeight="1">
      <c r="A10" s="12" t="s">
        <v>74</v>
      </c>
      <c r="B10" s="71" t="s">
        <v>295</v>
      </c>
      <c r="C10" s="193"/>
      <c r="D10" s="206"/>
    </row>
    <row r="11" spans="1:4" s="144" customFormat="1" ht="12" customHeight="1" thickBot="1">
      <c r="A11" s="14" t="s">
        <v>58</v>
      </c>
      <c r="B11" s="72" t="s">
        <v>296</v>
      </c>
      <c r="C11" s="193"/>
      <c r="D11" s="206"/>
    </row>
    <row r="12" spans="1:4" s="144" customFormat="1" ht="12" customHeight="1" thickBot="1">
      <c r="A12" s="18" t="s">
        <v>4</v>
      </c>
      <c r="B12" s="70" t="s">
        <v>140</v>
      </c>
      <c r="C12" s="191">
        <f>+C13+C14+C15+C16+C17</f>
        <v>12175503</v>
      </c>
      <c r="D12" s="228">
        <f>+D13+D14+D15+D16+D17</f>
        <v>12175503</v>
      </c>
    </row>
    <row r="13" spans="1:4" s="144" customFormat="1" ht="12" customHeight="1">
      <c r="A13" s="13" t="s">
        <v>60</v>
      </c>
      <c r="B13" s="145" t="s">
        <v>141</v>
      </c>
      <c r="C13" s="192"/>
      <c r="D13" s="206"/>
    </row>
    <row r="14" spans="1:4" s="144" customFormat="1" ht="12" customHeight="1">
      <c r="A14" s="12" t="s">
        <v>61</v>
      </c>
      <c r="B14" s="146" t="s">
        <v>142</v>
      </c>
      <c r="C14" s="193"/>
      <c r="D14" s="206"/>
    </row>
    <row r="15" spans="1:4" s="144" customFormat="1" ht="12" customHeight="1">
      <c r="A15" s="12" t="s">
        <v>62</v>
      </c>
      <c r="B15" s="146" t="s">
        <v>286</v>
      </c>
      <c r="C15" s="193"/>
      <c r="D15" s="206"/>
    </row>
    <row r="16" spans="1:4" s="144" customFormat="1" ht="12" customHeight="1">
      <c r="A16" s="12" t="s">
        <v>63</v>
      </c>
      <c r="B16" s="146" t="s">
        <v>287</v>
      </c>
      <c r="C16" s="193"/>
      <c r="D16" s="206"/>
    </row>
    <row r="17" spans="1:4" s="144" customFormat="1" ht="12" customHeight="1">
      <c r="A17" s="12" t="s">
        <v>64</v>
      </c>
      <c r="B17" s="146" t="s">
        <v>143</v>
      </c>
      <c r="C17" s="193">
        <v>12175503</v>
      </c>
      <c r="D17" s="206">
        <v>12175503</v>
      </c>
    </row>
    <row r="18" spans="1:4" s="144" customFormat="1" ht="12" customHeight="1" thickBot="1">
      <c r="A18" s="14" t="s">
        <v>70</v>
      </c>
      <c r="B18" s="72" t="s">
        <v>144</v>
      </c>
      <c r="C18" s="194"/>
      <c r="D18" s="206"/>
    </row>
    <row r="19" spans="1:4" s="144" customFormat="1" ht="12" customHeight="1" thickBot="1">
      <c r="A19" s="18" t="s">
        <v>5</v>
      </c>
      <c r="B19" s="19" t="s">
        <v>145</v>
      </c>
      <c r="C19" s="191">
        <f>+C20+C21+C22+C23+C24</f>
        <v>3341383</v>
      </c>
      <c r="D19" s="228">
        <f>+D20+D21+D22+D23+D24</f>
        <v>3341383</v>
      </c>
    </row>
    <row r="20" spans="1:4" s="144" customFormat="1" ht="12" customHeight="1">
      <c r="A20" s="13" t="s">
        <v>43</v>
      </c>
      <c r="B20" s="145" t="s">
        <v>146</v>
      </c>
      <c r="C20" s="192"/>
      <c r="D20" s="206"/>
    </row>
    <row r="21" spans="1:4" s="144" customFormat="1" ht="12" customHeight="1">
      <c r="A21" s="12" t="s">
        <v>44</v>
      </c>
      <c r="B21" s="146" t="s">
        <v>147</v>
      </c>
      <c r="C21" s="193"/>
      <c r="D21" s="206"/>
    </row>
    <row r="22" spans="1:4" s="144" customFormat="1" ht="12" customHeight="1">
      <c r="A22" s="12" t="s">
        <v>45</v>
      </c>
      <c r="B22" s="146" t="s">
        <v>288</v>
      </c>
      <c r="C22" s="193"/>
      <c r="D22" s="206"/>
    </row>
    <row r="23" spans="1:4" s="144" customFormat="1" ht="12" customHeight="1">
      <c r="A23" s="12" t="s">
        <v>46</v>
      </c>
      <c r="B23" s="146" t="s">
        <v>289</v>
      </c>
      <c r="C23" s="193"/>
      <c r="D23" s="206"/>
    </row>
    <row r="24" spans="1:4" s="144" customFormat="1" ht="12" customHeight="1">
      <c r="A24" s="12" t="s">
        <v>86</v>
      </c>
      <c r="B24" s="146" t="s">
        <v>148</v>
      </c>
      <c r="C24" s="193">
        <v>3341383</v>
      </c>
      <c r="D24" s="206">
        <v>3341383</v>
      </c>
    </row>
    <row r="25" spans="1:4" s="144" customFormat="1" ht="12" customHeight="1" thickBot="1">
      <c r="A25" s="14" t="s">
        <v>87</v>
      </c>
      <c r="B25" s="147" t="s">
        <v>149</v>
      </c>
      <c r="C25" s="194"/>
      <c r="D25" s="206"/>
    </row>
    <row r="26" spans="1:4" s="144" customFormat="1" ht="12" customHeight="1" thickBot="1">
      <c r="A26" s="18" t="s">
        <v>88</v>
      </c>
      <c r="B26" s="19" t="s">
        <v>373</v>
      </c>
      <c r="C26" s="195">
        <v>0</v>
      </c>
      <c r="D26" s="228"/>
    </row>
    <row r="27" spans="1:4" s="144" customFormat="1" ht="12" customHeight="1">
      <c r="A27" s="13" t="s">
        <v>151</v>
      </c>
      <c r="B27" s="145" t="s">
        <v>377</v>
      </c>
      <c r="C27" s="192"/>
      <c r="D27" s="206"/>
    </row>
    <row r="28" spans="1:4" s="144" customFormat="1" ht="12" customHeight="1">
      <c r="A28" s="12" t="s">
        <v>152</v>
      </c>
      <c r="B28" s="146" t="s">
        <v>378</v>
      </c>
      <c r="C28" s="193"/>
      <c r="D28" s="206"/>
    </row>
    <row r="29" spans="1:4" s="144" customFormat="1" ht="12" customHeight="1">
      <c r="A29" s="12" t="s">
        <v>153</v>
      </c>
      <c r="B29" s="146" t="s">
        <v>379</v>
      </c>
      <c r="C29" s="193"/>
      <c r="D29" s="206"/>
    </row>
    <row r="30" spans="1:4" s="144" customFormat="1" ht="12" customHeight="1">
      <c r="A30" s="12" t="s">
        <v>154</v>
      </c>
      <c r="B30" s="146" t="s">
        <v>380</v>
      </c>
      <c r="C30" s="193"/>
      <c r="D30" s="206"/>
    </row>
    <row r="31" spans="1:4" s="144" customFormat="1" ht="12" customHeight="1">
      <c r="A31" s="12" t="s">
        <v>374</v>
      </c>
      <c r="B31" s="146" t="s">
        <v>155</v>
      </c>
      <c r="C31" s="193"/>
      <c r="D31" s="206"/>
    </row>
    <row r="32" spans="1:4" s="144" customFormat="1" ht="12" customHeight="1">
      <c r="A32" s="12" t="s">
        <v>375</v>
      </c>
      <c r="B32" s="146" t="s">
        <v>156</v>
      </c>
      <c r="C32" s="193"/>
      <c r="D32" s="206"/>
    </row>
    <row r="33" spans="1:4" s="144" customFormat="1" ht="12" customHeight="1" thickBot="1">
      <c r="A33" s="14" t="s">
        <v>376</v>
      </c>
      <c r="B33" s="186" t="s">
        <v>157</v>
      </c>
      <c r="C33" s="194"/>
      <c r="D33" s="206"/>
    </row>
    <row r="34" spans="1:4" s="144" customFormat="1" ht="12" customHeight="1" thickBot="1">
      <c r="A34" s="18" t="s">
        <v>7</v>
      </c>
      <c r="B34" s="19" t="s">
        <v>297</v>
      </c>
      <c r="C34" s="191">
        <f>SUM(C35:C45)</f>
        <v>721794</v>
      </c>
      <c r="D34" s="228">
        <f>SUM(D35:D45)</f>
        <v>1140909</v>
      </c>
    </row>
    <row r="35" spans="1:4" s="144" customFormat="1" ht="12" customHeight="1">
      <c r="A35" s="13" t="s">
        <v>47</v>
      </c>
      <c r="B35" s="145" t="s">
        <v>160</v>
      </c>
      <c r="C35" s="192">
        <v>321794</v>
      </c>
      <c r="D35" s="206">
        <v>436910</v>
      </c>
    </row>
    <row r="36" spans="1:4" s="144" customFormat="1" ht="12" customHeight="1">
      <c r="A36" s="12" t="s">
        <v>48</v>
      </c>
      <c r="B36" s="146" t="s">
        <v>161</v>
      </c>
      <c r="C36" s="193"/>
      <c r="D36" s="206"/>
    </row>
    <row r="37" spans="1:4" s="144" customFormat="1" ht="12" customHeight="1">
      <c r="A37" s="12" t="s">
        <v>49</v>
      </c>
      <c r="B37" s="146" t="s">
        <v>162</v>
      </c>
      <c r="C37" s="193"/>
      <c r="D37" s="206"/>
    </row>
    <row r="38" spans="1:4" s="144" customFormat="1" ht="12" customHeight="1">
      <c r="A38" s="12" t="s">
        <v>90</v>
      </c>
      <c r="B38" s="146" t="s">
        <v>163</v>
      </c>
      <c r="C38" s="193"/>
      <c r="D38" s="206"/>
    </row>
    <row r="39" spans="1:4" s="144" customFormat="1" ht="12" customHeight="1">
      <c r="A39" s="12" t="s">
        <v>91</v>
      </c>
      <c r="B39" s="146" t="s">
        <v>164</v>
      </c>
      <c r="C39" s="193">
        <v>400000</v>
      </c>
      <c r="D39" s="206">
        <v>666479</v>
      </c>
    </row>
    <row r="40" spans="1:4" s="144" customFormat="1" ht="12" customHeight="1">
      <c r="A40" s="12" t="s">
        <v>92</v>
      </c>
      <c r="B40" s="146" t="s">
        <v>165</v>
      </c>
      <c r="C40" s="193"/>
      <c r="D40" s="206"/>
    </row>
    <row r="41" spans="1:4" s="144" customFormat="1" ht="12" customHeight="1">
      <c r="A41" s="12" t="s">
        <v>93</v>
      </c>
      <c r="B41" s="146" t="s">
        <v>166</v>
      </c>
      <c r="C41" s="193"/>
      <c r="D41" s="206"/>
    </row>
    <row r="42" spans="1:4" s="144" customFormat="1" ht="12" customHeight="1">
      <c r="A42" s="12" t="s">
        <v>94</v>
      </c>
      <c r="B42" s="146" t="s">
        <v>381</v>
      </c>
      <c r="C42" s="193"/>
      <c r="D42" s="206"/>
    </row>
    <row r="43" spans="1:4" s="144" customFormat="1" ht="12" customHeight="1">
      <c r="A43" s="12" t="s">
        <v>158</v>
      </c>
      <c r="B43" s="146" t="s">
        <v>167</v>
      </c>
      <c r="C43" s="198"/>
      <c r="D43" s="206"/>
    </row>
    <row r="44" spans="1:4" s="144" customFormat="1" ht="12" customHeight="1">
      <c r="A44" s="14" t="s">
        <v>159</v>
      </c>
      <c r="B44" s="147" t="s">
        <v>299</v>
      </c>
      <c r="C44" s="199"/>
      <c r="D44" s="206">
        <v>37520</v>
      </c>
    </row>
    <row r="45" spans="1:4" s="144" customFormat="1" ht="12" customHeight="1" thickBot="1">
      <c r="A45" s="14" t="s">
        <v>298</v>
      </c>
      <c r="B45" s="72" t="s">
        <v>168</v>
      </c>
      <c r="C45" s="199"/>
      <c r="D45" s="206"/>
    </row>
    <row r="46" spans="1:4" s="144" customFormat="1" ht="12" customHeight="1" thickBot="1">
      <c r="A46" s="18" t="s">
        <v>8</v>
      </c>
      <c r="B46" s="19" t="s">
        <v>169</v>
      </c>
      <c r="C46" s="191">
        <f>SUM(C47:C51)</f>
        <v>0</v>
      </c>
      <c r="D46" s="228"/>
    </row>
    <row r="47" spans="1:4" s="144" customFormat="1" ht="12" customHeight="1">
      <c r="A47" s="13" t="s">
        <v>50</v>
      </c>
      <c r="B47" s="145" t="s">
        <v>173</v>
      </c>
      <c r="C47" s="200"/>
      <c r="D47" s="206"/>
    </row>
    <row r="48" spans="1:4" s="144" customFormat="1" ht="12" customHeight="1">
      <c r="A48" s="12" t="s">
        <v>51</v>
      </c>
      <c r="B48" s="146" t="s">
        <v>174</v>
      </c>
      <c r="C48" s="198"/>
      <c r="D48" s="206"/>
    </row>
    <row r="49" spans="1:4" s="144" customFormat="1" ht="12" customHeight="1">
      <c r="A49" s="12" t="s">
        <v>170</v>
      </c>
      <c r="B49" s="146" t="s">
        <v>175</v>
      </c>
      <c r="C49" s="198"/>
      <c r="D49" s="206"/>
    </row>
    <row r="50" spans="1:4" s="144" customFormat="1" ht="12" customHeight="1">
      <c r="A50" s="12" t="s">
        <v>171</v>
      </c>
      <c r="B50" s="146" t="s">
        <v>176</v>
      </c>
      <c r="C50" s="198"/>
      <c r="D50" s="206"/>
    </row>
    <row r="51" spans="1:4" s="144" customFormat="1" ht="12" customHeight="1" thickBot="1">
      <c r="A51" s="14" t="s">
        <v>172</v>
      </c>
      <c r="B51" s="72" t="s">
        <v>177</v>
      </c>
      <c r="C51" s="199"/>
      <c r="D51" s="206"/>
    </row>
    <row r="52" spans="1:4" s="144" customFormat="1" ht="12" customHeight="1" thickBot="1">
      <c r="A52" s="18" t="s">
        <v>95</v>
      </c>
      <c r="B52" s="19" t="s">
        <v>178</v>
      </c>
      <c r="C52" s="191">
        <f>SUM(C53:C55)</f>
        <v>0</v>
      </c>
      <c r="D52" s="228">
        <f>SUM(D53:D55)</f>
        <v>15300</v>
      </c>
    </row>
    <row r="53" spans="1:4" s="144" customFormat="1" ht="12" customHeight="1">
      <c r="A53" s="13" t="s">
        <v>52</v>
      </c>
      <c r="B53" s="145" t="s">
        <v>179</v>
      </c>
      <c r="C53" s="192"/>
      <c r="D53" s="206"/>
    </row>
    <row r="54" spans="1:4" s="144" customFormat="1" ht="12" customHeight="1">
      <c r="A54" s="12" t="s">
        <v>53</v>
      </c>
      <c r="B54" s="146" t="s">
        <v>290</v>
      </c>
      <c r="C54" s="193"/>
      <c r="D54" s="206">
        <v>15300</v>
      </c>
    </row>
    <row r="55" spans="1:4" s="144" customFormat="1" ht="12" customHeight="1">
      <c r="A55" s="12" t="s">
        <v>182</v>
      </c>
      <c r="B55" s="146" t="s">
        <v>180</v>
      </c>
      <c r="C55" s="193"/>
      <c r="D55" s="206"/>
    </row>
    <row r="56" spans="1:4" s="144" customFormat="1" ht="12" customHeight="1" thickBot="1">
      <c r="A56" s="14" t="s">
        <v>183</v>
      </c>
      <c r="B56" s="72" t="s">
        <v>181</v>
      </c>
      <c r="C56" s="194"/>
      <c r="D56" s="206"/>
    </row>
    <row r="57" spans="1:4" s="144" customFormat="1" ht="12" customHeight="1" thickBot="1">
      <c r="A57" s="18" t="s">
        <v>10</v>
      </c>
      <c r="B57" s="70" t="s">
        <v>184</v>
      </c>
      <c r="C57" s="191">
        <f>SUM(C58:C60)</f>
        <v>0</v>
      </c>
      <c r="D57" s="228"/>
    </row>
    <row r="58" spans="1:4" s="144" customFormat="1" ht="12" customHeight="1">
      <c r="A58" s="13" t="s">
        <v>96</v>
      </c>
      <c r="B58" s="145" t="s">
        <v>186</v>
      </c>
      <c r="C58" s="198"/>
      <c r="D58" s="206"/>
    </row>
    <row r="59" spans="1:4" s="144" customFormat="1" ht="12" customHeight="1">
      <c r="A59" s="12" t="s">
        <v>97</v>
      </c>
      <c r="B59" s="146" t="s">
        <v>291</v>
      </c>
      <c r="C59" s="198"/>
      <c r="D59" s="206"/>
    </row>
    <row r="60" spans="1:4" s="144" customFormat="1" ht="12" customHeight="1">
      <c r="A60" s="12" t="s">
        <v>118</v>
      </c>
      <c r="B60" s="146" t="s">
        <v>187</v>
      </c>
      <c r="C60" s="198"/>
      <c r="D60" s="206"/>
    </row>
    <row r="61" spans="1:4" s="144" customFormat="1" ht="12" customHeight="1" thickBot="1">
      <c r="A61" s="14" t="s">
        <v>185</v>
      </c>
      <c r="B61" s="72" t="s">
        <v>188</v>
      </c>
      <c r="C61" s="198"/>
      <c r="D61" s="206"/>
    </row>
    <row r="62" spans="1:4" s="144" customFormat="1" ht="12" customHeight="1" thickBot="1">
      <c r="A62" s="180" t="s">
        <v>339</v>
      </c>
      <c r="B62" s="19" t="s">
        <v>189</v>
      </c>
      <c r="C62" s="195">
        <f>+C5+C12+C19+C26+C34+C46+C52+C57</f>
        <v>19181560</v>
      </c>
      <c r="D62" s="228">
        <f>+D5+D12+D19+D26+D34+D46+D52+D57</f>
        <v>19615975</v>
      </c>
    </row>
    <row r="63" spans="1:4" s="144" customFormat="1" ht="12" customHeight="1" thickBot="1">
      <c r="A63" s="174" t="s">
        <v>190</v>
      </c>
      <c r="B63" s="70" t="s">
        <v>191</v>
      </c>
      <c r="C63" s="191">
        <f>SUM(C64:C66)</f>
        <v>0</v>
      </c>
      <c r="D63" s="228"/>
    </row>
    <row r="64" spans="1:4" s="144" customFormat="1" ht="12" customHeight="1">
      <c r="A64" s="13" t="s">
        <v>222</v>
      </c>
      <c r="B64" s="145" t="s">
        <v>192</v>
      </c>
      <c r="C64" s="198"/>
      <c r="D64" s="206"/>
    </row>
    <row r="65" spans="1:4" s="144" customFormat="1" ht="12" customHeight="1">
      <c r="A65" s="12" t="s">
        <v>231</v>
      </c>
      <c r="B65" s="146" t="s">
        <v>193</v>
      </c>
      <c r="C65" s="198"/>
      <c r="D65" s="206"/>
    </row>
    <row r="66" spans="1:4" s="144" customFormat="1" ht="12" customHeight="1" thickBot="1">
      <c r="A66" s="14" t="s">
        <v>232</v>
      </c>
      <c r="B66" s="176" t="s">
        <v>324</v>
      </c>
      <c r="C66" s="198"/>
      <c r="D66" s="206"/>
    </row>
    <row r="67" spans="1:4" s="144" customFormat="1" ht="12" customHeight="1" thickBot="1">
      <c r="A67" s="174" t="s">
        <v>195</v>
      </c>
      <c r="B67" s="70" t="s">
        <v>196</v>
      </c>
      <c r="C67" s="191">
        <f>SUM(C68:C71)</f>
        <v>0</v>
      </c>
      <c r="D67" s="228"/>
    </row>
    <row r="68" spans="1:4" s="144" customFormat="1" ht="12" customHeight="1">
      <c r="A68" s="13" t="s">
        <v>75</v>
      </c>
      <c r="B68" s="145" t="s">
        <v>197</v>
      </c>
      <c r="C68" s="198"/>
      <c r="D68" s="206"/>
    </row>
    <row r="69" spans="1:4" s="144" customFormat="1" ht="12" customHeight="1">
      <c r="A69" s="12" t="s">
        <v>76</v>
      </c>
      <c r="B69" s="146" t="s">
        <v>198</v>
      </c>
      <c r="C69" s="198"/>
      <c r="D69" s="206"/>
    </row>
    <row r="70" spans="1:4" s="144" customFormat="1" ht="12" customHeight="1">
      <c r="A70" s="12" t="s">
        <v>223</v>
      </c>
      <c r="B70" s="146" t="s">
        <v>199</v>
      </c>
      <c r="C70" s="198"/>
      <c r="D70" s="206"/>
    </row>
    <row r="71" spans="1:4" s="144" customFormat="1" ht="12" customHeight="1" thickBot="1">
      <c r="A71" s="14" t="s">
        <v>224</v>
      </c>
      <c r="B71" s="72" t="s">
        <v>200</v>
      </c>
      <c r="C71" s="198"/>
      <c r="D71" s="206"/>
    </row>
    <row r="72" spans="1:4" s="144" customFormat="1" ht="12" customHeight="1" thickBot="1">
      <c r="A72" s="174" t="s">
        <v>201</v>
      </c>
      <c r="B72" s="70" t="s">
        <v>202</v>
      </c>
      <c r="C72" s="191">
        <f>SUM(C73:C74)</f>
        <v>0</v>
      </c>
      <c r="D72" s="228"/>
    </row>
    <row r="73" spans="1:4" s="144" customFormat="1" ht="12" customHeight="1">
      <c r="A73" s="13" t="s">
        <v>225</v>
      </c>
      <c r="B73" s="145" t="s">
        <v>203</v>
      </c>
      <c r="C73" s="198"/>
      <c r="D73" s="206"/>
    </row>
    <row r="74" spans="1:4" s="144" customFormat="1" ht="12" customHeight="1" thickBot="1">
      <c r="A74" s="14" t="s">
        <v>226</v>
      </c>
      <c r="B74" s="72" t="s">
        <v>204</v>
      </c>
      <c r="C74" s="198"/>
      <c r="D74" s="206"/>
    </row>
    <row r="75" spans="1:4" s="144" customFormat="1" ht="12" customHeight="1" thickBot="1">
      <c r="A75" s="174" t="s">
        <v>205</v>
      </c>
      <c r="B75" s="70" t="s">
        <v>206</v>
      </c>
      <c r="C75" s="191">
        <f>SUM(C76:C78)</f>
        <v>0</v>
      </c>
      <c r="D75" s="228"/>
    </row>
    <row r="76" spans="1:4" s="144" customFormat="1" ht="12" customHeight="1">
      <c r="A76" s="13" t="s">
        <v>227</v>
      </c>
      <c r="B76" s="145" t="s">
        <v>207</v>
      </c>
      <c r="C76" s="198"/>
      <c r="D76" s="206"/>
    </row>
    <row r="77" spans="1:4" s="144" customFormat="1" ht="12" customHeight="1">
      <c r="A77" s="12" t="s">
        <v>228</v>
      </c>
      <c r="B77" s="146" t="s">
        <v>208</v>
      </c>
      <c r="C77" s="198"/>
      <c r="D77" s="206"/>
    </row>
    <row r="78" spans="1:4" s="144" customFormat="1" ht="12" customHeight="1" thickBot="1">
      <c r="A78" s="14" t="s">
        <v>229</v>
      </c>
      <c r="B78" s="72" t="s">
        <v>209</v>
      </c>
      <c r="C78" s="198"/>
      <c r="D78" s="206"/>
    </row>
    <row r="79" spans="1:4" s="144" customFormat="1" ht="12" customHeight="1" thickBot="1">
      <c r="A79" s="174" t="s">
        <v>210</v>
      </c>
      <c r="B79" s="70" t="s">
        <v>230</v>
      </c>
      <c r="C79" s="191">
        <f>SUM(C80:C83)</f>
        <v>0</v>
      </c>
      <c r="D79" s="228"/>
    </row>
    <row r="80" spans="1:4" s="144" customFormat="1" ht="12" customHeight="1">
      <c r="A80" s="149" t="s">
        <v>211</v>
      </c>
      <c r="B80" s="145" t="s">
        <v>212</v>
      </c>
      <c r="C80" s="198"/>
      <c r="D80" s="206"/>
    </row>
    <row r="81" spans="1:4" s="144" customFormat="1" ht="12" customHeight="1">
      <c r="A81" s="150" t="s">
        <v>213</v>
      </c>
      <c r="B81" s="146" t="s">
        <v>214</v>
      </c>
      <c r="C81" s="198"/>
      <c r="D81" s="206"/>
    </row>
    <row r="82" spans="1:4" s="144" customFormat="1" ht="12" customHeight="1">
      <c r="A82" s="150" t="s">
        <v>215</v>
      </c>
      <c r="B82" s="146" t="s">
        <v>216</v>
      </c>
      <c r="C82" s="198"/>
      <c r="D82" s="206"/>
    </row>
    <row r="83" spans="1:4" s="144" customFormat="1" ht="12" customHeight="1" thickBot="1">
      <c r="A83" s="151" t="s">
        <v>217</v>
      </c>
      <c r="B83" s="72" t="s">
        <v>218</v>
      </c>
      <c r="C83" s="198"/>
      <c r="D83" s="206"/>
    </row>
    <row r="84" spans="1:4" s="144" customFormat="1" ht="12" customHeight="1" thickBot="1">
      <c r="A84" s="174" t="s">
        <v>219</v>
      </c>
      <c r="B84" s="70" t="s">
        <v>338</v>
      </c>
      <c r="C84" s="202"/>
      <c r="D84" s="229"/>
    </row>
    <row r="85" spans="1:4" s="144" customFormat="1" ht="13.5" customHeight="1" thickBot="1">
      <c r="A85" s="174" t="s">
        <v>221</v>
      </c>
      <c r="B85" s="70" t="s">
        <v>220</v>
      </c>
      <c r="C85" s="202"/>
      <c r="D85" s="229"/>
    </row>
    <row r="86" spans="1:4" s="144" customFormat="1" ht="15.75" customHeight="1" thickBot="1">
      <c r="A86" s="174" t="s">
        <v>233</v>
      </c>
      <c r="B86" s="152" t="s">
        <v>341</v>
      </c>
      <c r="C86" s="195">
        <f>+C63+C67+C72+C75+C79+C85+C84</f>
        <v>0</v>
      </c>
      <c r="D86" s="228"/>
    </row>
    <row r="87" spans="1:4" s="144" customFormat="1" ht="16.5" customHeight="1" thickBot="1">
      <c r="A87" s="175" t="s">
        <v>340</v>
      </c>
      <c r="B87" s="153" t="s">
        <v>342</v>
      </c>
      <c r="C87" s="195">
        <f>+C62+C86</f>
        <v>19181560</v>
      </c>
      <c r="D87" s="228">
        <f>+D62+D86</f>
        <v>19615975</v>
      </c>
    </row>
    <row r="88" spans="1:3" s="144" customFormat="1" ht="83.25" customHeight="1">
      <c r="A88" s="3"/>
      <c r="B88" s="4"/>
      <c r="C88" s="76"/>
    </row>
    <row r="89" spans="1:3" ht="16.5" customHeight="1">
      <c r="A89" s="299" t="s">
        <v>31</v>
      </c>
      <c r="B89" s="299"/>
      <c r="C89" s="299"/>
    </row>
    <row r="90" spans="1:4" s="154" customFormat="1" ht="16.5" customHeight="1" thickBot="1">
      <c r="A90" s="301" t="s">
        <v>78</v>
      </c>
      <c r="B90" s="301"/>
      <c r="C90" s="47"/>
      <c r="D90" s="231" t="s">
        <v>385</v>
      </c>
    </row>
    <row r="91" spans="1:4" ht="37.5" customHeight="1" thickBot="1">
      <c r="A91" s="21" t="s">
        <v>42</v>
      </c>
      <c r="B91" s="22" t="s">
        <v>32</v>
      </c>
      <c r="C91" s="28" t="s">
        <v>392</v>
      </c>
      <c r="D91" s="286" t="s">
        <v>390</v>
      </c>
    </row>
    <row r="92" spans="1:4" s="143" customFormat="1" ht="12" customHeight="1" thickBot="1">
      <c r="A92" s="25"/>
      <c r="B92" s="26" t="s">
        <v>350</v>
      </c>
      <c r="C92" s="27" t="s">
        <v>351</v>
      </c>
      <c r="D92" s="25" t="s">
        <v>351</v>
      </c>
    </row>
    <row r="93" spans="1:4" ht="12" customHeight="1" thickBot="1">
      <c r="A93" s="20" t="s">
        <v>3</v>
      </c>
      <c r="B93" s="24" t="s">
        <v>300</v>
      </c>
      <c r="C93" s="74">
        <f>C94+C95+C96+C97+C98+C111</f>
        <v>18775320</v>
      </c>
      <c r="D93" s="287">
        <f>D94+D95+D96+D97+D98+D111</f>
        <v>18545449</v>
      </c>
    </row>
    <row r="94" spans="1:4" ht="12" customHeight="1">
      <c r="A94" s="15" t="s">
        <v>54</v>
      </c>
      <c r="B94" s="8" t="s">
        <v>33</v>
      </c>
      <c r="C94" s="232">
        <v>10668495</v>
      </c>
      <c r="D94" s="221">
        <v>11337854</v>
      </c>
    </row>
    <row r="95" spans="1:4" ht="12" customHeight="1">
      <c r="A95" s="12" t="s">
        <v>55</v>
      </c>
      <c r="B95" s="6" t="s">
        <v>98</v>
      </c>
      <c r="C95" s="193">
        <v>1426243</v>
      </c>
      <c r="D95" s="222">
        <v>1886194</v>
      </c>
    </row>
    <row r="96" spans="1:4" ht="12" customHeight="1">
      <c r="A96" s="12" t="s">
        <v>56</v>
      </c>
      <c r="B96" s="6" t="s">
        <v>73</v>
      </c>
      <c r="C96" s="194">
        <v>6060582</v>
      </c>
      <c r="D96" s="222">
        <v>4681401</v>
      </c>
    </row>
    <row r="97" spans="1:4" ht="12" customHeight="1">
      <c r="A97" s="12" t="s">
        <v>57</v>
      </c>
      <c r="B97" s="9" t="s">
        <v>99</v>
      </c>
      <c r="C97" s="194"/>
      <c r="D97" s="222"/>
    </row>
    <row r="98" spans="1:4" ht="12" customHeight="1">
      <c r="A98" s="12" t="s">
        <v>65</v>
      </c>
      <c r="B98" s="17" t="s">
        <v>100</v>
      </c>
      <c r="C98" s="194">
        <v>620000</v>
      </c>
      <c r="D98" s="222">
        <v>640000</v>
      </c>
    </row>
    <row r="99" spans="1:4" ht="12" customHeight="1">
      <c r="A99" s="12" t="s">
        <v>58</v>
      </c>
      <c r="B99" s="6" t="s">
        <v>305</v>
      </c>
      <c r="C99" s="194"/>
      <c r="D99" s="222"/>
    </row>
    <row r="100" spans="1:4" ht="12" customHeight="1">
      <c r="A100" s="12" t="s">
        <v>59</v>
      </c>
      <c r="B100" s="50" t="s">
        <v>304</v>
      </c>
      <c r="C100" s="194"/>
      <c r="D100" s="222"/>
    </row>
    <row r="101" spans="1:4" ht="12" customHeight="1">
      <c r="A101" s="12" t="s">
        <v>66</v>
      </c>
      <c r="B101" s="50" t="s">
        <v>303</v>
      </c>
      <c r="C101" s="194"/>
      <c r="D101" s="222"/>
    </row>
    <row r="102" spans="1:4" ht="12" customHeight="1">
      <c r="A102" s="12" t="s">
        <v>67</v>
      </c>
      <c r="B102" s="48" t="s">
        <v>236</v>
      </c>
      <c r="C102" s="194"/>
      <c r="D102" s="222"/>
    </row>
    <row r="103" spans="1:4" ht="12" customHeight="1">
      <c r="A103" s="12" t="s">
        <v>68</v>
      </c>
      <c r="B103" s="49" t="s">
        <v>237</v>
      </c>
      <c r="C103" s="194"/>
      <c r="D103" s="222"/>
    </row>
    <row r="104" spans="1:4" ht="12" customHeight="1">
      <c r="A104" s="12" t="s">
        <v>69</v>
      </c>
      <c r="B104" s="49" t="s">
        <v>238</v>
      </c>
      <c r="C104" s="194"/>
      <c r="D104" s="222"/>
    </row>
    <row r="105" spans="1:4" ht="12" customHeight="1">
      <c r="A105" s="12" t="s">
        <v>71</v>
      </c>
      <c r="B105" s="48" t="s">
        <v>239</v>
      </c>
      <c r="C105" s="194"/>
      <c r="D105" s="222"/>
    </row>
    <row r="106" spans="1:4" ht="12" customHeight="1">
      <c r="A106" s="12" t="s">
        <v>101</v>
      </c>
      <c r="B106" s="48" t="s">
        <v>240</v>
      </c>
      <c r="C106" s="194"/>
      <c r="D106" s="222"/>
    </row>
    <row r="107" spans="1:4" ht="12" customHeight="1">
      <c r="A107" s="12" t="s">
        <v>234</v>
      </c>
      <c r="B107" s="49" t="s">
        <v>241</v>
      </c>
      <c r="C107" s="194"/>
      <c r="D107" s="222"/>
    </row>
    <row r="108" spans="1:4" ht="12" customHeight="1">
      <c r="A108" s="11" t="s">
        <v>235</v>
      </c>
      <c r="B108" s="50" t="s">
        <v>242</v>
      </c>
      <c r="C108" s="194"/>
      <c r="D108" s="222"/>
    </row>
    <row r="109" spans="1:4" ht="12" customHeight="1">
      <c r="A109" s="12" t="s">
        <v>301</v>
      </c>
      <c r="B109" s="50" t="s">
        <v>243</v>
      </c>
      <c r="C109" s="194"/>
      <c r="D109" s="222"/>
    </row>
    <row r="110" spans="1:4" ht="12" customHeight="1">
      <c r="A110" s="14" t="s">
        <v>302</v>
      </c>
      <c r="B110" s="50" t="s">
        <v>244</v>
      </c>
      <c r="C110" s="194"/>
      <c r="D110" s="222"/>
    </row>
    <row r="111" spans="1:4" ht="12" customHeight="1">
      <c r="A111" s="12" t="s">
        <v>306</v>
      </c>
      <c r="B111" s="9" t="s">
        <v>34</v>
      </c>
      <c r="C111" s="193"/>
      <c r="D111" s="222"/>
    </row>
    <row r="112" spans="1:4" ht="12" customHeight="1">
      <c r="A112" s="12" t="s">
        <v>307</v>
      </c>
      <c r="B112" s="6" t="s">
        <v>309</v>
      </c>
      <c r="C112" s="193"/>
      <c r="D112" s="235"/>
    </row>
    <row r="113" spans="1:4" ht="12" customHeight="1" thickBot="1">
      <c r="A113" s="16" t="s">
        <v>308</v>
      </c>
      <c r="B113" s="179" t="s">
        <v>310</v>
      </c>
      <c r="C113" s="213"/>
      <c r="D113" s="234"/>
    </row>
    <row r="114" spans="1:4" ht="12" customHeight="1" thickBot="1">
      <c r="A114" s="177" t="s">
        <v>4</v>
      </c>
      <c r="B114" s="178" t="s">
        <v>245</v>
      </c>
      <c r="C114" s="214">
        <f>+C115+C117+C119</f>
        <v>6056177</v>
      </c>
      <c r="D114" s="135">
        <f>+D115+D117+D119</f>
        <v>6556177</v>
      </c>
    </row>
    <row r="115" spans="1:4" ht="12" customHeight="1">
      <c r="A115" s="13" t="s">
        <v>60</v>
      </c>
      <c r="B115" s="6" t="s">
        <v>117</v>
      </c>
      <c r="C115" s="192">
        <v>1848207</v>
      </c>
      <c r="D115" s="222">
        <v>2348207</v>
      </c>
    </row>
    <row r="116" spans="1:4" ht="12" customHeight="1">
      <c r="A116" s="13" t="s">
        <v>61</v>
      </c>
      <c r="B116" s="10" t="s">
        <v>249</v>
      </c>
      <c r="C116" s="192"/>
      <c r="D116" s="222"/>
    </row>
    <row r="117" spans="1:4" ht="12" customHeight="1">
      <c r="A117" s="13" t="s">
        <v>62</v>
      </c>
      <c r="B117" s="10" t="s">
        <v>102</v>
      </c>
      <c r="C117" s="193">
        <v>4207970</v>
      </c>
      <c r="D117" s="222">
        <v>4207970</v>
      </c>
    </row>
    <row r="118" spans="1:4" ht="12" customHeight="1">
      <c r="A118" s="13" t="s">
        <v>63</v>
      </c>
      <c r="B118" s="10" t="s">
        <v>250</v>
      </c>
      <c r="C118" s="215"/>
      <c r="D118" s="233"/>
    </row>
    <row r="119" spans="1:4" ht="12" customHeight="1">
      <c r="A119" s="13" t="s">
        <v>64</v>
      </c>
      <c r="B119" s="72" t="s">
        <v>119</v>
      </c>
      <c r="C119" s="215"/>
      <c r="D119" s="233"/>
    </row>
    <row r="120" spans="1:4" ht="12" customHeight="1">
      <c r="A120" s="13" t="s">
        <v>70</v>
      </c>
      <c r="B120" s="71" t="s">
        <v>292</v>
      </c>
      <c r="C120" s="215"/>
      <c r="D120" s="233"/>
    </row>
    <row r="121" spans="1:4" ht="12" customHeight="1">
      <c r="A121" s="13" t="s">
        <v>72</v>
      </c>
      <c r="B121" s="141" t="s">
        <v>255</v>
      </c>
      <c r="C121" s="215"/>
      <c r="D121" s="233"/>
    </row>
    <row r="122" spans="1:4" ht="15.75">
      <c r="A122" s="13" t="s">
        <v>103</v>
      </c>
      <c r="B122" s="49" t="s">
        <v>238</v>
      </c>
      <c r="C122" s="215"/>
      <c r="D122" s="233"/>
    </row>
    <row r="123" spans="1:4" ht="12" customHeight="1">
      <c r="A123" s="13" t="s">
        <v>104</v>
      </c>
      <c r="B123" s="49" t="s">
        <v>254</v>
      </c>
      <c r="C123" s="215"/>
      <c r="D123" s="233"/>
    </row>
    <row r="124" spans="1:4" ht="12" customHeight="1">
      <c r="A124" s="13" t="s">
        <v>105</v>
      </c>
      <c r="B124" s="49" t="s">
        <v>253</v>
      </c>
      <c r="C124" s="215"/>
      <c r="D124" s="233"/>
    </row>
    <row r="125" spans="1:4" ht="12" customHeight="1">
      <c r="A125" s="13" t="s">
        <v>246</v>
      </c>
      <c r="B125" s="49" t="s">
        <v>241</v>
      </c>
      <c r="C125" s="215"/>
      <c r="D125" s="233"/>
    </row>
    <row r="126" spans="1:4" ht="12" customHeight="1">
      <c r="A126" s="13" t="s">
        <v>247</v>
      </c>
      <c r="B126" s="49" t="s">
        <v>252</v>
      </c>
      <c r="C126" s="215"/>
      <c r="D126" s="233"/>
    </row>
    <row r="127" spans="1:4" ht="16.5" thickBot="1">
      <c r="A127" s="11" t="s">
        <v>248</v>
      </c>
      <c r="B127" s="49" t="s">
        <v>251</v>
      </c>
      <c r="C127" s="216"/>
      <c r="D127" s="233"/>
    </row>
    <row r="128" spans="1:4" ht="12" customHeight="1" thickBot="1">
      <c r="A128" s="18" t="s">
        <v>5</v>
      </c>
      <c r="B128" s="43" t="s">
        <v>311</v>
      </c>
      <c r="C128" s="191">
        <f>+C93+C114</f>
        <v>24831497</v>
      </c>
      <c r="D128" s="135">
        <f>+D93+D114</f>
        <v>25101626</v>
      </c>
    </row>
    <row r="129" spans="1:4" ht="12" customHeight="1" thickBot="1">
      <c r="A129" s="18" t="s">
        <v>6</v>
      </c>
      <c r="B129" s="43" t="s">
        <v>312</v>
      </c>
      <c r="C129" s="191">
        <f>+C130+C131+C132</f>
        <v>0</v>
      </c>
      <c r="D129" s="135">
        <f>+D130+D131+D132</f>
        <v>0</v>
      </c>
    </row>
    <row r="130" spans="1:4" ht="12" customHeight="1">
      <c r="A130" s="13" t="s">
        <v>151</v>
      </c>
      <c r="B130" s="10" t="s">
        <v>319</v>
      </c>
      <c r="C130" s="215"/>
      <c r="D130" s="233"/>
    </row>
    <row r="131" spans="1:4" ht="12" customHeight="1">
      <c r="A131" s="13" t="s">
        <v>152</v>
      </c>
      <c r="B131" s="10" t="s">
        <v>320</v>
      </c>
      <c r="C131" s="215"/>
      <c r="D131" s="233"/>
    </row>
    <row r="132" spans="1:4" ht="12" customHeight="1" thickBot="1">
      <c r="A132" s="11" t="s">
        <v>153</v>
      </c>
      <c r="B132" s="10" t="s">
        <v>321</v>
      </c>
      <c r="C132" s="215"/>
      <c r="D132" s="233"/>
    </row>
    <row r="133" spans="1:4" ht="12" customHeight="1" thickBot="1">
      <c r="A133" s="18" t="s">
        <v>7</v>
      </c>
      <c r="B133" s="43" t="s">
        <v>313</v>
      </c>
      <c r="C133" s="191">
        <f>SUM(C134:C139)</f>
        <v>0</v>
      </c>
      <c r="D133" s="135">
        <f>SUM(D134:D139)</f>
        <v>0</v>
      </c>
    </row>
    <row r="134" spans="1:4" ht="12" customHeight="1">
      <c r="A134" s="13" t="s">
        <v>47</v>
      </c>
      <c r="B134" s="7" t="s">
        <v>322</v>
      </c>
      <c r="C134" s="215"/>
      <c r="D134" s="233"/>
    </row>
    <row r="135" spans="1:4" ht="12" customHeight="1">
      <c r="A135" s="13" t="s">
        <v>48</v>
      </c>
      <c r="B135" s="7" t="s">
        <v>314</v>
      </c>
      <c r="C135" s="215"/>
      <c r="D135" s="233"/>
    </row>
    <row r="136" spans="1:4" ht="12" customHeight="1">
      <c r="A136" s="13" t="s">
        <v>49</v>
      </c>
      <c r="B136" s="7" t="s">
        <v>315</v>
      </c>
      <c r="C136" s="215"/>
      <c r="D136" s="233"/>
    </row>
    <row r="137" spans="1:4" ht="12" customHeight="1">
      <c r="A137" s="13" t="s">
        <v>90</v>
      </c>
      <c r="B137" s="7" t="s">
        <v>316</v>
      </c>
      <c r="C137" s="215"/>
      <c r="D137" s="233"/>
    </row>
    <row r="138" spans="1:4" ht="12" customHeight="1">
      <c r="A138" s="13" t="s">
        <v>91</v>
      </c>
      <c r="B138" s="7" t="s">
        <v>317</v>
      </c>
      <c r="C138" s="215"/>
      <c r="D138" s="233"/>
    </row>
    <row r="139" spans="1:4" ht="12" customHeight="1" thickBot="1">
      <c r="A139" s="11" t="s">
        <v>92</v>
      </c>
      <c r="B139" s="7" t="s">
        <v>318</v>
      </c>
      <c r="C139" s="215"/>
      <c r="D139" s="233"/>
    </row>
    <row r="140" spans="1:4" ht="12" customHeight="1" thickBot="1">
      <c r="A140" s="18" t="s">
        <v>8</v>
      </c>
      <c r="B140" s="43" t="s">
        <v>326</v>
      </c>
      <c r="C140" s="195">
        <f>+C141+C142+C143+C144</f>
        <v>0</v>
      </c>
      <c r="D140" s="136">
        <f>+D141+D142+D143+D144</f>
        <v>0</v>
      </c>
    </row>
    <row r="141" spans="1:4" ht="12" customHeight="1">
      <c r="A141" s="13" t="s">
        <v>50</v>
      </c>
      <c r="B141" s="7" t="s">
        <v>256</v>
      </c>
      <c r="C141" s="215"/>
      <c r="D141" s="233"/>
    </row>
    <row r="142" spans="1:4" ht="12" customHeight="1">
      <c r="A142" s="13" t="s">
        <v>51</v>
      </c>
      <c r="B142" s="7" t="s">
        <v>257</v>
      </c>
      <c r="C142" s="215"/>
      <c r="D142" s="233"/>
    </row>
    <row r="143" spans="1:4" ht="12" customHeight="1">
      <c r="A143" s="13" t="s">
        <v>170</v>
      </c>
      <c r="B143" s="7" t="s">
        <v>327</v>
      </c>
      <c r="C143" s="215"/>
      <c r="D143" s="233"/>
    </row>
    <row r="144" spans="1:4" ht="12" customHeight="1" thickBot="1">
      <c r="A144" s="11" t="s">
        <v>171</v>
      </c>
      <c r="B144" s="5" t="s">
        <v>276</v>
      </c>
      <c r="C144" s="215"/>
      <c r="D144" s="233"/>
    </row>
    <row r="145" spans="1:4" ht="12" customHeight="1" thickBot="1">
      <c r="A145" s="18" t="s">
        <v>9</v>
      </c>
      <c r="B145" s="43" t="s">
        <v>328</v>
      </c>
      <c r="C145" s="218">
        <f>SUM(C146:C150)</f>
        <v>0</v>
      </c>
      <c r="D145" s="183">
        <f>SUM(D146:D150)</f>
        <v>0</v>
      </c>
    </row>
    <row r="146" spans="1:4" ht="12" customHeight="1">
      <c r="A146" s="13" t="s">
        <v>52</v>
      </c>
      <c r="B146" s="7" t="s">
        <v>323</v>
      </c>
      <c r="C146" s="215"/>
      <c r="D146" s="233"/>
    </row>
    <row r="147" spans="1:4" ht="12" customHeight="1">
      <c r="A147" s="13" t="s">
        <v>53</v>
      </c>
      <c r="B147" s="7" t="s">
        <v>330</v>
      </c>
      <c r="C147" s="215"/>
      <c r="D147" s="233"/>
    </row>
    <row r="148" spans="1:4" ht="12" customHeight="1">
      <c r="A148" s="13" t="s">
        <v>182</v>
      </c>
      <c r="B148" s="7" t="s">
        <v>325</v>
      </c>
      <c r="C148" s="215"/>
      <c r="D148" s="233"/>
    </row>
    <row r="149" spans="1:4" ht="12" customHeight="1">
      <c r="A149" s="13" t="s">
        <v>183</v>
      </c>
      <c r="B149" s="7" t="s">
        <v>331</v>
      </c>
      <c r="C149" s="215"/>
      <c r="D149" s="233"/>
    </row>
    <row r="150" spans="1:4" ht="12" customHeight="1" thickBot="1">
      <c r="A150" s="13" t="s">
        <v>329</v>
      </c>
      <c r="B150" s="7" t="s">
        <v>332</v>
      </c>
      <c r="C150" s="215"/>
      <c r="D150" s="233"/>
    </row>
    <row r="151" spans="1:4" ht="12" customHeight="1" thickBot="1">
      <c r="A151" s="18" t="s">
        <v>10</v>
      </c>
      <c r="B151" s="43" t="s">
        <v>333</v>
      </c>
      <c r="C151" s="219"/>
      <c r="D151" s="184"/>
    </row>
    <row r="152" spans="1:4" ht="12" customHeight="1" thickBot="1">
      <c r="A152" s="18" t="s">
        <v>11</v>
      </c>
      <c r="B152" s="43" t="s">
        <v>334</v>
      </c>
      <c r="C152" s="219"/>
      <c r="D152" s="184"/>
    </row>
    <row r="153" spans="1:9" ht="15" customHeight="1" thickBot="1">
      <c r="A153" s="18" t="s">
        <v>12</v>
      </c>
      <c r="B153" s="43" t="s">
        <v>336</v>
      </c>
      <c r="C153" s="220">
        <f>+C129+C133+C140+C145+C151+C152</f>
        <v>0</v>
      </c>
      <c r="D153" s="185">
        <f>+D129+D133+D140+D145+D151+D152</f>
        <v>0</v>
      </c>
      <c r="F153" s="155"/>
      <c r="G153" s="156"/>
      <c r="H153" s="156"/>
      <c r="I153" s="156"/>
    </row>
    <row r="154" spans="1:4" s="144" customFormat="1" ht="12.75" customHeight="1" thickBot="1">
      <c r="A154" s="73" t="s">
        <v>13</v>
      </c>
      <c r="B154" s="124" t="s">
        <v>335</v>
      </c>
      <c r="C154" s="220">
        <f>+C128+C153</f>
        <v>24831497</v>
      </c>
      <c r="D154" s="185">
        <f>+D128+D153</f>
        <v>25101626</v>
      </c>
    </row>
    <row r="155" ht="7.5" customHeight="1"/>
    <row r="156" spans="1:3" ht="15.75">
      <c r="A156" s="302" t="s">
        <v>258</v>
      </c>
      <c r="B156" s="302"/>
      <c r="C156" s="302"/>
    </row>
    <row r="157" spans="1:3" ht="15" customHeight="1" thickBot="1">
      <c r="A157" s="300" t="s">
        <v>79</v>
      </c>
      <c r="B157" s="300"/>
      <c r="C157" s="77">
        <f>C90</f>
        <v>0</v>
      </c>
    </row>
    <row r="158" spans="1:4" ht="13.5" customHeight="1" thickBot="1">
      <c r="A158" s="18">
        <v>1</v>
      </c>
      <c r="B158" s="23" t="s">
        <v>337</v>
      </c>
      <c r="C158" s="75">
        <f>+C62-C128</f>
        <v>-5649937</v>
      </c>
      <c r="D158" s="75">
        <f>+D62-D128</f>
        <v>-5485651</v>
      </c>
    </row>
    <row r="159" spans="1:4" ht="27.75" customHeight="1" thickBot="1">
      <c r="A159" s="18" t="s">
        <v>4</v>
      </c>
      <c r="B159" s="23" t="s">
        <v>343</v>
      </c>
      <c r="C159" s="75">
        <f>+C86-C153</f>
        <v>0</v>
      </c>
      <c r="D159" s="75">
        <f>+D86-D153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5" r:id="rId1"/>
  <headerFooter alignWithMargins="0">
    <oddHeader>&amp;C&amp;"Times New Roman CE,Félkövér"&amp;12
Kisbabot Községi Önkormányzat
2017. ÉVI KÖLTSÉGVETÉS
ÖNKÉNT VÁLLALT FELADATAINAK MÉRLEGE
&amp;R&amp;"Times New Roman CE,Félkövér dőlt"&amp;11 1.3. melléklet a 8/2017. (XII.1.) önkormányzati rendelethez</oddHeader>
  </headerFooter>
  <rowBreaks count="1" manualBreakCount="1">
    <brk id="8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view="pageLayout" zoomScaleSheetLayoutView="100" workbookViewId="0" topLeftCell="A1">
      <selection activeCell="I8" sqref="I8"/>
    </sheetView>
  </sheetViews>
  <sheetFormatPr defaultColWidth="9.00390625" defaultRowHeight="12.75"/>
  <cols>
    <col min="1" max="1" width="6.875" style="31" customWidth="1"/>
    <col min="2" max="2" width="50.375" style="52" customWidth="1"/>
    <col min="3" max="4" width="16.375" style="31" customWidth="1"/>
    <col min="5" max="5" width="55.125" style="31" customWidth="1"/>
    <col min="6" max="6" width="18.875" style="31" customWidth="1"/>
    <col min="7" max="7" width="16.375" style="31" customWidth="1"/>
    <col min="8" max="8" width="4.875" style="31" customWidth="1"/>
    <col min="9" max="16384" width="9.375" style="31" customWidth="1"/>
  </cols>
  <sheetData>
    <row r="1" spans="2:8" ht="39.75" customHeight="1">
      <c r="B1" s="88" t="s">
        <v>82</v>
      </c>
      <c r="C1" s="89"/>
      <c r="D1" s="89"/>
      <c r="E1" s="89"/>
      <c r="F1" s="89"/>
      <c r="G1" s="89"/>
      <c r="H1" s="305" t="s">
        <v>394</v>
      </c>
    </row>
    <row r="2" spans="7:8" ht="14.25" thickBot="1">
      <c r="G2" s="90" t="s">
        <v>385</v>
      </c>
      <c r="H2" s="305"/>
    </row>
    <row r="3" spans="1:8" ht="18" customHeight="1" thickBot="1">
      <c r="A3" s="303" t="s">
        <v>42</v>
      </c>
      <c r="B3" s="91" t="s">
        <v>36</v>
      </c>
      <c r="C3" s="92"/>
      <c r="D3" s="240"/>
      <c r="E3" s="91" t="s">
        <v>37</v>
      </c>
      <c r="F3" s="250"/>
      <c r="G3" s="93"/>
      <c r="H3" s="305"/>
    </row>
    <row r="4" spans="1:8" s="94" customFormat="1" ht="35.25" customHeight="1" thickBot="1">
      <c r="A4" s="304"/>
      <c r="B4" s="53" t="s">
        <v>40</v>
      </c>
      <c r="C4" s="54" t="str">
        <f>+'1.1.sz.mell.'!C3</f>
        <v>Eredeti előirányzat</v>
      </c>
      <c r="D4" s="241" t="s">
        <v>390</v>
      </c>
      <c r="E4" s="53" t="s">
        <v>40</v>
      </c>
      <c r="F4" s="251" t="s">
        <v>391</v>
      </c>
      <c r="G4" s="30" t="s">
        <v>390</v>
      </c>
      <c r="H4" s="305"/>
    </row>
    <row r="5" spans="1:8" s="99" customFormat="1" ht="12" customHeight="1" thickBot="1">
      <c r="A5" s="95"/>
      <c r="B5" s="96" t="s">
        <v>350</v>
      </c>
      <c r="C5" s="97" t="s">
        <v>351</v>
      </c>
      <c r="D5" s="242" t="s">
        <v>352</v>
      </c>
      <c r="E5" s="96" t="s">
        <v>354</v>
      </c>
      <c r="F5" s="252" t="s">
        <v>353</v>
      </c>
      <c r="G5" s="98" t="s">
        <v>355</v>
      </c>
      <c r="H5" s="305"/>
    </row>
    <row r="6" spans="1:8" ht="12.75" customHeight="1">
      <c r="A6" s="100" t="s">
        <v>3</v>
      </c>
      <c r="B6" s="101" t="s">
        <v>259</v>
      </c>
      <c r="C6" s="78">
        <v>14455158</v>
      </c>
      <c r="D6" s="243">
        <v>16525464</v>
      </c>
      <c r="E6" s="101" t="s">
        <v>41</v>
      </c>
      <c r="F6" s="262">
        <v>13658495</v>
      </c>
      <c r="G6" s="263">
        <v>14327854</v>
      </c>
      <c r="H6" s="305"/>
    </row>
    <row r="7" spans="1:8" ht="12.75" customHeight="1">
      <c r="A7" s="102" t="s">
        <v>4</v>
      </c>
      <c r="B7" s="103" t="s">
        <v>260</v>
      </c>
      <c r="C7" s="79">
        <v>12415503</v>
      </c>
      <c r="D7" s="244">
        <v>12415503</v>
      </c>
      <c r="E7" s="103" t="s">
        <v>98</v>
      </c>
      <c r="F7" s="264">
        <v>2126243</v>
      </c>
      <c r="G7" s="265">
        <v>2586194</v>
      </c>
      <c r="H7" s="305"/>
    </row>
    <row r="8" spans="1:8" ht="12.75" customHeight="1">
      <c r="A8" s="102" t="s">
        <v>5</v>
      </c>
      <c r="B8" s="103" t="s">
        <v>281</v>
      </c>
      <c r="C8" s="79"/>
      <c r="D8" s="244"/>
      <c r="E8" s="103" t="s">
        <v>122</v>
      </c>
      <c r="F8" s="264">
        <v>13902582</v>
      </c>
      <c r="G8" s="265">
        <v>12523401</v>
      </c>
      <c r="H8" s="305"/>
    </row>
    <row r="9" spans="1:8" ht="12.75" customHeight="1">
      <c r="A9" s="102" t="s">
        <v>6</v>
      </c>
      <c r="B9" s="103" t="s">
        <v>89</v>
      </c>
      <c r="C9" s="79">
        <v>700000</v>
      </c>
      <c r="D9" s="244">
        <v>656255</v>
      </c>
      <c r="E9" s="103" t="s">
        <v>99</v>
      </c>
      <c r="F9" s="264">
        <v>830000</v>
      </c>
      <c r="G9" s="265">
        <v>966000</v>
      </c>
      <c r="H9" s="305"/>
    </row>
    <row r="10" spans="1:8" ht="12.75" customHeight="1">
      <c r="A10" s="102" t="s">
        <v>7</v>
      </c>
      <c r="B10" s="104" t="s">
        <v>285</v>
      </c>
      <c r="C10" s="79">
        <v>1216794</v>
      </c>
      <c r="D10" s="244">
        <v>1509070</v>
      </c>
      <c r="E10" s="103" t="s">
        <v>100</v>
      </c>
      <c r="F10" s="264">
        <v>2414000</v>
      </c>
      <c r="G10" s="265">
        <v>2434000</v>
      </c>
      <c r="H10" s="305"/>
    </row>
    <row r="11" spans="1:8" ht="12.75" customHeight="1">
      <c r="A11" s="102" t="s">
        <v>8</v>
      </c>
      <c r="B11" s="103" t="s">
        <v>261</v>
      </c>
      <c r="C11" s="79"/>
      <c r="D11" s="245">
        <v>15300</v>
      </c>
      <c r="E11" s="103" t="s">
        <v>34</v>
      </c>
      <c r="F11" s="264"/>
      <c r="G11" s="265">
        <v>1928008</v>
      </c>
      <c r="H11" s="305"/>
    </row>
    <row r="12" spans="1:8" ht="12.75" customHeight="1">
      <c r="A12" s="102" t="s">
        <v>9</v>
      </c>
      <c r="B12" s="103" t="s">
        <v>344</v>
      </c>
      <c r="C12" s="79"/>
      <c r="D12" s="244"/>
      <c r="E12" s="29"/>
      <c r="F12" s="254"/>
      <c r="G12" s="84"/>
      <c r="H12" s="305"/>
    </row>
    <row r="13" spans="1:8" ht="12.75" customHeight="1">
      <c r="A13" s="102" t="s">
        <v>10</v>
      </c>
      <c r="B13" s="29"/>
      <c r="C13" s="79"/>
      <c r="D13" s="244"/>
      <c r="E13" s="29"/>
      <c r="F13" s="254"/>
      <c r="G13" s="84"/>
      <c r="H13" s="305"/>
    </row>
    <row r="14" spans="1:8" ht="12.75" customHeight="1">
      <c r="A14" s="102" t="s">
        <v>11</v>
      </c>
      <c r="B14" s="157"/>
      <c r="C14" s="79"/>
      <c r="D14" s="245"/>
      <c r="E14" s="29"/>
      <c r="F14" s="254"/>
      <c r="G14" s="84"/>
      <c r="H14" s="305"/>
    </row>
    <row r="15" spans="1:8" ht="12.75" customHeight="1">
      <c r="A15" s="102" t="s">
        <v>12</v>
      </c>
      <c r="B15" s="29"/>
      <c r="C15" s="79"/>
      <c r="D15" s="244"/>
      <c r="E15" s="29"/>
      <c r="F15" s="254"/>
      <c r="G15" s="84"/>
      <c r="H15" s="305"/>
    </row>
    <row r="16" spans="1:8" ht="12.75" customHeight="1">
      <c r="A16" s="102" t="s">
        <v>13</v>
      </c>
      <c r="B16" s="29"/>
      <c r="C16" s="79"/>
      <c r="D16" s="244"/>
      <c r="E16" s="29"/>
      <c r="F16" s="254"/>
      <c r="G16" s="84"/>
      <c r="H16" s="305"/>
    </row>
    <row r="17" spans="1:8" ht="12.75" customHeight="1" thickBot="1">
      <c r="A17" s="102" t="s">
        <v>14</v>
      </c>
      <c r="B17" s="32"/>
      <c r="C17" s="80"/>
      <c r="D17" s="246"/>
      <c r="E17" s="29"/>
      <c r="F17" s="255"/>
      <c r="G17" s="85"/>
      <c r="H17" s="305"/>
    </row>
    <row r="18" spans="1:8" ht="29.25" customHeight="1" thickBot="1">
      <c r="A18" s="105" t="s">
        <v>15</v>
      </c>
      <c r="B18" s="44" t="s">
        <v>345</v>
      </c>
      <c r="C18" s="81">
        <f>SUM(C6:C17)</f>
        <v>28787455</v>
      </c>
      <c r="D18" s="81">
        <f>SUM(D6:D17)</f>
        <v>31121592</v>
      </c>
      <c r="E18" s="44" t="s">
        <v>267</v>
      </c>
      <c r="F18" s="86">
        <f>SUM(F6:F17)</f>
        <v>32931320</v>
      </c>
      <c r="G18" s="86">
        <f>SUM(G6:G17)</f>
        <v>34765457</v>
      </c>
      <c r="H18" s="305"/>
    </row>
    <row r="19" spans="1:8" ht="12.75" customHeight="1">
      <c r="A19" s="106" t="s">
        <v>16</v>
      </c>
      <c r="B19" s="107" t="s">
        <v>264</v>
      </c>
      <c r="C19" s="181">
        <f>+C20+C21+C22+C23</f>
        <v>4722071</v>
      </c>
      <c r="D19" s="181">
        <f>+D20+D21+D22+D23</f>
        <v>4222071</v>
      </c>
      <c r="E19" s="108" t="s">
        <v>106</v>
      </c>
      <c r="F19" s="257"/>
      <c r="G19" s="87"/>
      <c r="H19" s="305"/>
    </row>
    <row r="20" spans="1:8" ht="12.75" customHeight="1">
      <c r="A20" s="109" t="s">
        <v>17</v>
      </c>
      <c r="B20" s="108" t="s">
        <v>115</v>
      </c>
      <c r="C20" s="188">
        <v>4722071</v>
      </c>
      <c r="D20" s="247">
        <v>4222071</v>
      </c>
      <c r="E20" s="108" t="s">
        <v>266</v>
      </c>
      <c r="F20" s="258"/>
      <c r="G20" s="36"/>
      <c r="H20" s="305"/>
    </row>
    <row r="21" spans="1:8" ht="12.75" customHeight="1">
      <c r="A21" s="109" t="s">
        <v>18</v>
      </c>
      <c r="B21" s="108" t="s">
        <v>116</v>
      </c>
      <c r="C21" s="35"/>
      <c r="D21" s="46"/>
      <c r="E21" s="108" t="s">
        <v>80</v>
      </c>
      <c r="F21" s="258"/>
      <c r="G21" s="36"/>
      <c r="H21" s="305"/>
    </row>
    <row r="22" spans="1:8" ht="12.75" customHeight="1">
      <c r="A22" s="109" t="s">
        <v>19</v>
      </c>
      <c r="B22" s="108" t="s">
        <v>120</v>
      </c>
      <c r="C22" s="35"/>
      <c r="D22" s="46"/>
      <c r="E22" s="108" t="s">
        <v>81</v>
      </c>
      <c r="F22" s="258"/>
      <c r="G22" s="36"/>
      <c r="H22" s="305"/>
    </row>
    <row r="23" spans="1:8" ht="12.75" customHeight="1">
      <c r="A23" s="109" t="s">
        <v>20</v>
      </c>
      <c r="B23" s="108" t="s">
        <v>121</v>
      </c>
      <c r="C23" s="35"/>
      <c r="D23" s="248"/>
      <c r="E23" s="107" t="s">
        <v>123</v>
      </c>
      <c r="F23" s="257"/>
      <c r="G23" s="36"/>
      <c r="H23" s="305"/>
    </row>
    <row r="24" spans="1:8" ht="12.75" customHeight="1">
      <c r="A24" s="109" t="s">
        <v>21</v>
      </c>
      <c r="B24" s="108" t="s">
        <v>265</v>
      </c>
      <c r="C24" s="110">
        <f>+C25+C26</f>
        <v>0</v>
      </c>
      <c r="D24" s="249"/>
      <c r="E24" s="108" t="s">
        <v>107</v>
      </c>
      <c r="F24" s="258"/>
      <c r="G24" s="36"/>
      <c r="H24" s="305"/>
    </row>
    <row r="25" spans="1:8" ht="12.75" customHeight="1">
      <c r="A25" s="106" t="s">
        <v>22</v>
      </c>
      <c r="B25" s="107" t="s">
        <v>262</v>
      </c>
      <c r="C25" s="82"/>
      <c r="D25" s="248"/>
      <c r="E25" s="101" t="s">
        <v>327</v>
      </c>
      <c r="F25" s="259"/>
      <c r="G25" s="87"/>
      <c r="H25" s="305"/>
    </row>
    <row r="26" spans="1:8" ht="12.75" customHeight="1">
      <c r="A26" s="109" t="s">
        <v>23</v>
      </c>
      <c r="B26" s="108" t="s">
        <v>263</v>
      </c>
      <c r="C26" s="35"/>
      <c r="D26" s="46"/>
      <c r="E26" s="103" t="s">
        <v>333</v>
      </c>
      <c r="F26" s="253"/>
      <c r="G26" s="36"/>
      <c r="H26" s="305"/>
    </row>
    <row r="27" spans="1:8" ht="12.75" customHeight="1">
      <c r="A27" s="102" t="s">
        <v>24</v>
      </c>
      <c r="B27" s="108" t="s">
        <v>338</v>
      </c>
      <c r="C27" s="35"/>
      <c r="D27" s="46"/>
      <c r="E27" s="103" t="s">
        <v>334</v>
      </c>
      <c r="F27" s="253"/>
      <c r="G27" s="36"/>
      <c r="H27" s="305"/>
    </row>
    <row r="28" spans="1:8" ht="12.75" customHeight="1" thickBot="1">
      <c r="A28" s="133" t="s">
        <v>25</v>
      </c>
      <c r="B28" s="107" t="s">
        <v>220</v>
      </c>
      <c r="C28" s="82"/>
      <c r="D28" s="248"/>
      <c r="E28" s="159" t="s">
        <v>257</v>
      </c>
      <c r="F28" s="266">
        <v>578206</v>
      </c>
      <c r="G28" s="87">
        <v>578206</v>
      </c>
      <c r="H28" s="305"/>
    </row>
    <row r="29" spans="1:8" ht="26.25" customHeight="1" thickBot="1">
      <c r="A29" s="105" t="s">
        <v>26</v>
      </c>
      <c r="B29" s="44" t="s">
        <v>346</v>
      </c>
      <c r="C29" s="81">
        <f>+C19+C24+C27+C28</f>
        <v>4722071</v>
      </c>
      <c r="D29" s="81">
        <f>+D19+D24+D27+D28</f>
        <v>4222071</v>
      </c>
      <c r="E29" s="44" t="s">
        <v>348</v>
      </c>
      <c r="F29" s="86">
        <f>SUM(F19:F28)</f>
        <v>578206</v>
      </c>
      <c r="G29" s="86">
        <f>SUM(G19:G28)</f>
        <v>578206</v>
      </c>
      <c r="H29" s="305"/>
    </row>
    <row r="30" spans="1:8" ht="13.5" thickBot="1">
      <c r="A30" s="105" t="s">
        <v>27</v>
      </c>
      <c r="B30" s="111" t="s">
        <v>347</v>
      </c>
      <c r="C30" s="112">
        <f>+C18+C29</f>
        <v>33509526</v>
      </c>
      <c r="D30" s="112">
        <f>+D18+D29</f>
        <v>35343663</v>
      </c>
      <c r="E30" s="111" t="s">
        <v>349</v>
      </c>
      <c r="F30" s="261">
        <f>+F18+F29</f>
        <v>33509526</v>
      </c>
      <c r="G30" s="261">
        <f>+G18+G29</f>
        <v>35343663</v>
      </c>
      <c r="H30" s="305"/>
    </row>
    <row r="31" spans="1:8" ht="13.5" thickBot="1">
      <c r="A31" s="105" t="s">
        <v>28</v>
      </c>
      <c r="B31" s="111" t="s">
        <v>84</v>
      </c>
      <c r="C31" s="112">
        <f>IF(C18-F18&lt;0,F18-C18,"-")</f>
        <v>4143865</v>
      </c>
      <c r="D31" s="112">
        <f>IF(D18-G18&lt;0,G18-D18,"-")</f>
        <v>3643865</v>
      </c>
      <c r="E31" s="111" t="s">
        <v>85</v>
      </c>
      <c r="F31" s="261" t="str">
        <f>IF(C18-F18&gt;0,C18-F18,"-")</f>
        <v>-</v>
      </c>
      <c r="G31" s="261" t="str">
        <f>IF(D18-G18&gt;0,D18-G18,"-")</f>
        <v>-</v>
      </c>
      <c r="H31" s="305"/>
    </row>
    <row r="32" spans="1:8" ht="13.5" thickBot="1">
      <c r="A32" s="105" t="s">
        <v>29</v>
      </c>
      <c r="B32" s="111" t="s">
        <v>386</v>
      </c>
      <c r="C32" s="112" t="str">
        <f>IF(C30-F30&lt;0,F30-C30,"-")</f>
        <v>-</v>
      </c>
      <c r="D32" s="112" t="str">
        <f>IF(D30-G30&lt;0,G30-D30,"-")</f>
        <v>-</v>
      </c>
      <c r="E32" s="111" t="s">
        <v>387</v>
      </c>
      <c r="F32" s="261" t="str">
        <f>IF(C30-F30&gt;0,C30-F30,"-")</f>
        <v>-</v>
      </c>
      <c r="G32" s="261" t="str">
        <f>IF(D30-G30&gt;0,D30-G30,"-")</f>
        <v>-</v>
      </c>
      <c r="H32" s="305"/>
    </row>
    <row r="33" spans="2:6" ht="18.75">
      <c r="B33" s="306"/>
      <c r="C33" s="306"/>
      <c r="D33" s="306"/>
      <c r="E33" s="306"/>
      <c r="F33" s="260"/>
    </row>
  </sheetData>
  <sheetProtection/>
  <mergeCells count="3">
    <mergeCell ref="A3:A4"/>
    <mergeCell ref="H1:H32"/>
    <mergeCell ref="B33:E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zoomScale="120" zoomScaleNormal="120" zoomScaleSheetLayoutView="115" workbookViewId="0" topLeftCell="A1">
      <selection activeCell="H1" sqref="H1:H33"/>
    </sheetView>
  </sheetViews>
  <sheetFormatPr defaultColWidth="9.00390625" defaultRowHeight="12.75"/>
  <cols>
    <col min="1" max="1" width="6.875" style="31" customWidth="1"/>
    <col min="2" max="2" width="55.125" style="52" customWidth="1"/>
    <col min="3" max="4" width="16.375" style="31" customWidth="1"/>
    <col min="5" max="5" width="55.125" style="31" customWidth="1"/>
    <col min="6" max="6" width="18.00390625" style="31" customWidth="1"/>
    <col min="7" max="7" width="16.375" style="31" customWidth="1"/>
    <col min="8" max="8" width="4.875" style="31" customWidth="1"/>
    <col min="9" max="16384" width="9.375" style="31" customWidth="1"/>
  </cols>
  <sheetData>
    <row r="1" spans="2:8" ht="31.5">
      <c r="B1" s="88" t="s">
        <v>83</v>
      </c>
      <c r="C1" s="89"/>
      <c r="D1" s="89"/>
      <c r="E1" s="89"/>
      <c r="F1" s="89"/>
      <c r="G1" s="89"/>
      <c r="H1" s="305" t="s">
        <v>395</v>
      </c>
    </row>
    <row r="2" spans="7:8" ht="14.25" thickBot="1">
      <c r="G2" s="90" t="s">
        <v>385</v>
      </c>
      <c r="H2" s="305"/>
    </row>
    <row r="3" spans="1:8" ht="13.5" thickBot="1">
      <c r="A3" s="307" t="s">
        <v>42</v>
      </c>
      <c r="B3" s="91" t="s">
        <v>36</v>
      </c>
      <c r="C3" s="92"/>
      <c r="D3" s="240"/>
      <c r="E3" s="91" t="s">
        <v>37</v>
      </c>
      <c r="F3" s="250"/>
      <c r="G3" s="93"/>
      <c r="H3" s="305"/>
    </row>
    <row r="4" spans="1:8" s="94" customFormat="1" ht="36.75" thickBot="1">
      <c r="A4" s="308"/>
      <c r="B4" s="53" t="s">
        <v>40</v>
      </c>
      <c r="C4" s="54" t="str">
        <f>+'2.1.sz.mell  '!C4</f>
        <v>Eredeti előirányzat</v>
      </c>
      <c r="D4" s="241" t="s">
        <v>390</v>
      </c>
      <c r="E4" s="53" t="s">
        <v>40</v>
      </c>
      <c r="F4" s="251" t="s">
        <v>391</v>
      </c>
      <c r="G4" s="30" t="s">
        <v>390</v>
      </c>
      <c r="H4" s="305"/>
    </row>
    <row r="5" spans="1:8" s="94" customFormat="1" ht="13.5" thickBot="1">
      <c r="A5" s="95"/>
      <c r="B5" s="96" t="s">
        <v>350</v>
      </c>
      <c r="C5" s="97" t="s">
        <v>351</v>
      </c>
      <c r="D5" s="242" t="s">
        <v>352</v>
      </c>
      <c r="E5" s="96" t="s">
        <v>354</v>
      </c>
      <c r="F5" s="252" t="s">
        <v>353</v>
      </c>
      <c r="G5" s="98" t="s">
        <v>355</v>
      </c>
      <c r="H5" s="305"/>
    </row>
    <row r="6" spans="1:8" ht="12.75" customHeight="1">
      <c r="A6" s="100" t="s">
        <v>3</v>
      </c>
      <c r="B6" s="101" t="s">
        <v>268</v>
      </c>
      <c r="C6" s="78">
        <v>3341383</v>
      </c>
      <c r="D6" s="243">
        <v>3341383</v>
      </c>
      <c r="E6" s="101" t="s">
        <v>117</v>
      </c>
      <c r="F6" s="262">
        <v>1848207</v>
      </c>
      <c r="G6" s="83">
        <v>2348207</v>
      </c>
      <c r="H6" s="305"/>
    </row>
    <row r="7" spans="1:8" ht="12.75">
      <c r="A7" s="102" t="s">
        <v>4</v>
      </c>
      <c r="B7" s="103" t="s">
        <v>269</v>
      </c>
      <c r="C7" s="79"/>
      <c r="D7" s="244"/>
      <c r="E7" s="103" t="s">
        <v>274</v>
      </c>
      <c r="F7" s="264"/>
      <c r="G7" s="84"/>
      <c r="H7" s="305"/>
    </row>
    <row r="8" spans="1:8" ht="12.75" customHeight="1">
      <c r="A8" s="102" t="s">
        <v>5</v>
      </c>
      <c r="B8" s="103" t="s">
        <v>0</v>
      </c>
      <c r="C8" s="79"/>
      <c r="D8" s="244"/>
      <c r="E8" s="103" t="s">
        <v>102</v>
      </c>
      <c r="F8" s="264">
        <v>4207970</v>
      </c>
      <c r="G8" s="84">
        <v>4207970</v>
      </c>
      <c r="H8" s="305"/>
    </row>
    <row r="9" spans="1:8" ht="12.75" customHeight="1">
      <c r="A9" s="102" t="s">
        <v>6</v>
      </c>
      <c r="B9" s="103" t="s">
        <v>270</v>
      </c>
      <c r="C9" s="79"/>
      <c r="D9" s="244"/>
      <c r="E9" s="103" t="s">
        <v>275</v>
      </c>
      <c r="F9" s="253"/>
      <c r="G9" s="84"/>
      <c r="H9" s="305"/>
    </row>
    <row r="10" spans="1:8" ht="12.75" customHeight="1">
      <c r="A10" s="102" t="s">
        <v>7</v>
      </c>
      <c r="B10" s="103" t="s">
        <v>271</v>
      </c>
      <c r="C10" s="79"/>
      <c r="D10" s="244"/>
      <c r="E10" s="103" t="s">
        <v>119</v>
      </c>
      <c r="F10" s="253"/>
      <c r="G10" s="84"/>
      <c r="H10" s="305"/>
    </row>
    <row r="11" spans="1:8" ht="12.75" customHeight="1">
      <c r="A11" s="102" t="s">
        <v>8</v>
      </c>
      <c r="B11" s="103" t="s">
        <v>272</v>
      </c>
      <c r="C11" s="79"/>
      <c r="D11" s="245"/>
      <c r="E11" s="160"/>
      <c r="F11" s="269"/>
      <c r="G11" s="84"/>
      <c r="H11" s="305"/>
    </row>
    <row r="12" spans="1:8" ht="12.75" customHeight="1">
      <c r="A12" s="102" t="s">
        <v>9</v>
      </c>
      <c r="B12" s="29"/>
      <c r="C12" s="79"/>
      <c r="D12" s="244"/>
      <c r="E12" s="160"/>
      <c r="F12" s="269"/>
      <c r="G12" s="84"/>
      <c r="H12" s="305"/>
    </row>
    <row r="13" spans="1:8" ht="12.75" customHeight="1">
      <c r="A13" s="102" t="s">
        <v>10</v>
      </c>
      <c r="B13" s="29"/>
      <c r="C13" s="79"/>
      <c r="D13" s="244"/>
      <c r="E13" s="161"/>
      <c r="F13" s="270"/>
      <c r="G13" s="84"/>
      <c r="H13" s="305"/>
    </row>
    <row r="14" spans="1:8" ht="12.75" customHeight="1">
      <c r="A14" s="102" t="s">
        <v>11</v>
      </c>
      <c r="B14" s="158"/>
      <c r="C14" s="79"/>
      <c r="D14" s="245"/>
      <c r="E14" s="160"/>
      <c r="F14" s="269"/>
      <c r="G14" s="84"/>
      <c r="H14" s="305"/>
    </row>
    <row r="15" spans="1:8" ht="12.75">
      <c r="A15" s="102" t="s">
        <v>12</v>
      </c>
      <c r="B15" s="29"/>
      <c r="C15" s="79"/>
      <c r="D15" s="245"/>
      <c r="E15" s="160"/>
      <c r="F15" s="269"/>
      <c r="G15" s="84"/>
      <c r="H15" s="305"/>
    </row>
    <row r="16" spans="1:8" ht="12.75" customHeight="1" thickBot="1">
      <c r="A16" s="133" t="s">
        <v>13</v>
      </c>
      <c r="B16" s="159"/>
      <c r="C16" s="79"/>
      <c r="D16" s="267"/>
      <c r="E16" s="134" t="s">
        <v>34</v>
      </c>
      <c r="F16" s="259"/>
      <c r="G16" s="122"/>
      <c r="H16" s="305"/>
    </row>
    <row r="17" spans="1:8" ht="15.75" customHeight="1" thickBot="1">
      <c r="A17" s="105" t="s">
        <v>14</v>
      </c>
      <c r="B17" s="44" t="s">
        <v>282</v>
      </c>
      <c r="C17" s="81">
        <f>+C6+C8+C9+C11+C12+C13+C14+C15+C16</f>
        <v>3341383</v>
      </c>
      <c r="D17" s="81">
        <f>+D6+D8+D9+D11+D12+D13+D14+D15+D16</f>
        <v>3341383</v>
      </c>
      <c r="E17" s="44" t="s">
        <v>283</v>
      </c>
      <c r="F17" s="86">
        <f>+F6+F8+F10+F11+F12+F13+F14+F15+F16</f>
        <v>6056177</v>
      </c>
      <c r="G17" s="86">
        <f>+G6+G8+G10+G11+G12+G13+G14+G15+G16</f>
        <v>6556177</v>
      </c>
      <c r="H17" s="305"/>
    </row>
    <row r="18" spans="1:8" ht="12.75" customHeight="1">
      <c r="A18" s="100" t="s">
        <v>15</v>
      </c>
      <c r="B18" s="114" t="s">
        <v>135</v>
      </c>
      <c r="C18" s="121">
        <v>2714794</v>
      </c>
      <c r="D18" s="121">
        <v>3214794</v>
      </c>
      <c r="E18" s="108" t="s">
        <v>106</v>
      </c>
      <c r="F18" s="271"/>
      <c r="G18" s="34"/>
      <c r="H18" s="305"/>
    </row>
    <row r="19" spans="1:8" ht="12.75" customHeight="1">
      <c r="A19" s="102" t="s">
        <v>16</v>
      </c>
      <c r="B19" s="115" t="s">
        <v>124</v>
      </c>
      <c r="C19" s="35">
        <v>2714794</v>
      </c>
      <c r="D19" s="46">
        <v>3214</v>
      </c>
      <c r="E19" s="108" t="s">
        <v>109</v>
      </c>
      <c r="F19" s="258"/>
      <c r="G19" s="36"/>
      <c r="H19" s="305"/>
    </row>
    <row r="20" spans="1:8" ht="12.75" customHeight="1">
      <c r="A20" s="100" t="s">
        <v>17</v>
      </c>
      <c r="B20" s="115" t="s">
        <v>125</v>
      </c>
      <c r="C20" s="35"/>
      <c r="D20" s="46"/>
      <c r="E20" s="108" t="s">
        <v>80</v>
      </c>
      <c r="F20" s="258"/>
      <c r="G20" s="36"/>
      <c r="H20" s="305"/>
    </row>
    <row r="21" spans="1:8" ht="12.75" customHeight="1">
      <c r="A21" s="102" t="s">
        <v>18</v>
      </c>
      <c r="B21" s="115" t="s">
        <v>126</v>
      </c>
      <c r="C21" s="35"/>
      <c r="D21" s="46"/>
      <c r="E21" s="108" t="s">
        <v>81</v>
      </c>
      <c r="F21" s="258"/>
      <c r="G21" s="36"/>
      <c r="H21" s="305"/>
    </row>
    <row r="22" spans="1:8" ht="12.75" customHeight="1">
      <c r="A22" s="100" t="s">
        <v>19</v>
      </c>
      <c r="B22" s="115" t="s">
        <v>127</v>
      </c>
      <c r="C22" s="35"/>
      <c r="D22" s="248"/>
      <c r="E22" s="107" t="s">
        <v>123</v>
      </c>
      <c r="F22" s="257"/>
      <c r="G22" s="36"/>
      <c r="H22" s="305"/>
    </row>
    <row r="23" spans="1:8" ht="12.75" customHeight="1">
      <c r="A23" s="102" t="s">
        <v>20</v>
      </c>
      <c r="B23" s="116" t="s">
        <v>128</v>
      </c>
      <c r="C23" s="35"/>
      <c r="D23" s="46"/>
      <c r="E23" s="108" t="s">
        <v>110</v>
      </c>
      <c r="F23" s="258"/>
      <c r="G23" s="36"/>
      <c r="H23" s="305"/>
    </row>
    <row r="24" spans="1:8" ht="12.75" customHeight="1">
      <c r="A24" s="100" t="s">
        <v>21</v>
      </c>
      <c r="B24" s="117" t="s">
        <v>129</v>
      </c>
      <c r="C24" s="110">
        <f>+C25+C26+C27+C28+C29</f>
        <v>0</v>
      </c>
      <c r="D24" s="268"/>
      <c r="E24" s="118" t="s">
        <v>108</v>
      </c>
      <c r="F24" s="271"/>
      <c r="G24" s="36"/>
      <c r="H24" s="305"/>
    </row>
    <row r="25" spans="1:8" ht="12.75" customHeight="1">
      <c r="A25" s="102" t="s">
        <v>22</v>
      </c>
      <c r="B25" s="116" t="s">
        <v>130</v>
      </c>
      <c r="C25" s="35"/>
      <c r="D25" s="45"/>
      <c r="E25" s="118" t="s">
        <v>276</v>
      </c>
      <c r="F25" s="271"/>
      <c r="G25" s="36"/>
      <c r="H25" s="305"/>
    </row>
    <row r="26" spans="1:8" ht="12.75" customHeight="1">
      <c r="A26" s="100" t="s">
        <v>23</v>
      </c>
      <c r="B26" s="116" t="s">
        <v>131</v>
      </c>
      <c r="C26" s="35"/>
      <c r="D26" s="45"/>
      <c r="E26" s="113"/>
      <c r="F26" s="272"/>
      <c r="G26" s="36"/>
      <c r="H26" s="305"/>
    </row>
    <row r="27" spans="1:8" ht="12.75" customHeight="1">
      <c r="A27" s="102" t="s">
        <v>24</v>
      </c>
      <c r="B27" s="115" t="s">
        <v>132</v>
      </c>
      <c r="C27" s="35"/>
      <c r="D27" s="45"/>
      <c r="E27" s="42"/>
      <c r="F27" s="273"/>
      <c r="G27" s="36"/>
      <c r="H27" s="305"/>
    </row>
    <row r="28" spans="1:8" ht="12.75" customHeight="1">
      <c r="A28" s="100" t="s">
        <v>25</v>
      </c>
      <c r="B28" s="119" t="s">
        <v>133</v>
      </c>
      <c r="C28" s="35"/>
      <c r="D28" s="46"/>
      <c r="E28" s="29"/>
      <c r="F28" s="254"/>
      <c r="G28" s="36"/>
      <c r="H28" s="305"/>
    </row>
    <row r="29" spans="1:8" ht="12.75" customHeight="1" thickBot="1">
      <c r="A29" s="102" t="s">
        <v>26</v>
      </c>
      <c r="B29" s="120" t="s">
        <v>134</v>
      </c>
      <c r="C29" s="35"/>
      <c r="D29" s="45"/>
      <c r="E29" s="42"/>
      <c r="F29" s="273"/>
      <c r="G29" s="36"/>
      <c r="H29" s="305"/>
    </row>
    <row r="30" spans="1:8" ht="21.75" customHeight="1" thickBot="1">
      <c r="A30" s="105" t="s">
        <v>27</v>
      </c>
      <c r="B30" s="44" t="s">
        <v>273</v>
      </c>
      <c r="C30" s="81">
        <f>+C18+C24</f>
        <v>2714794</v>
      </c>
      <c r="D30" s="81">
        <f>+D18+D24</f>
        <v>3214794</v>
      </c>
      <c r="E30" s="44" t="s">
        <v>277</v>
      </c>
      <c r="F30" s="256"/>
      <c r="G30" s="86">
        <f>SUM(G18:G29)</f>
        <v>0</v>
      </c>
      <c r="H30" s="305"/>
    </row>
    <row r="31" spans="1:8" ht="13.5" thickBot="1">
      <c r="A31" s="105" t="s">
        <v>28</v>
      </c>
      <c r="B31" s="111" t="s">
        <v>278</v>
      </c>
      <c r="C31" s="112">
        <f>+C17+C30</f>
        <v>6056177</v>
      </c>
      <c r="D31" s="112">
        <f>+D17+D30</f>
        <v>6556177</v>
      </c>
      <c r="E31" s="111" t="s">
        <v>279</v>
      </c>
      <c r="F31" s="112">
        <f>+F17+F30</f>
        <v>6056177</v>
      </c>
      <c r="G31" s="112">
        <f>+G17+G30</f>
        <v>6556177</v>
      </c>
      <c r="H31" s="305"/>
    </row>
    <row r="32" spans="1:8" ht="13.5" thickBot="1">
      <c r="A32" s="105" t="s">
        <v>29</v>
      </c>
      <c r="B32" s="111" t="s">
        <v>84</v>
      </c>
      <c r="C32" s="112">
        <f>IF(C17-F17&lt;0,F17-C17,"-")</f>
        <v>2714794</v>
      </c>
      <c r="D32" s="112">
        <f>IF(D17-G17&lt;0,G17-D17,"-")</f>
        <v>3214794</v>
      </c>
      <c r="E32" s="111" t="s">
        <v>85</v>
      </c>
      <c r="F32" s="112" t="str">
        <f>IF(C17-F17&gt;0,C17-F17,"-")</f>
        <v>-</v>
      </c>
      <c r="G32" s="112" t="str">
        <f>IF(D17-G17&gt;0,D17-G17,"-")</f>
        <v>-</v>
      </c>
      <c r="H32" s="305"/>
    </row>
    <row r="33" spans="1:8" ht="13.5" thickBot="1">
      <c r="A33" s="105" t="s">
        <v>30</v>
      </c>
      <c r="B33" s="111" t="s">
        <v>386</v>
      </c>
      <c r="C33" s="112" t="str">
        <f>IF(C31-F31&lt;0,F31-C31,"-")</f>
        <v>-</v>
      </c>
      <c r="D33" s="112" t="str">
        <f>IF(D31-G31&lt;0,G31-D31,"-")</f>
        <v>-</v>
      </c>
      <c r="E33" s="111" t="s">
        <v>387</v>
      </c>
      <c r="F33" s="112" t="str">
        <f>IF(C31-F31&gt;0,C31-F31,"-")</f>
        <v>-</v>
      </c>
      <c r="G33" s="112" t="str">
        <f>IF(D31-G31&gt;0,D31-G31,"-")</f>
        <v>-</v>
      </c>
      <c r="H33" s="305"/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9"/>
  <sheetViews>
    <sheetView view="pageLayout" zoomScaleNormal="130" zoomScaleSheetLayoutView="85" workbookViewId="0" topLeftCell="A157">
      <selection activeCell="F6" sqref="F6"/>
    </sheetView>
  </sheetViews>
  <sheetFormatPr defaultColWidth="9.00390625" defaultRowHeight="12.75"/>
  <cols>
    <col min="1" max="1" width="19.50390625" style="130" customWidth="1"/>
    <col min="2" max="2" width="72.00390625" style="131" customWidth="1"/>
    <col min="3" max="3" width="25.00390625" style="132" customWidth="1"/>
    <col min="4" max="16384" width="9.375" style="2" customWidth="1"/>
  </cols>
  <sheetData>
    <row r="1" spans="1:3" s="1" customFormat="1" ht="16.5" customHeight="1" thickBot="1">
      <c r="A1" s="57"/>
      <c r="B1" s="58"/>
      <c r="C1" s="187" t="s">
        <v>396</v>
      </c>
    </row>
    <row r="2" spans="1:5" s="37" customFormat="1" ht="21" customHeight="1" thickBot="1">
      <c r="A2" s="137" t="s">
        <v>40</v>
      </c>
      <c r="B2" s="277" t="s">
        <v>114</v>
      </c>
      <c r="C2" s="327" t="s">
        <v>35</v>
      </c>
      <c r="D2" s="327"/>
      <c r="E2" s="328"/>
    </row>
    <row r="3" spans="1:5" s="37" customFormat="1" ht="16.5" thickBot="1">
      <c r="A3" s="59" t="s">
        <v>111</v>
      </c>
      <c r="B3" s="278" t="s">
        <v>284</v>
      </c>
      <c r="C3" s="329" t="s">
        <v>35</v>
      </c>
      <c r="D3" s="330"/>
      <c r="E3" s="331"/>
    </row>
    <row r="4" spans="1:3" s="38" customFormat="1" ht="15.75" customHeight="1" thickBot="1">
      <c r="A4" s="60"/>
      <c r="B4" s="60"/>
      <c r="C4" s="61"/>
    </row>
    <row r="5" spans="1:5" ht="40.5" customHeight="1" thickBot="1">
      <c r="A5" s="138" t="s">
        <v>112</v>
      </c>
      <c r="B5" s="62" t="s">
        <v>384</v>
      </c>
      <c r="C5" s="274" t="s">
        <v>391</v>
      </c>
      <c r="D5" s="342" t="s">
        <v>390</v>
      </c>
      <c r="E5" s="343"/>
    </row>
    <row r="6" spans="1:5" s="33" customFormat="1" ht="12.75" customHeight="1" thickBot="1">
      <c r="A6" s="55"/>
      <c r="B6" s="56" t="s">
        <v>350</v>
      </c>
      <c r="C6" s="275" t="s">
        <v>351</v>
      </c>
      <c r="D6" s="344" t="s">
        <v>352</v>
      </c>
      <c r="E6" s="344"/>
    </row>
    <row r="7" spans="1:5" s="33" customFormat="1" ht="15.75" customHeight="1" thickBot="1">
      <c r="A7" s="63"/>
      <c r="B7" s="332" t="s">
        <v>36</v>
      </c>
      <c r="C7" s="333"/>
      <c r="D7" s="333"/>
      <c r="E7" s="334"/>
    </row>
    <row r="8" spans="1:5" s="33" customFormat="1" ht="12" customHeight="1" thickBot="1">
      <c r="A8" s="25" t="s">
        <v>3</v>
      </c>
      <c r="B8" s="19" t="s">
        <v>136</v>
      </c>
      <c r="C8" s="191">
        <f>+C9+C10+C11+C12+C13+C14</f>
        <v>14455158</v>
      </c>
      <c r="D8" s="325">
        <f>SUM(D9:E14)</f>
        <v>16525464</v>
      </c>
      <c r="E8" s="325"/>
    </row>
    <row r="9" spans="1:5" s="39" customFormat="1" ht="12" customHeight="1">
      <c r="A9" s="162" t="s">
        <v>54</v>
      </c>
      <c r="B9" s="145" t="s">
        <v>137</v>
      </c>
      <c r="C9" s="192">
        <v>8219278</v>
      </c>
      <c r="D9" s="345">
        <v>9219278</v>
      </c>
      <c r="E9" s="346"/>
    </row>
    <row r="10" spans="1:5" s="40" customFormat="1" ht="12" customHeight="1">
      <c r="A10" s="163" t="s">
        <v>55</v>
      </c>
      <c r="B10" s="146" t="s">
        <v>138</v>
      </c>
      <c r="C10" s="193"/>
      <c r="D10" s="338"/>
      <c r="E10" s="339"/>
    </row>
    <row r="11" spans="1:5" s="40" customFormat="1" ht="12" customHeight="1">
      <c r="A11" s="163" t="s">
        <v>56</v>
      </c>
      <c r="B11" s="146" t="s">
        <v>372</v>
      </c>
      <c r="C11" s="193">
        <v>5035880</v>
      </c>
      <c r="D11" s="338">
        <v>5169054</v>
      </c>
      <c r="E11" s="339"/>
    </row>
    <row r="12" spans="1:5" s="40" customFormat="1" ht="12" customHeight="1">
      <c r="A12" s="163" t="s">
        <v>57</v>
      </c>
      <c r="B12" s="146" t="s">
        <v>139</v>
      </c>
      <c r="C12" s="193">
        <v>1200000</v>
      </c>
      <c r="D12" s="338">
        <v>1200000</v>
      </c>
      <c r="E12" s="339"/>
    </row>
    <row r="13" spans="1:5" s="40" customFormat="1" ht="12" customHeight="1">
      <c r="A13" s="163" t="s">
        <v>74</v>
      </c>
      <c r="B13" s="146" t="s">
        <v>356</v>
      </c>
      <c r="C13" s="193"/>
      <c r="D13" s="338">
        <v>881772</v>
      </c>
      <c r="E13" s="339"/>
    </row>
    <row r="14" spans="1:5" s="39" customFormat="1" ht="12" customHeight="1" thickBot="1">
      <c r="A14" s="164" t="s">
        <v>58</v>
      </c>
      <c r="B14" s="147" t="s">
        <v>296</v>
      </c>
      <c r="C14" s="193"/>
      <c r="D14" s="340">
        <v>55360</v>
      </c>
      <c r="E14" s="341"/>
    </row>
    <row r="15" spans="1:5" s="39" customFormat="1" ht="12" customHeight="1" thickBot="1">
      <c r="A15" s="25" t="s">
        <v>4</v>
      </c>
      <c r="B15" s="70" t="s">
        <v>140</v>
      </c>
      <c r="C15" s="191">
        <f>+C16+C17+C18+C19+C20</f>
        <v>12415503</v>
      </c>
      <c r="D15" s="325">
        <v>12415503</v>
      </c>
      <c r="E15" s="325"/>
    </row>
    <row r="16" spans="1:5" s="39" customFormat="1" ht="12" customHeight="1">
      <c r="A16" s="162" t="s">
        <v>60</v>
      </c>
      <c r="B16" s="145" t="s">
        <v>141</v>
      </c>
      <c r="C16" s="192"/>
      <c r="D16" s="336"/>
      <c r="E16" s="336"/>
    </row>
    <row r="17" spans="1:5" s="39" customFormat="1" ht="12" customHeight="1">
      <c r="A17" s="163" t="s">
        <v>61</v>
      </c>
      <c r="B17" s="146" t="s">
        <v>142</v>
      </c>
      <c r="C17" s="193"/>
      <c r="D17" s="337"/>
      <c r="E17" s="337"/>
    </row>
    <row r="18" spans="1:5" s="39" customFormat="1" ht="12" customHeight="1">
      <c r="A18" s="163" t="s">
        <v>62</v>
      </c>
      <c r="B18" s="146" t="s">
        <v>286</v>
      </c>
      <c r="C18" s="193"/>
      <c r="D18" s="337"/>
      <c r="E18" s="337"/>
    </row>
    <row r="19" spans="1:5" s="39" customFormat="1" ht="12" customHeight="1">
      <c r="A19" s="163" t="s">
        <v>63</v>
      </c>
      <c r="B19" s="146" t="s">
        <v>287</v>
      </c>
      <c r="C19" s="193"/>
      <c r="D19" s="337"/>
      <c r="E19" s="337"/>
    </row>
    <row r="20" spans="1:5" s="39" customFormat="1" ht="12" customHeight="1">
      <c r="A20" s="163" t="s">
        <v>64</v>
      </c>
      <c r="B20" s="146" t="s">
        <v>143</v>
      </c>
      <c r="C20" s="193">
        <v>12415503</v>
      </c>
      <c r="D20" s="337">
        <v>12415503</v>
      </c>
      <c r="E20" s="337"/>
    </row>
    <row r="21" spans="1:5" s="40" customFormat="1" ht="12" customHeight="1" thickBot="1">
      <c r="A21" s="164" t="s">
        <v>70</v>
      </c>
      <c r="B21" s="147" t="s">
        <v>144</v>
      </c>
      <c r="C21" s="194"/>
      <c r="D21" s="335"/>
      <c r="E21" s="335"/>
    </row>
    <row r="22" spans="1:5" s="40" customFormat="1" ht="12" customHeight="1" thickBot="1">
      <c r="A22" s="25" t="s">
        <v>5</v>
      </c>
      <c r="B22" s="19" t="s">
        <v>145</v>
      </c>
      <c r="C22" s="191">
        <f>+C23+C24+C25+C26+C27</f>
        <v>3341383</v>
      </c>
      <c r="D22" s="325">
        <v>3341383</v>
      </c>
      <c r="E22" s="325"/>
    </row>
    <row r="23" spans="1:5" s="40" customFormat="1" ht="12" customHeight="1">
      <c r="A23" s="162" t="s">
        <v>43</v>
      </c>
      <c r="B23" s="145" t="s">
        <v>146</v>
      </c>
      <c r="C23" s="192"/>
      <c r="D23" s="336"/>
      <c r="E23" s="336"/>
    </row>
    <row r="24" spans="1:5" s="39" customFormat="1" ht="12" customHeight="1">
      <c r="A24" s="163" t="s">
        <v>44</v>
      </c>
      <c r="B24" s="146" t="s">
        <v>147</v>
      </c>
      <c r="C24" s="193"/>
      <c r="D24" s="337"/>
      <c r="E24" s="337"/>
    </row>
    <row r="25" spans="1:5" s="40" customFormat="1" ht="12" customHeight="1">
      <c r="A25" s="163" t="s">
        <v>45</v>
      </c>
      <c r="B25" s="146" t="s">
        <v>288</v>
      </c>
      <c r="C25" s="193"/>
      <c r="D25" s="337"/>
      <c r="E25" s="337"/>
    </row>
    <row r="26" spans="1:5" s="40" customFormat="1" ht="12" customHeight="1">
      <c r="A26" s="163" t="s">
        <v>46</v>
      </c>
      <c r="B26" s="146" t="s">
        <v>289</v>
      </c>
      <c r="C26" s="193"/>
      <c r="D26" s="337"/>
      <c r="E26" s="337"/>
    </row>
    <row r="27" spans="1:5" s="40" customFormat="1" ht="12" customHeight="1">
      <c r="A27" s="163" t="s">
        <v>86</v>
      </c>
      <c r="B27" s="146" t="s">
        <v>148</v>
      </c>
      <c r="C27" s="193">
        <v>3341383</v>
      </c>
      <c r="D27" s="337">
        <v>3341383</v>
      </c>
      <c r="E27" s="337"/>
    </row>
    <row r="28" spans="1:5" s="40" customFormat="1" ht="12" customHeight="1" thickBot="1">
      <c r="A28" s="164" t="s">
        <v>87</v>
      </c>
      <c r="B28" s="147" t="s">
        <v>149</v>
      </c>
      <c r="C28" s="194"/>
      <c r="D28" s="335"/>
      <c r="E28" s="335"/>
    </row>
    <row r="29" spans="1:5" s="40" customFormat="1" ht="12" customHeight="1" thickBot="1">
      <c r="A29" s="25" t="s">
        <v>88</v>
      </c>
      <c r="B29" s="19" t="s">
        <v>382</v>
      </c>
      <c r="C29" s="195">
        <f>+C30+C34+C35+C36+C37</f>
        <v>700000</v>
      </c>
      <c r="D29" s="325">
        <f>SUM(D30:E37)</f>
        <v>656255</v>
      </c>
      <c r="E29" s="325"/>
    </row>
    <row r="30" spans="1:5" s="40" customFormat="1" ht="12" customHeight="1">
      <c r="A30" s="162" t="s">
        <v>151</v>
      </c>
      <c r="B30" s="145" t="s">
        <v>377</v>
      </c>
      <c r="C30" s="276">
        <f>+C31+C32+C33</f>
        <v>0</v>
      </c>
      <c r="D30" s="336"/>
      <c r="E30" s="336"/>
    </row>
    <row r="31" spans="1:5" s="40" customFormat="1" ht="12" customHeight="1">
      <c r="A31" s="163" t="s">
        <v>152</v>
      </c>
      <c r="B31" s="146" t="s">
        <v>378</v>
      </c>
      <c r="C31" s="193"/>
      <c r="D31" s="337"/>
      <c r="E31" s="337"/>
    </row>
    <row r="32" spans="1:5" s="40" customFormat="1" ht="12" customHeight="1">
      <c r="A32" s="163" t="s">
        <v>153</v>
      </c>
      <c r="B32" s="146" t="s">
        <v>379</v>
      </c>
      <c r="C32" s="193"/>
      <c r="D32" s="337"/>
      <c r="E32" s="337"/>
    </row>
    <row r="33" spans="1:5" s="40" customFormat="1" ht="12" customHeight="1">
      <c r="A33" s="163" t="s">
        <v>154</v>
      </c>
      <c r="B33" s="146" t="s">
        <v>380</v>
      </c>
      <c r="C33" s="193"/>
      <c r="D33" s="337"/>
      <c r="E33" s="337"/>
    </row>
    <row r="34" spans="1:5" s="40" customFormat="1" ht="12" customHeight="1">
      <c r="A34" s="163" t="s">
        <v>374</v>
      </c>
      <c r="B34" s="146" t="s">
        <v>155</v>
      </c>
      <c r="C34" s="193">
        <v>600000</v>
      </c>
      <c r="D34" s="337">
        <v>376121</v>
      </c>
      <c r="E34" s="337"/>
    </row>
    <row r="35" spans="1:5" s="40" customFormat="1" ht="12" customHeight="1">
      <c r="A35" s="163" t="s">
        <v>375</v>
      </c>
      <c r="B35" s="146" t="s">
        <v>388</v>
      </c>
      <c r="C35" s="193">
        <v>100000</v>
      </c>
      <c r="D35" s="337">
        <v>177000</v>
      </c>
      <c r="E35" s="337"/>
    </row>
    <row r="36" spans="1:5" s="40" customFormat="1" ht="12" customHeight="1">
      <c r="A36" s="163" t="s">
        <v>376</v>
      </c>
      <c r="B36" s="146" t="s">
        <v>156</v>
      </c>
      <c r="C36" s="193"/>
      <c r="D36" s="337"/>
      <c r="E36" s="337"/>
    </row>
    <row r="37" spans="1:5" s="40" customFormat="1" ht="12" customHeight="1" thickBot="1">
      <c r="A37" s="164" t="s">
        <v>389</v>
      </c>
      <c r="B37" s="186" t="s">
        <v>157</v>
      </c>
      <c r="C37" s="194"/>
      <c r="D37" s="335">
        <v>103134</v>
      </c>
      <c r="E37" s="335"/>
    </row>
    <row r="38" spans="1:5" s="40" customFormat="1" ht="12" customHeight="1" thickBot="1">
      <c r="A38" s="25" t="s">
        <v>7</v>
      </c>
      <c r="B38" s="19" t="s">
        <v>297</v>
      </c>
      <c r="C38" s="191">
        <f>SUM(C39:C49)</f>
        <v>1216794</v>
      </c>
      <c r="D38" s="325">
        <f>SUM(D39:E49)</f>
        <v>1509070</v>
      </c>
      <c r="E38" s="325"/>
    </row>
    <row r="39" spans="1:5" s="40" customFormat="1" ht="12" customHeight="1">
      <c r="A39" s="162" t="s">
        <v>47</v>
      </c>
      <c r="B39" s="145" t="s">
        <v>160</v>
      </c>
      <c r="C39" s="192">
        <v>321794</v>
      </c>
      <c r="D39" s="336">
        <v>436910</v>
      </c>
      <c r="E39" s="336"/>
    </row>
    <row r="40" spans="1:5" s="40" customFormat="1" ht="12" customHeight="1">
      <c r="A40" s="163" t="s">
        <v>48</v>
      </c>
      <c r="B40" s="146" t="s">
        <v>161</v>
      </c>
      <c r="C40" s="193">
        <v>100000</v>
      </c>
      <c r="D40" s="337">
        <v>31000</v>
      </c>
      <c r="E40" s="337"/>
    </row>
    <row r="41" spans="1:5" s="40" customFormat="1" ht="12" customHeight="1">
      <c r="A41" s="163" t="s">
        <v>49</v>
      </c>
      <c r="B41" s="146" t="s">
        <v>162</v>
      </c>
      <c r="C41" s="193"/>
      <c r="D41" s="337"/>
      <c r="E41" s="337"/>
    </row>
    <row r="42" spans="1:5" s="40" customFormat="1" ht="12" customHeight="1">
      <c r="A42" s="163" t="s">
        <v>90</v>
      </c>
      <c r="B42" s="146" t="s">
        <v>163</v>
      </c>
      <c r="C42" s="193">
        <v>75000</v>
      </c>
      <c r="D42" s="337">
        <v>73356</v>
      </c>
      <c r="E42" s="337"/>
    </row>
    <row r="43" spans="1:5" s="40" customFormat="1" ht="12" customHeight="1">
      <c r="A43" s="163" t="s">
        <v>91</v>
      </c>
      <c r="B43" s="146" t="s">
        <v>164</v>
      </c>
      <c r="C43" s="193">
        <v>400000</v>
      </c>
      <c r="D43" s="337">
        <v>666479</v>
      </c>
      <c r="E43" s="337"/>
    </row>
    <row r="44" spans="1:5" s="40" customFormat="1" ht="12" customHeight="1">
      <c r="A44" s="163" t="s">
        <v>92</v>
      </c>
      <c r="B44" s="146" t="s">
        <v>165</v>
      </c>
      <c r="C44" s="193"/>
      <c r="D44" s="337"/>
      <c r="E44" s="337"/>
    </row>
    <row r="45" spans="1:5" s="40" customFormat="1" ht="12" customHeight="1">
      <c r="A45" s="163" t="s">
        <v>93</v>
      </c>
      <c r="B45" s="146" t="s">
        <v>166</v>
      </c>
      <c r="C45" s="193"/>
      <c r="D45" s="337"/>
      <c r="E45" s="337"/>
    </row>
    <row r="46" spans="1:5" s="40" customFormat="1" ht="12" customHeight="1">
      <c r="A46" s="163" t="s">
        <v>94</v>
      </c>
      <c r="B46" s="146" t="s">
        <v>381</v>
      </c>
      <c r="C46" s="193"/>
      <c r="D46" s="337"/>
      <c r="E46" s="337"/>
    </row>
    <row r="47" spans="1:5" s="40" customFormat="1" ht="12" customHeight="1">
      <c r="A47" s="163" t="s">
        <v>158</v>
      </c>
      <c r="B47" s="146" t="s">
        <v>167</v>
      </c>
      <c r="C47" s="198"/>
      <c r="D47" s="337"/>
      <c r="E47" s="337"/>
    </row>
    <row r="48" spans="1:5" s="40" customFormat="1" ht="12" customHeight="1">
      <c r="A48" s="164" t="s">
        <v>159</v>
      </c>
      <c r="B48" s="147" t="s">
        <v>299</v>
      </c>
      <c r="C48" s="199"/>
      <c r="D48" s="337">
        <v>37520</v>
      </c>
      <c r="E48" s="337"/>
    </row>
    <row r="49" spans="1:5" s="40" customFormat="1" ht="12" customHeight="1" thickBot="1">
      <c r="A49" s="164" t="s">
        <v>298</v>
      </c>
      <c r="B49" s="147" t="s">
        <v>168</v>
      </c>
      <c r="C49" s="199">
        <v>320000</v>
      </c>
      <c r="D49" s="335">
        <v>263805</v>
      </c>
      <c r="E49" s="335"/>
    </row>
    <row r="50" spans="1:5" s="40" customFormat="1" ht="12" customHeight="1" thickBot="1">
      <c r="A50" s="25" t="s">
        <v>8</v>
      </c>
      <c r="B50" s="19" t="s">
        <v>169</v>
      </c>
      <c r="C50" s="191">
        <f>SUM(C51:C55)</f>
        <v>0</v>
      </c>
      <c r="D50" s="324"/>
      <c r="E50" s="324"/>
    </row>
    <row r="51" spans="1:5" s="40" customFormat="1" ht="12" customHeight="1">
      <c r="A51" s="162" t="s">
        <v>50</v>
      </c>
      <c r="B51" s="145" t="s">
        <v>173</v>
      </c>
      <c r="C51" s="200"/>
      <c r="D51" s="336"/>
      <c r="E51" s="336"/>
    </row>
    <row r="52" spans="1:5" s="40" customFormat="1" ht="12" customHeight="1">
      <c r="A52" s="163" t="s">
        <v>51</v>
      </c>
      <c r="B52" s="146" t="s">
        <v>174</v>
      </c>
      <c r="C52" s="198"/>
      <c r="D52" s="337"/>
      <c r="E52" s="337"/>
    </row>
    <row r="53" spans="1:5" s="40" customFormat="1" ht="12" customHeight="1">
      <c r="A53" s="163" t="s">
        <v>170</v>
      </c>
      <c r="B53" s="146" t="s">
        <v>175</v>
      </c>
      <c r="C53" s="198"/>
      <c r="D53" s="337"/>
      <c r="E53" s="337"/>
    </row>
    <row r="54" spans="1:5" s="40" customFormat="1" ht="12" customHeight="1">
      <c r="A54" s="163" t="s">
        <v>171</v>
      </c>
      <c r="B54" s="146" t="s">
        <v>176</v>
      </c>
      <c r="C54" s="198"/>
      <c r="D54" s="337"/>
      <c r="E54" s="337"/>
    </row>
    <row r="55" spans="1:5" s="40" customFormat="1" ht="12" customHeight="1" thickBot="1">
      <c r="A55" s="164" t="s">
        <v>172</v>
      </c>
      <c r="B55" s="147" t="s">
        <v>177</v>
      </c>
      <c r="C55" s="199"/>
      <c r="D55" s="335"/>
      <c r="E55" s="335"/>
    </row>
    <row r="56" spans="1:5" s="40" customFormat="1" ht="12" customHeight="1" thickBot="1">
      <c r="A56" s="25" t="s">
        <v>95</v>
      </c>
      <c r="B56" s="19" t="s">
        <v>178</v>
      </c>
      <c r="C56" s="191">
        <f>SUM(C57:C59)</f>
        <v>0</v>
      </c>
      <c r="D56" s="325">
        <v>15300</v>
      </c>
      <c r="E56" s="325"/>
    </row>
    <row r="57" spans="1:5" s="40" customFormat="1" ht="12" customHeight="1">
      <c r="A57" s="162" t="s">
        <v>52</v>
      </c>
      <c r="B57" s="145" t="s">
        <v>179</v>
      </c>
      <c r="C57" s="192"/>
      <c r="D57" s="336"/>
      <c r="E57" s="336"/>
    </row>
    <row r="58" spans="1:5" s="40" customFormat="1" ht="12" customHeight="1">
      <c r="A58" s="163" t="s">
        <v>53</v>
      </c>
      <c r="B58" s="146" t="s">
        <v>290</v>
      </c>
      <c r="C58" s="193"/>
      <c r="D58" s="337">
        <v>15300</v>
      </c>
      <c r="E58" s="337"/>
    </row>
    <row r="59" spans="1:5" s="40" customFormat="1" ht="12" customHeight="1">
      <c r="A59" s="163" t="s">
        <v>182</v>
      </c>
      <c r="B59" s="146" t="s">
        <v>180</v>
      </c>
      <c r="C59" s="193"/>
      <c r="D59" s="337"/>
      <c r="E59" s="337"/>
    </row>
    <row r="60" spans="1:5" s="40" customFormat="1" ht="12" customHeight="1" thickBot="1">
      <c r="A60" s="164" t="s">
        <v>183</v>
      </c>
      <c r="B60" s="147" t="s">
        <v>181</v>
      </c>
      <c r="C60" s="194"/>
      <c r="D60" s="335"/>
      <c r="E60" s="335"/>
    </row>
    <row r="61" spans="1:5" s="40" customFormat="1" ht="12" customHeight="1" thickBot="1">
      <c r="A61" s="25" t="s">
        <v>10</v>
      </c>
      <c r="B61" s="70" t="s">
        <v>184</v>
      </c>
      <c r="C61" s="191">
        <f>SUM(C62:C64)</f>
        <v>0</v>
      </c>
      <c r="D61" s="324"/>
      <c r="E61" s="324"/>
    </row>
    <row r="62" spans="1:5" s="40" customFormat="1" ht="12" customHeight="1">
      <c r="A62" s="162" t="s">
        <v>96</v>
      </c>
      <c r="B62" s="145" t="s">
        <v>186</v>
      </c>
      <c r="C62" s="198"/>
      <c r="D62" s="336"/>
      <c r="E62" s="336"/>
    </row>
    <row r="63" spans="1:5" s="40" customFormat="1" ht="12" customHeight="1">
      <c r="A63" s="163" t="s">
        <v>97</v>
      </c>
      <c r="B63" s="146" t="s">
        <v>291</v>
      </c>
      <c r="C63" s="198"/>
      <c r="D63" s="337"/>
      <c r="E63" s="337"/>
    </row>
    <row r="64" spans="1:5" s="40" customFormat="1" ht="12" customHeight="1">
      <c r="A64" s="163" t="s">
        <v>118</v>
      </c>
      <c r="B64" s="146" t="s">
        <v>187</v>
      </c>
      <c r="C64" s="198"/>
      <c r="D64" s="337"/>
      <c r="E64" s="337"/>
    </row>
    <row r="65" spans="1:5" s="40" customFormat="1" ht="12" customHeight="1" thickBot="1">
      <c r="A65" s="164" t="s">
        <v>185</v>
      </c>
      <c r="B65" s="147" t="s">
        <v>188</v>
      </c>
      <c r="C65" s="198"/>
      <c r="D65" s="335"/>
      <c r="E65" s="335"/>
    </row>
    <row r="66" spans="1:5" s="40" customFormat="1" ht="12" customHeight="1" thickBot="1">
      <c r="A66" s="25" t="s">
        <v>11</v>
      </c>
      <c r="B66" s="19" t="s">
        <v>189</v>
      </c>
      <c r="C66" s="195">
        <f>+C8+C15+C22+C29+C38+C50+C56+C61</f>
        <v>32128838</v>
      </c>
      <c r="D66" s="325">
        <f>D56+D38+D29+D22+D15+D8</f>
        <v>34462975</v>
      </c>
      <c r="E66" s="325"/>
    </row>
    <row r="67" spans="1:5" s="40" customFormat="1" ht="12" customHeight="1" thickBot="1">
      <c r="A67" s="165" t="s">
        <v>280</v>
      </c>
      <c r="B67" s="70" t="s">
        <v>191</v>
      </c>
      <c r="C67" s="191">
        <f>SUM(C68:C70)</f>
        <v>0</v>
      </c>
      <c r="D67" s="324"/>
      <c r="E67" s="324"/>
    </row>
    <row r="68" spans="1:5" s="40" customFormat="1" ht="12" customHeight="1">
      <c r="A68" s="162" t="s">
        <v>222</v>
      </c>
      <c r="B68" s="145" t="s">
        <v>192</v>
      </c>
      <c r="C68" s="198"/>
      <c r="D68" s="336"/>
      <c r="E68" s="336"/>
    </row>
    <row r="69" spans="1:5" s="40" customFormat="1" ht="12" customHeight="1">
      <c r="A69" s="163" t="s">
        <v>231</v>
      </c>
      <c r="B69" s="146" t="s">
        <v>193</v>
      </c>
      <c r="C69" s="198"/>
      <c r="D69" s="337"/>
      <c r="E69" s="337"/>
    </row>
    <row r="70" spans="1:5" s="40" customFormat="1" ht="12" customHeight="1" thickBot="1">
      <c r="A70" s="164" t="s">
        <v>232</v>
      </c>
      <c r="B70" s="148" t="s">
        <v>194</v>
      </c>
      <c r="C70" s="198"/>
      <c r="D70" s="335"/>
      <c r="E70" s="335"/>
    </row>
    <row r="71" spans="1:5" s="40" customFormat="1" ht="12" customHeight="1" thickBot="1">
      <c r="A71" s="165" t="s">
        <v>195</v>
      </c>
      <c r="B71" s="70" t="s">
        <v>196</v>
      </c>
      <c r="C71" s="191">
        <f>SUM(C72:C75)</f>
        <v>0</v>
      </c>
      <c r="D71" s="324"/>
      <c r="E71" s="324"/>
    </row>
    <row r="72" spans="1:5" s="40" customFormat="1" ht="12" customHeight="1">
      <c r="A72" s="162" t="s">
        <v>75</v>
      </c>
      <c r="B72" s="145" t="s">
        <v>197</v>
      </c>
      <c r="C72" s="198"/>
      <c r="D72" s="336"/>
      <c r="E72" s="336"/>
    </row>
    <row r="73" spans="1:5" s="40" customFormat="1" ht="12" customHeight="1">
      <c r="A73" s="163" t="s">
        <v>76</v>
      </c>
      <c r="B73" s="146" t="s">
        <v>198</v>
      </c>
      <c r="C73" s="198"/>
      <c r="D73" s="337"/>
      <c r="E73" s="337"/>
    </row>
    <row r="74" spans="1:5" s="40" customFormat="1" ht="12" customHeight="1">
      <c r="A74" s="163" t="s">
        <v>223</v>
      </c>
      <c r="B74" s="146" t="s">
        <v>199</v>
      </c>
      <c r="C74" s="198"/>
      <c r="D74" s="337"/>
      <c r="E74" s="337"/>
    </row>
    <row r="75" spans="1:5" s="40" customFormat="1" ht="12" customHeight="1" thickBot="1">
      <c r="A75" s="164" t="s">
        <v>224</v>
      </c>
      <c r="B75" s="147" t="s">
        <v>200</v>
      </c>
      <c r="C75" s="198"/>
      <c r="D75" s="335"/>
      <c r="E75" s="335"/>
    </row>
    <row r="76" spans="1:5" s="40" customFormat="1" ht="12" customHeight="1" thickBot="1">
      <c r="A76" s="165" t="s">
        <v>201</v>
      </c>
      <c r="B76" s="70" t="s">
        <v>202</v>
      </c>
      <c r="C76" s="191">
        <f>SUM(C77:C78)</f>
        <v>7436865</v>
      </c>
      <c r="D76" s="325">
        <v>7436865</v>
      </c>
      <c r="E76" s="325"/>
    </row>
    <row r="77" spans="1:5" s="40" customFormat="1" ht="12" customHeight="1">
      <c r="A77" s="162" t="s">
        <v>225</v>
      </c>
      <c r="B77" s="145" t="s">
        <v>203</v>
      </c>
      <c r="C77" s="198">
        <v>7436865</v>
      </c>
      <c r="D77" s="336">
        <v>7436865</v>
      </c>
      <c r="E77" s="336"/>
    </row>
    <row r="78" spans="1:5" s="40" customFormat="1" ht="12" customHeight="1" thickBot="1">
      <c r="A78" s="164" t="s">
        <v>226</v>
      </c>
      <c r="B78" s="147" t="s">
        <v>204</v>
      </c>
      <c r="C78" s="198"/>
      <c r="D78" s="335"/>
      <c r="E78" s="335"/>
    </row>
    <row r="79" spans="1:5" s="39" customFormat="1" ht="12" customHeight="1" thickBot="1">
      <c r="A79" s="165" t="s">
        <v>205</v>
      </c>
      <c r="B79" s="70" t="s">
        <v>206</v>
      </c>
      <c r="C79" s="191">
        <f>SUM(C80:C82)</f>
        <v>0</v>
      </c>
      <c r="D79" s="324"/>
      <c r="E79" s="324"/>
    </row>
    <row r="80" spans="1:5" s="40" customFormat="1" ht="12" customHeight="1">
      <c r="A80" s="162" t="s">
        <v>227</v>
      </c>
      <c r="B80" s="145" t="s">
        <v>207</v>
      </c>
      <c r="C80" s="198"/>
      <c r="D80" s="336"/>
      <c r="E80" s="336"/>
    </row>
    <row r="81" spans="1:5" s="40" customFormat="1" ht="12" customHeight="1">
      <c r="A81" s="163" t="s">
        <v>228</v>
      </c>
      <c r="B81" s="146" t="s">
        <v>208</v>
      </c>
      <c r="C81" s="198"/>
      <c r="D81" s="337"/>
      <c r="E81" s="337"/>
    </row>
    <row r="82" spans="1:5" s="40" customFormat="1" ht="12" customHeight="1" thickBot="1">
      <c r="A82" s="164" t="s">
        <v>229</v>
      </c>
      <c r="B82" s="147" t="s">
        <v>209</v>
      </c>
      <c r="C82" s="198"/>
      <c r="D82" s="335"/>
      <c r="E82" s="335"/>
    </row>
    <row r="83" spans="1:5" s="40" customFormat="1" ht="12" customHeight="1" thickBot="1">
      <c r="A83" s="165" t="s">
        <v>210</v>
      </c>
      <c r="B83" s="70" t="s">
        <v>230</v>
      </c>
      <c r="C83" s="191">
        <f>SUM(C84:C87)</f>
        <v>0</v>
      </c>
      <c r="D83" s="324"/>
      <c r="E83" s="324"/>
    </row>
    <row r="84" spans="1:5" s="40" customFormat="1" ht="12" customHeight="1">
      <c r="A84" s="166" t="s">
        <v>211</v>
      </c>
      <c r="B84" s="145" t="s">
        <v>212</v>
      </c>
      <c r="C84" s="198"/>
      <c r="D84" s="336"/>
      <c r="E84" s="336"/>
    </row>
    <row r="85" spans="1:5" s="40" customFormat="1" ht="12" customHeight="1">
      <c r="A85" s="167" t="s">
        <v>213</v>
      </c>
      <c r="B85" s="146" t="s">
        <v>214</v>
      </c>
      <c r="C85" s="198"/>
      <c r="D85" s="337"/>
      <c r="E85" s="337"/>
    </row>
    <row r="86" spans="1:5" s="40" customFormat="1" ht="12" customHeight="1">
      <c r="A86" s="167" t="s">
        <v>215</v>
      </c>
      <c r="B86" s="146" t="s">
        <v>216</v>
      </c>
      <c r="C86" s="198"/>
      <c r="D86" s="337"/>
      <c r="E86" s="337"/>
    </row>
    <row r="87" spans="1:5" s="39" customFormat="1" ht="12" customHeight="1" thickBot="1">
      <c r="A87" s="168" t="s">
        <v>217</v>
      </c>
      <c r="B87" s="147" t="s">
        <v>218</v>
      </c>
      <c r="C87" s="198"/>
      <c r="D87" s="335"/>
      <c r="E87" s="335"/>
    </row>
    <row r="88" spans="1:5" s="39" customFormat="1" ht="12" customHeight="1" thickBot="1">
      <c r="A88" s="165" t="s">
        <v>219</v>
      </c>
      <c r="B88" s="70" t="s">
        <v>338</v>
      </c>
      <c r="C88" s="202"/>
      <c r="D88" s="323"/>
      <c r="E88" s="323"/>
    </row>
    <row r="89" spans="1:5" s="39" customFormat="1" ht="12" customHeight="1" thickBot="1">
      <c r="A89" s="165" t="s">
        <v>357</v>
      </c>
      <c r="B89" s="70" t="s">
        <v>220</v>
      </c>
      <c r="C89" s="202"/>
      <c r="D89" s="324"/>
      <c r="E89" s="324"/>
    </row>
    <row r="90" spans="1:5" s="39" customFormat="1" ht="12" customHeight="1" thickBot="1">
      <c r="A90" s="165" t="s">
        <v>358</v>
      </c>
      <c r="B90" s="152" t="s">
        <v>341</v>
      </c>
      <c r="C90" s="195">
        <f>+C67+C71+C76+C79+C83+C89+C88</f>
        <v>7436865</v>
      </c>
      <c r="D90" s="325">
        <v>7436865</v>
      </c>
      <c r="E90" s="325"/>
    </row>
    <row r="91" spans="1:5" s="39" customFormat="1" ht="12" customHeight="1" thickBot="1">
      <c r="A91" s="169" t="s">
        <v>359</v>
      </c>
      <c r="B91" s="153" t="s">
        <v>360</v>
      </c>
      <c r="C91" s="195">
        <f>+C66+C90</f>
        <v>39565703</v>
      </c>
      <c r="D91" s="326">
        <f>D90+D66</f>
        <v>41899840</v>
      </c>
      <c r="E91" s="326"/>
    </row>
    <row r="92" spans="1:3" s="40" customFormat="1" ht="15" customHeight="1" thickBot="1">
      <c r="A92" s="65"/>
      <c r="B92" s="66"/>
      <c r="C92" s="123"/>
    </row>
    <row r="93" spans="1:5" s="33" customFormat="1" ht="16.5" customHeight="1" thickBot="1">
      <c r="A93" s="332" t="s">
        <v>37</v>
      </c>
      <c r="B93" s="333"/>
      <c r="C93" s="333"/>
      <c r="D93" s="333"/>
      <c r="E93" s="334"/>
    </row>
    <row r="94" spans="1:5" s="41" customFormat="1" ht="12" customHeight="1" thickBot="1">
      <c r="A94" s="279" t="s">
        <v>3</v>
      </c>
      <c r="B94" s="280" t="s">
        <v>364</v>
      </c>
      <c r="C94" s="288">
        <f>+C95+C96+C97+C98+C99+C112</f>
        <v>32931320</v>
      </c>
      <c r="D94" s="347">
        <f>D95+D96+D97+D98+D99+D112</f>
        <v>34765457</v>
      </c>
      <c r="E94" s="348"/>
    </row>
    <row r="95" spans="1:5" ht="12" customHeight="1">
      <c r="A95" s="170" t="s">
        <v>54</v>
      </c>
      <c r="B95" s="8" t="s">
        <v>33</v>
      </c>
      <c r="C95" s="232">
        <v>13658495</v>
      </c>
      <c r="D95" s="321">
        <v>14327854</v>
      </c>
      <c r="E95" s="321"/>
    </row>
    <row r="96" spans="1:5" ht="12" customHeight="1">
      <c r="A96" s="163" t="s">
        <v>55</v>
      </c>
      <c r="B96" s="6" t="s">
        <v>98</v>
      </c>
      <c r="C96" s="193">
        <v>2126243</v>
      </c>
      <c r="D96" s="322">
        <v>2586194</v>
      </c>
      <c r="E96" s="322"/>
    </row>
    <row r="97" spans="1:5" ht="12" customHeight="1">
      <c r="A97" s="163" t="s">
        <v>56</v>
      </c>
      <c r="B97" s="6" t="s">
        <v>73</v>
      </c>
      <c r="C97" s="194">
        <v>13902582</v>
      </c>
      <c r="D97" s="322">
        <v>12523401</v>
      </c>
      <c r="E97" s="322"/>
    </row>
    <row r="98" spans="1:5" ht="12" customHeight="1">
      <c r="A98" s="163" t="s">
        <v>57</v>
      </c>
      <c r="B98" s="9" t="s">
        <v>99</v>
      </c>
      <c r="C98" s="194">
        <v>830000</v>
      </c>
      <c r="D98" s="322">
        <v>966000</v>
      </c>
      <c r="E98" s="322"/>
    </row>
    <row r="99" spans="1:5" ht="12" customHeight="1">
      <c r="A99" s="163" t="s">
        <v>65</v>
      </c>
      <c r="B99" s="17" t="s">
        <v>100</v>
      </c>
      <c r="C99" s="194">
        <v>2414000</v>
      </c>
      <c r="D99" s="322">
        <v>2434000</v>
      </c>
      <c r="E99" s="322"/>
    </row>
    <row r="100" spans="1:5" ht="12" customHeight="1">
      <c r="A100" s="163" t="s">
        <v>58</v>
      </c>
      <c r="B100" s="6" t="s">
        <v>361</v>
      </c>
      <c r="C100" s="194"/>
      <c r="D100" s="319"/>
      <c r="E100" s="319"/>
    </row>
    <row r="101" spans="1:5" ht="12" customHeight="1">
      <c r="A101" s="163" t="s">
        <v>59</v>
      </c>
      <c r="B101" s="48" t="s">
        <v>304</v>
      </c>
      <c r="C101" s="194"/>
      <c r="D101" s="319"/>
      <c r="E101" s="319"/>
    </row>
    <row r="102" spans="1:5" ht="12" customHeight="1">
      <c r="A102" s="163" t="s">
        <v>66</v>
      </c>
      <c r="B102" s="48" t="s">
        <v>303</v>
      </c>
      <c r="C102" s="194"/>
      <c r="D102" s="319"/>
      <c r="E102" s="319"/>
    </row>
    <row r="103" spans="1:5" ht="12" customHeight="1">
      <c r="A103" s="163" t="s">
        <v>67</v>
      </c>
      <c r="B103" s="48" t="s">
        <v>236</v>
      </c>
      <c r="C103" s="194"/>
      <c r="D103" s="319"/>
      <c r="E103" s="319"/>
    </row>
    <row r="104" spans="1:5" ht="12" customHeight="1">
      <c r="A104" s="163" t="s">
        <v>68</v>
      </c>
      <c r="B104" s="49" t="s">
        <v>237</v>
      </c>
      <c r="C104" s="194"/>
      <c r="D104" s="319"/>
      <c r="E104" s="319"/>
    </row>
    <row r="105" spans="1:5" ht="12" customHeight="1">
      <c r="A105" s="163" t="s">
        <v>69</v>
      </c>
      <c r="B105" s="49" t="s">
        <v>238</v>
      </c>
      <c r="C105" s="194"/>
      <c r="D105" s="319"/>
      <c r="E105" s="319"/>
    </row>
    <row r="106" spans="1:5" ht="12" customHeight="1">
      <c r="A106" s="163" t="s">
        <v>71</v>
      </c>
      <c r="B106" s="48" t="s">
        <v>239</v>
      </c>
      <c r="C106" s="194"/>
      <c r="D106" s="319"/>
      <c r="E106" s="319"/>
    </row>
    <row r="107" spans="1:5" ht="12" customHeight="1">
      <c r="A107" s="163" t="s">
        <v>101</v>
      </c>
      <c r="B107" s="48" t="s">
        <v>240</v>
      </c>
      <c r="C107" s="194"/>
      <c r="D107" s="319"/>
      <c r="E107" s="319"/>
    </row>
    <row r="108" spans="1:5" ht="12" customHeight="1">
      <c r="A108" s="163" t="s">
        <v>234</v>
      </c>
      <c r="B108" s="49" t="s">
        <v>241</v>
      </c>
      <c r="C108" s="194"/>
      <c r="D108" s="319"/>
      <c r="E108" s="319"/>
    </row>
    <row r="109" spans="1:5" ht="12" customHeight="1">
      <c r="A109" s="171" t="s">
        <v>235</v>
      </c>
      <c r="B109" s="50" t="s">
        <v>242</v>
      </c>
      <c r="C109" s="194"/>
      <c r="D109" s="319"/>
      <c r="E109" s="319"/>
    </row>
    <row r="110" spans="1:5" ht="12" customHeight="1">
      <c r="A110" s="163" t="s">
        <v>301</v>
      </c>
      <c r="B110" s="50" t="s">
        <v>243</v>
      </c>
      <c r="C110" s="194"/>
      <c r="D110" s="319"/>
      <c r="E110" s="319"/>
    </row>
    <row r="111" spans="1:5" ht="12" customHeight="1">
      <c r="A111" s="163" t="s">
        <v>302</v>
      </c>
      <c r="B111" s="49" t="s">
        <v>244</v>
      </c>
      <c r="C111" s="193">
        <v>2414000</v>
      </c>
      <c r="D111" s="322">
        <v>2434000</v>
      </c>
      <c r="E111" s="322"/>
    </row>
    <row r="112" spans="1:5" ht="12" customHeight="1">
      <c r="A112" s="163" t="s">
        <v>306</v>
      </c>
      <c r="B112" s="9" t="s">
        <v>34</v>
      </c>
      <c r="C112" s="193"/>
      <c r="D112" s="322">
        <v>1928008</v>
      </c>
      <c r="E112" s="322"/>
    </row>
    <row r="113" spans="1:5" ht="12" customHeight="1">
      <c r="A113" s="164" t="s">
        <v>307</v>
      </c>
      <c r="B113" s="6" t="s">
        <v>362</v>
      </c>
      <c r="C113" s="194"/>
      <c r="D113" s="322">
        <v>1928008</v>
      </c>
      <c r="E113" s="322"/>
    </row>
    <row r="114" spans="1:5" ht="12" customHeight="1" thickBot="1">
      <c r="A114" s="172" t="s">
        <v>308</v>
      </c>
      <c r="B114" s="51" t="s">
        <v>363</v>
      </c>
      <c r="C114" s="213"/>
      <c r="D114" s="311"/>
      <c r="E114" s="311"/>
    </row>
    <row r="115" spans="1:5" ht="12" customHeight="1" thickBot="1">
      <c r="A115" s="25" t="s">
        <v>4</v>
      </c>
      <c r="B115" s="23" t="s">
        <v>245</v>
      </c>
      <c r="C115" s="191">
        <f>+C116+C118+C120</f>
        <v>6056177</v>
      </c>
      <c r="D115" s="313">
        <f>SUM(D116:E118)</f>
        <v>6556177</v>
      </c>
      <c r="E115" s="313"/>
    </row>
    <row r="116" spans="1:5" ht="12" customHeight="1">
      <c r="A116" s="162" t="s">
        <v>60</v>
      </c>
      <c r="B116" s="6" t="s">
        <v>117</v>
      </c>
      <c r="C116" s="192">
        <v>1848207</v>
      </c>
      <c r="D116" s="321">
        <v>2348207</v>
      </c>
      <c r="E116" s="321"/>
    </row>
    <row r="117" spans="1:5" ht="12" customHeight="1">
      <c r="A117" s="162" t="s">
        <v>61</v>
      </c>
      <c r="B117" s="10" t="s">
        <v>249</v>
      </c>
      <c r="C117" s="192"/>
      <c r="D117" s="322"/>
      <c r="E117" s="322"/>
    </row>
    <row r="118" spans="1:5" ht="12" customHeight="1">
      <c r="A118" s="162" t="s">
        <v>62</v>
      </c>
      <c r="B118" s="10" t="s">
        <v>102</v>
      </c>
      <c r="C118" s="193">
        <v>4207970</v>
      </c>
      <c r="D118" s="322">
        <v>4207970</v>
      </c>
      <c r="E118" s="322"/>
    </row>
    <row r="119" spans="1:5" ht="12" customHeight="1">
      <c r="A119" s="162" t="s">
        <v>63</v>
      </c>
      <c r="B119" s="10" t="s">
        <v>250</v>
      </c>
      <c r="C119" s="215"/>
      <c r="D119" s="319"/>
      <c r="E119" s="319"/>
    </row>
    <row r="120" spans="1:5" ht="12" customHeight="1">
      <c r="A120" s="162" t="s">
        <v>64</v>
      </c>
      <c r="B120" s="72" t="s">
        <v>119</v>
      </c>
      <c r="C120" s="215"/>
      <c r="D120" s="319"/>
      <c r="E120" s="319"/>
    </row>
    <row r="121" spans="1:5" ht="12" customHeight="1">
      <c r="A121" s="162" t="s">
        <v>70</v>
      </c>
      <c r="B121" s="71" t="s">
        <v>292</v>
      </c>
      <c r="C121" s="215"/>
      <c r="D121" s="319"/>
      <c r="E121" s="319"/>
    </row>
    <row r="122" spans="1:5" ht="12" customHeight="1">
      <c r="A122" s="162" t="s">
        <v>72</v>
      </c>
      <c r="B122" s="141" t="s">
        <v>255</v>
      </c>
      <c r="C122" s="215"/>
      <c r="D122" s="319"/>
      <c r="E122" s="319"/>
    </row>
    <row r="123" spans="1:5" ht="12" customHeight="1">
      <c r="A123" s="162" t="s">
        <v>103</v>
      </c>
      <c r="B123" s="49" t="s">
        <v>238</v>
      </c>
      <c r="C123" s="215"/>
      <c r="D123" s="319"/>
      <c r="E123" s="319"/>
    </row>
    <row r="124" spans="1:5" ht="12" customHeight="1">
      <c r="A124" s="162" t="s">
        <v>104</v>
      </c>
      <c r="B124" s="49" t="s">
        <v>254</v>
      </c>
      <c r="C124" s="215"/>
      <c r="D124" s="319"/>
      <c r="E124" s="319"/>
    </row>
    <row r="125" spans="1:5" ht="12" customHeight="1">
      <c r="A125" s="162" t="s">
        <v>105</v>
      </c>
      <c r="B125" s="49" t="s">
        <v>253</v>
      </c>
      <c r="C125" s="215"/>
      <c r="D125" s="319"/>
      <c r="E125" s="319"/>
    </row>
    <row r="126" spans="1:5" ht="12" customHeight="1">
      <c r="A126" s="162" t="s">
        <v>246</v>
      </c>
      <c r="B126" s="49" t="s">
        <v>241</v>
      </c>
      <c r="C126" s="215"/>
      <c r="D126" s="319"/>
      <c r="E126" s="319"/>
    </row>
    <row r="127" spans="1:5" ht="12" customHeight="1">
      <c r="A127" s="162" t="s">
        <v>247</v>
      </c>
      <c r="B127" s="49" t="s">
        <v>252</v>
      </c>
      <c r="C127" s="215"/>
      <c r="D127" s="319"/>
      <c r="E127" s="319"/>
    </row>
    <row r="128" spans="1:5" ht="12" customHeight="1" thickBot="1">
      <c r="A128" s="171" t="s">
        <v>248</v>
      </c>
      <c r="B128" s="49" t="s">
        <v>251</v>
      </c>
      <c r="C128" s="216"/>
      <c r="D128" s="311"/>
      <c r="E128" s="311"/>
    </row>
    <row r="129" spans="1:5" ht="12" customHeight="1" thickBot="1">
      <c r="A129" s="25" t="s">
        <v>5</v>
      </c>
      <c r="B129" s="43" t="s">
        <v>311</v>
      </c>
      <c r="C129" s="191">
        <f>+C94+C115</f>
        <v>38987497</v>
      </c>
      <c r="D129" s="313">
        <f>D115+D94</f>
        <v>41321634</v>
      </c>
      <c r="E129" s="313"/>
    </row>
    <row r="130" spans="1:5" ht="12" customHeight="1" thickBot="1">
      <c r="A130" s="25" t="s">
        <v>6</v>
      </c>
      <c r="B130" s="43" t="s">
        <v>312</v>
      </c>
      <c r="C130" s="191">
        <f>+C131+C132+C133</f>
        <v>0</v>
      </c>
      <c r="D130" s="320"/>
      <c r="E130" s="320"/>
    </row>
    <row r="131" spans="1:5" s="41" customFormat="1" ht="12" customHeight="1">
      <c r="A131" s="162" t="s">
        <v>151</v>
      </c>
      <c r="B131" s="7" t="s">
        <v>367</v>
      </c>
      <c r="C131" s="215"/>
      <c r="D131" s="318"/>
      <c r="E131" s="318"/>
    </row>
    <row r="132" spans="1:5" ht="12" customHeight="1">
      <c r="A132" s="162" t="s">
        <v>152</v>
      </c>
      <c r="B132" s="7" t="s">
        <v>320</v>
      </c>
      <c r="C132" s="215"/>
      <c r="D132" s="319"/>
      <c r="E132" s="319"/>
    </row>
    <row r="133" spans="1:5" ht="12" customHeight="1" thickBot="1">
      <c r="A133" s="171" t="s">
        <v>153</v>
      </c>
      <c r="B133" s="5" t="s">
        <v>366</v>
      </c>
      <c r="C133" s="215"/>
      <c r="D133" s="311"/>
      <c r="E133" s="311"/>
    </row>
    <row r="134" spans="1:5" ht="12" customHeight="1" thickBot="1">
      <c r="A134" s="25" t="s">
        <v>7</v>
      </c>
      <c r="B134" s="43" t="s">
        <v>313</v>
      </c>
      <c r="C134" s="191">
        <f>+C135+C136+C137+C138+C139+C140</f>
        <v>0</v>
      </c>
      <c r="D134" s="313"/>
      <c r="E134" s="313"/>
    </row>
    <row r="135" spans="1:5" ht="12" customHeight="1">
      <c r="A135" s="162" t="s">
        <v>47</v>
      </c>
      <c r="B135" s="7" t="s">
        <v>322</v>
      </c>
      <c r="C135" s="215"/>
      <c r="D135" s="318"/>
      <c r="E135" s="318"/>
    </row>
    <row r="136" spans="1:5" ht="12" customHeight="1">
      <c r="A136" s="162" t="s">
        <v>48</v>
      </c>
      <c r="B136" s="7" t="s">
        <v>314</v>
      </c>
      <c r="C136" s="215"/>
      <c r="D136" s="319"/>
      <c r="E136" s="319"/>
    </row>
    <row r="137" spans="1:5" ht="12" customHeight="1">
      <c r="A137" s="162" t="s">
        <v>49</v>
      </c>
      <c r="B137" s="7" t="s">
        <v>315</v>
      </c>
      <c r="C137" s="215"/>
      <c r="D137" s="319"/>
      <c r="E137" s="319"/>
    </row>
    <row r="138" spans="1:5" ht="12" customHeight="1">
      <c r="A138" s="162" t="s">
        <v>90</v>
      </c>
      <c r="B138" s="7" t="s">
        <v>365</v>
      </c>
      <c r="C138" s="215"/>
      <c r="D138" s="319"/>
      <c r="E138" s="319"/>
    </row>
    <row r="139" spans="1:5" ht="12" customHeight="1">
      <c r="A139" s="162" t="s">
        <v>91</v>
      </c>
      <c r="B139" s="7" t="s">
        <v>317</v>
      </c>
      <c r="C139" s="215"/>
      <c r="D139" s="319"/>
      <c r="E139" s="319"/>
    </row>
    <row r="140" spans="1:5" s="41" customFormat="1" ht="12" customHeight="1" thickBot="1">
      <c r="A140" s="171" t="s">
        <v>92</v>
      </c>
      <c r="B140" s="5" t="s">
        <v>318</v>
      </c>
      <c r="C140" s="215"/>
      <c r="D140" s="311"/>
      <c r="E140" s="311"/>
    </row>
    <row r="141" spans="1:11" ht="12" customHeight="1" thickBot="1">
      <c r="A141" s="25" t="s">
        <v>8</v>
      </c>
      <c r="B141" s="43" t="s">
        <v>371</v>
      </c>
      <c r="C141" s="195">
        <f>+C142+C143+C145+C146+C144</f>
        <v>578206</v>
      </c>
      <c r="D141" s="313">
        <v>578206</v>
      </c>
      <c r="E141" s="313"/>
      <c r="K141" s="69"/>
    </row>
    <row r="142" spans="1:5" ht="12.75">
      <c r="A142" s="162" t="s">
        <v>50</v>
      </c>
      <c r="B142" s="7" t="s">
        <v>256</v>
      </c>
      <c r="C142" s="215"/>
      <c r="D142" s="318"/>
      <c r="E142" s="318"/>
    </row>
    <row r="143" spans="1:5" ht="12" customHeight="1">
      <c r="A143" s="162" t="s">
        <v>51</v>
      </c>
      <c r="B143" s="7" t="s">
        <v>257</v>
      </c>
      <c r="C143" s="215">
        <v>578206</v>
      </c>
      <c r="D143" s="319">
        <v>578206</v>
      </c>
      <c r="E143" s="319"/>
    </row>
    <row r="144" spans="1:5" ht="12" customHeight="1">
      <c r="A144" s="162" t="s">
        <v>170</v>
      </c>
      <c r="B144" s="7" t="s">
        <v>370</v>
      </c>
      <c r="C144" s="215"/>
      <c r="D144" s="319"/>
      <c r="E144" s="319"/>
    </row>
    <row r="145" spans="1:5" s="41" customFormat="1" ht="12" customHeight="1">
      <c r="A145" s="162" t="s">
        <v>171</v>
      </c>
      <c r="B145" s="7" t="s">
        <v>327</v>
      </c>
      <c r="C145" s="215"/>
      <c r="D145" s="319"/>
      <c r="E145" s="319"/>
    </row>
    <row r="146" spans="1:5" s="41" customFormat="1" ht="12" customHeight="1" thickBot="1">
      <c r="A146" s="171" t="s">
        <v>172</v>
      </c>
      <c r="B146" s="5" t="s">
        <v>276</v>
      </c>
      <c r="C146" s="215"/>
      <c r="D146" s="311"/>
      <c r="E146" s="311"/>
    </row>
    <row r="147" spans="1:5" s="41" customFormat="1" ht="12" customHeight="1" thickBot="1">
      <c r="A147" s="25" t="s">
        <v>9</v>
      </c>
      <c r="B147" s="43" t="s">
        <v>328</v>
      </c>
      <c r="C147" s="218">
        <f>+C148+C149+C150+C151+C152</f>
        <v>0</v>
      </c>
      <c r="D147" s="313"/>
      <c r="E147" s="313"/>
    </row>
    <row r="148" spans="1:5" s="41" customFormat="1" ht="12" customHeight="1">
      <c r="A148" s="162" t="s">
        <v>52</v>
      </c>
      <c r="B148" s="7" t="s">
        <v>323</v>
      </c>
      <c r="C148" s="215"/>
      <c r="D148" s="318"/>
      <c r="E148" s="318"/>
    </row>
    <row r="149" spans="1:5" s="41" customFormat="1" ht="12" customHeight="1">
      <c r="A149" s="162" t="s">
        <v>53</v>
      </c>
      <c r="B149" s="7" t="s">
        <v>330</v>
      </c>
      <c r="C149" s="215"/>
      <c r="D149" s="319"/>
      <c r="E149" s="319"/>
    </row>
    <row r="150" spans="1:5" s="41" customFormat="1" ht="12" customHeight="1">
      <c r="A150" s="162" t="s">
        <v>182</v>
      </c>
      <c r="B150" s="7" t="s">
        <v>325</v>
      </c>
      <c r="C150" s="215"/>
      <c r="D150" s="319"/>
      <c r="E150" s="319"/>
    </row>
    <row r="151" spans="1:5" s="41" customFormat="1" ht="12" customHeight="1">
      <c r="A151" s="162" t="s">
        <v>183</v>
      </c>
      <c r="B151" s="7" t="s">
        <v>368</v>
      </c>
      <c r="C151" s="215"/>
      <c r="D151" s="319"/>
      <c r="E151" s="319"/>
    </row>
    <row r="152" spans="1:5" ht="12.75" customHeight="1" thickBot="1">
      <c r="A152" s="171" t="s">
        <v>329</v>
      </c>
      <c r="B152" s="5" t="s">
        <v>332</v>
      </c>
      <c r="C152" s="216"/>
      <c r="D152" s="311"/>
      <c r="E152" s="311"/>
    </row>
    <row r="153" spans="1:5" ht="12.75" customHeight="1" thickBot="1">
      <c r="A153" s="182" t="s">
        <v>10</v>
      </c>
      <c r="B153" s="43" t="s">
        <v>333</v>
      </c>
      <c r="C153" s="218"/>
      <c r="D153" s="312"/>
      <c r="E153" s="312"/>
    </row>
    <row r="154" spans="1:5" ht="12.75" customHeight="1" thickBot="1">
      <c r="A154" s="182" t="s">
        <v>11</v>
      </c>
      <c r="B154" s="43" t="s">
        <v>334</v>
      </c>
      <c r="C154" s="218"/>
      <c r="D154" s="313"/>
      <c r="E154" s="313"/>
    </row>
    <row r="155" spans="1:5" ht="12" customHeight="1" thickBot="1">
      <c r="A155" s="25" t="s">
        <v>12</v>
      </c>
      <c r="B155" s="43" t="s">
        <v>336</v>
      </c>
      <c r="C155" s="220">
        <f>+C130+C134+C141+C147+C153+C154</f>
        <v>578206</v>
      </c>
      <c r="D155" s="313">
        <v>578206</v>
      </c>
      <c r="E155" s="313"/>
    </row>
    <row r="156" spans="1:5" ht="15" customHeight="1" thickBot="1">
      <c r="A156" s="173" t="s">
        <v>13</v>
      </c>
      <c r="B156" s="124" t="s">
        <v>335</v>
      </c>
      <c r="C156" s="220">
        <f>+C129+C155</f>
        <v>39565703</v>
      </c>
      <c r="D156" s="314">
        <f>D155+D129</f>
        <v>41899840</v>
      </c>
      <c r="E156" s="315"/>
    </row>
    <row r="157" spans="1:4" ht="115.5" thickBot="1">
      <c r="A157" s="127"/>
      <c r="B157" s="128"/>
      <c r="C157" s="129"/>
      <c r="D157" s="2" t="s">
        <v>393</v>
      </c>
    </row>
    <row r="158" spans="1:5" ht="15" customHeight="1" thickBot="1">
      <c r="A158" s="67" t="s">
        <v>369</v>
      </c>
      <c r="B158" s="68"/>
      <c r="C158" s="281">
        <v>2</v>
      </c>
      <c r="D158" s="316"/>
      <c r="E158" s="317"/>
    </row>
    <row r="159" spans="1:5" ht="14.25" customHeight="1" thickBot="1">
      <c r="A159" s="67" t="s">
        <v>113</v>
      </c>
      <c r="B159" s="68"/>
      <c r="C159" s="281">
        <v>9</v>
      </c>
      <c r="D159" s="309"/>
      <c r="E159" s="310"/>
    </row>
  </sheetData>
  <sheetProtection formatCells="0"/>
  <mergeCells count="155">
    <mergeCell ref="D95:E95"/>
    <mergeCell ref="D96:E96"/>
    <mergeCell ref="D97:E97"/>
    <mergeCell ref="D5:E5"/>
    <mergeCell ref="D6:E6"/>
    <mergeCell ref="D8:E8"/>
    <mergeCell ref="D9:E9"/>
    <mergeCell ref="A93:E93"/>
    <mergeCell ref="D94:E94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88:E88"/>
    <mergeCell ref="D89:E89"/>
    <mergeCell ref="D90:E90"/>
    <mergeCell ref="D91:E91"/>
    <mergeCell ref="C2:E2"/>
    <mergeCell ref="C3:E3"/>
    <mergeCell ref="B7:E7"/>
    <mergeCell ref="D82:E82"/>
    <mergeCell ref="D83:E83"/>
    <mergeCell ref="D84:E84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9:E159"/>
    <mergeCell ref="D152:E152"/>
    <mergeCell ref="D153:E153"/>
    <mergeCell ref="D154:E154"/>
    <mergeCell ref="D155:E155"/>
    <mergeCell ref="D156:E156"/>
    <mergeCell ref="D158:E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headerFooter alignWithMargins="0">
    <oddHeader>&amp;R
</oddHeader>
  </headerFooter>
  <rowBreaks count="1" manualBreakCount="1"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9"/>
  <sheetViews>
    <sheetView view="pageLayout" zoomScaleNormal="130" zoomScaleSheetLayoutView="85" workbookViewId="0" topLeftCell="A121">
      <selection activeCell="H155" sqref="H155"/>
    </sheetView>
  </sheetViews>
  <sheetFormatPr defaultColWidth="9.00390625" defaultRowHeight="12.75"/>
  <cols>
    <col min="1" max="1" width="19.50390625" style="130" customWidth="1"/>
    <col min="2" max="2" width="72.00390625" style="131" customWidth="1"/>
    <col min="3" max="3" width="25.00390625" style="132" customWidth="1"/>
    <col min="4" max="16384" width="9.375" style="2" customWidth="1"/>
  </cols>
  <sheetData>
    <row r="1" spans="1:3" s="1" customFormat="1" ht="16.5" customHeight="1" thickBot="1">
      <c r="A1" s="57"/>
      <c r="B1" s="58"/>
      <c r="C1" s="187" t="s">
        <v>397</v>
      </c>
    </row>
    <row r="2" spans="1:5" s="37" customFormat="1" ht="21" customHeight="1" thickBot="1">
      <c r="A2" s="137" t="s">
        <v>40</v>
      </c>
      <c r="B2" s="277" t="s">
        <v>114</v>
      </c>
      <c r="C2" s="358" t="s">
        <v>35</v>
      </c>
      <c r="D2" s="359"/>
      <c r="E2" s="360"/>
    </row>
    <row r="3" spans="1:5" s="37" customFormat="1" ht="16.5" thickBot="1">
      <c r="A3" s="59" t="s">
        <v>111</v>
      </c>
      <c r="B3" s="278" t="s">
        <v>293</v>
      </c>
      <c r="C3" s="361" t="s">
        <v>38</v>
      </c>
      <c r="D3" s="362"/>
      <c r="E3" s="363"/>
    </row>
    <row r="4" spans="1:5" s="38" customFormat="1" ht="15.75" customHeight="1" thickBot="1">
      <c r="A4" s="60"/>
      <c r="B4" s="60"/>
      <c r="C4" s="61"/>
      <c r="D4" s="371" t="s">
        <v>385</v>
      </c>
      <c r="E4" s="371"/>
    </row>
    <row r="5" spans="1:5" ht="39.75" customHeight="1" thickBot="1">
      <c r="A5" s="138" t="s">
        <v>112</v>
      </c>
      <c r="B5" s="62" t="s">
        <v>384</v>
      </c>
      <c r="C5" s="274" t="s">
        <v>391</v>
      </c>
      <c r="D5" s="372" t="s">
        <v>390</v>
      </c>
      <c r="E5" s="373"/>
    </row>
    <row r="6" spans="1:5" s="33" customFormat="1" ht="12.75" customHeight="1" thickBot="1">
      <c r="A6" s="55"/>
      <c r="B6" s="56" t="s">
        <v>350</v>
      </c>
      <c r="C6" s="275" t="s">
        <v>351</v>
      </c>
      <c r="D6" s="374" t="s">
        <v>352</v>
      </c>
      <c r="E6" s="375"/>
    </row>
    <row r="7" spans="1:5" s="33" customFormat="1" ht="15.75" customHeight="1" thickBot="1">
      <c r="A7" s="63"/>
      <c r="B7" s="332" t="s">
        <v>36</v>
      </c>
      <c r="C7" s="333"/>
      <c r="D7" s="333"/>
      <c r="E7" s="334"/>
    </row>
    <row r="8" spans="1:5" s="33" customFormat="1" ht="12" customHeight="1" thickBot="1">
      <c r="A8" s="25" t="s">
        <v>3</v>
      </c>
      <c r="B8" s="19" t="s">
        <v>136</v>
      </c>
      <c r="C8" s="191">
        <f>+C9+C10+C11+C12+C13+C14</f>
        <v>11512278</v>
      </c>
      <c r="D8" s="376">
        <f>SUM(D9:E14)</f>
        <v>13582584</v>
      </c>
      <c r="E8" s="377"/>
    </row>
    <row r="9" spans="1:5" s="39" customFormat="1" ht="12" customHeight="1">
      <c r="A9" s="162" t="s">
        <v>54</v>
      </c>
      <c r="B9" s="145" t="s">
        <v>137</v>
      </c>
      <c r="C9" s="192">
        <v>8219278</v>
      </c>
      <c r="D9" s="321">
        <v>9219278</v>
      </c>
      <c r="E9" s="321"/>
    </row>
    <row r="10" spans="1:5" s="40" customFormat="1" ht="12" customHeight="1">
      <c r="A10" s="163" t="s">
        <v>55</v>
      </c>
      <c r="B10" s="146" t="s">
        <v>138</v>
      </c>
      <c r="C10" s="193"/>
      <c r="D10" s="322"/>
      <c r="E10" s="322"/>
    </row>
    <row r="11" spans="1:5" s="40" customFormat="1" ht="12" customHeight="1">
      <c r="A11" s="163" t="s">
        <v>56</v>
      </c>
      <c r="B11" s="146" t="s">
        <v>372</v>
      </c>
      <c r="C11" s="193">
        <v>2093000</v>
      </c>
      <c r="D11" s="322">
        <v>2226174</v>
      </c>
      <c r="E11" s="322"/>
    </row>
    <row r="12" spans="1:5" s="40" customFormat="1" ht="12" customHeight="1">
      <c r="A12" s="163" t="s">
        <v>57</v>
      </c>
      <c r="B12" s="146" t="s">
        <v>139</v>
      </c>
      <c r="C12" s="193">
        <v>1200000</v>
      </c>
      <c r="D12" s="322">
        <v>1200000</v>
      </c>
      <c r="E12" s="322"/>
    </row>
    <row r="13" spans="1:5" s="40" customFormat="1" ht="12" customHeight="1">
      <c r="A13" s="163" t="s">
        <v>74</v>
      </c>
      <c r="B13" s="146" t="s">
        <v>356</v>
      </c>
      <c r="C13" s="193"/>
      <c r="D13" s="322">
        <v>881772</v>
      </c>
      <c r="E13" s="322"/>
    </row>
    <row r="14" spans="1:5" s="39" customFormat="1" ht="12" customHeight="1" thickBot="1">
      <c r="A14" s="164" t="s">
        <v>58</v>
      </c>
      <c r="B14" s="147" t="s">
        <v>296</v>
      </c>
      <c r="C14" s="193"/>
      <c r="D14" s="355">
        <v>55360</v>
      </c>
      <c r="E14" s="355"/>
    </row>
    <row r="15" spans="1:5" s="39" customFormat="1" ht="12" customHeight="1" thickBot="1">
      <c r="A15" s="25" t="s">
        <v>4</v>
      </c>
      <c r="B15" s="70" t="s">
        <v>140</v>
      </c>
      <c r="C15" s="191">
        <f>+C16+C17+C18+C19+C20</f>
        <v>240000</v>
      </c>
      <c r="D15" s="370">
        <v>240000</v>
      </c>
      <c r="E15" s="370"/>
    </row>
    <row r="16" spans="1:5" s="39" customFormat="1" ht="12" customHeight="1">
      <c r="A16" s="162" t="s">
        <v>60</v>
      </c>
      <c r="B16" s="145" t="s">
        <v>141</v>
      </c>
      <c r="C16" s="192"/>
      <c r="D16" s="366"/>
      <c r="E16" s="366"/>
    </row>
    <row r="17" spans="1:5" s="39" customFormat="1" ht="12" customHeight="1">
      <c r="A17" s="163" t="s">
        <v>61</v>
      </c>
      <c r="B17" s="146" t="s">
        <v>142</v>
      </c>
      <c r="C17" s="193"/>
      <c r="D17" s="367"/>
      <c r="E17" s="367"/>
    </row>
    <row r="18" spans="1:5" s="39" customFormat="1" ht="12" customHeight="1">
      <c r="A18" s="163" t="s">
        <v>62</v>
      </c>
      <c r="B18" s="146" t="s">
        <v>286</v>
      </c>
      <c r="C18" s="193"/>
      <c r="D18" s="367"/>
      <c r="E18" s="367"/>
    </row>
    <row r="19" spans="1:5" s="39" customFormat="1" ht="12" customHeight="1">
      <c r="A19" s="163" t="s">
        <v>63</v>
      </c>
      <c r="B19" s="146" t="s">
        <v>287</v>
      </c>
      <c r="C19" s="193"/>
      <c r="D19" s="367"/>
      <c r="E19" s="367"/>
    </row>
    <row r="20" spans="1:5" s="39" customFormat="1" ht="12" customHeight="1">
      <c r="A20" s="163" t="s">
        <v>64</v>
      </c>
      <c r="B20" s="146" t="s">
        <v>143</v>
      </c>
      <c r="C20" s="193">
        <v>240000</v>
      </c>
      <c r="D20" s="322">
        <v>240000</v>
      </c>
      <c r="E20" s="322"/>
    </row>
    <row r="21" spans="1:5" s="40" customFormat="1" ht="12" customHeight="1" thickBot="1">
      <c r="A21" s="164" t="s">
        <v>70</v>
      </c>
      <c r="B21" s="147" t="s">
        <v>144</v>
      </c>
      <c r="C21" s="194"/>
      <c r="D21" s="368"/>
      <c r="E21" s="368"/>
    </row>
    <row r="22" spans="1:5" s="40" customFormat="1" ht="12" customHeight="1" thickBot="1">
      <c r="A22" s="25" t="s">
        <v>5</v>
      </c>
      <c r="B22" s="19" t="s">
        <v>145</v>
      </c>
      <c r="C22" s="191">
        <f>+C23+C24+C25+C26+C27</f>
        <v>0</v>
      </c>
      <c r="D22" s="370"/>
      <c r="E22" s="370"/>
    </row>
    <row r="23" spans="1:5" s="40" customFormat="1" ht="12" customHeight="1">
      <c r="A23" s="162" t="s">
        <v>43</v>
      </c>
      <c r="B23" s="145" t="s">
        <v>146</v>
      </c>
      <c r="C23" s="192"/>
      <c r="D23" s="366"/>
      <c r="E23" s="366"/>
    </row>
    <row r="24" spans="1:5" s="39" customFormat="1" ht="12" customHeight="1">
      <c r="A24" s="163" t="s">
        <v>44</v>
      </c>
      <c r="B24" s="146" t="s">
        <v>147</v>
      </c>
      <c r="C24" s="193"/>
      <c r="D24" s="367"/>
      <c r="E24" s="367"/>
    </row>
    <row r="25" spans="1:5" s="40" customFormat="1" ht="12" customHeight="1">
      <c r="A25" s="163" t="s">
        <v>45</v>
      </c>
      <c r="B25" s="146" t="s">
        <v>288</v>
      </c>
      <c r="C25" s="193"/>
      <c r="D25" s="367"/>
      <c r="E25" s="367"/>
    </row>
    <row r="26" spans="1:5" s="40" customFormat="1" ht="12" customHeight="1">
      <c r="A26" s="163" t="s">
        <v>46</v>
      </c>
      <c r="B26" s="146" t="s">
        <v>289</v>
      </c>
      <c r="C26" s="193"/>
      <c r="D26" s="367"/>
      <c r="E26" s="367"/>
    </row>
    <row r="27" spans="1:5" s="40" customFormat="1" ht="12" customHeight="1">
      <c r="A27" s="163" t="s">
        <v>86</v>
      </c>
      <c r="B27" s="146" t="s">
        <v>148</v>
      </c>
      <c r="C27" s="193"/>
      <c r="D27" s="367"/>
      <c r="E27" s="367"/>
    </row>
    <row r="28" spans="1:5" s="40" customFormat="1" ht="12" customHeight="1" thickBot="1">
      <c r="A28" s="164" t="s">
        <v>87</v>
      </c>
      <c r="B28" s="147" t="s">
        <v>149</v>
      </c>
      <c r="C28" s="194"/>
      <c r="D28" s="368"/>
      <c r="E28" s="368"/>
    </row>
    <row r="29" spans="1:5" s="40" customFormat="1" ht="12" customHeight="1" thickBot="1">
      <c r="A29" s="25" t="s">
        <v>88</v>
      </c>
      <c r="B29" s="19" t="s">
        <v>382</v>
      </c>
      <c r="C29" s="195">
        <f>SUM(C30:C37)</f>
        <v>700000</v>
      </c>
      <c r="D29" s="370">
        <v>656255</v>
      </c>
      <c r="E29" s="370"/>
    </row>
    <row r="30" spans="1:5" s="40" customFormat="1" ht="12" customHeight="1">
      <c r="A30" s="162" t="s">
        <v>151</v>
      </c>
      <c r="B30" s="145" t="s">
        <v>377</v>
      </c>
      <c r="C30" s="192"/>
      <c r="D30" s="366"/>
      <c r="E30" s="366"/>
    </row>
    <row r="31" spans="1:5" s="40" customFormat="1" ht="12" customHeight="1">
      <c r="A31" s="163" t="s">
        <v>152</v>
      </c>
      <c r="B31" s="146" t="s">
        <v>378</v>
      </c>
      <c r="C31" s="193"/>
      <c r="D31" s="367"/>
      <c r="E31" s="367"/>
    </row>
    <row r="32" spans="1:5" s="40" customFormat="1" ht="12" customHeight="1">
      <c r="A32" s="163" t="s">
        <v>153</v>
      </c>
      <c r="B32" s="146" t="s">
        <v>379</v>
      </c>
      <c r="C32" s="193"/>
      <c r="D32" s="367"/>
      <c r="E32" s="367"/>
    </row>
    <row r="33" spans="1:5" s="40" customFormat="1" ht="12" customHeight="1">
      <c r="A33" s="163" t="s">
        <v>154</v>
      </c>
      <c r="B33" s="146" t="s">
        <v>380</v>
      </c>
      <c r="C33" s="193"/>
      <c r="D33" s="367"/>
      <c r="E33" s="367"/>
    </row>
    <row r="34" spans="1:5" s="40" customFormat="1" ht="12" customHeight="1">
      <c r="A34" s="163" t="s">
        <v>374</v>
      </c>
      <c r="B34" s="146" t="s">
        <v>155</v>
      </c>
      <c r="C34" s="193">
        <v>600000</v>
      </c>
      <c r="D34" s="322">
        <v>376121</v>
      </c>
      <c r="E34" s="322"/>
    </row>
    <row r="35" spans="1:5" s="40" customFormat="1" ht="12" customHeight="1">
      <c r="A35" s="163" t="s">
        <v>375</v>
      </c>
      <c r="B35" s="146" t="s">
        <v>388</v>
      </c>
      <c r="C35" s="193">
        <v>100000</v>
      </c>
      <c r="D35" s="322">
        <v>177000</v>
      </c>
      <c r="E35" s="322"/>
    </row>
    <row r="36" spans="1:5" s="40" customFormat="1" ht="12" customHeight="1">
      <c r="A36" s="163" t="s">
        <v>375</v>
      </c>
      <c r="B36" s="146" t="s">
        <v>156</v>
      </c>
      <c r="C36" s="193"/>
      <c r="D36" s="367"/>
      <c r="E36" s="367"/>
    </row>
    <row r="37" spans="1:5" s="40" customFormat="1" ht="12" customHeight="1" thickBot="1">
      <c r="A37" s="164" t="s">
        <v>376</v>
      </c>
      <c r="B37" s="186" t="s">
        <v>157</v>
      </c>
      <c r="C37" s="194"/>
      <c r="D37" s="355">
        <v>103134</v>
      </c>
      <c r="E37" s="355"/>
    </row>
    <row r="38" spans="1:5" s="40" customFormat="1" ht="12" customHeight="1" thickBot="1">
      <c r="A38" s="25" t="s">
        <v>7</v>
      </c>
      <c r="B38" s="19" t="s">
        <v>297</v>
      </c>
      <c r="C38" s="191">
        <f>SUM(C39:C49)</f>
        <v>495000</v>
      </c>
      <c r="D38" s="370">
        <v>368161</v>
      </c>
      <c r="E38" s="370"/>
    </row>
    <row r="39" spans="1:5" s="40" customFormat="1" ht="12" customHeight="1">
      <c r="A39" s="162" t="s">
        <v>47</v>
      </c>
      <c r="B39" s="145" t="s">
        <v>160</v>
      </c>
      <c r="C39" s="192"/>
      <c r="D39" s="366"/>
      <c r="E39" s="366"/>
    </row>
    <row r="40" spans="1:5" s="40" customFormat="1" ht="12" customHeight="1">
      <c r="A40" s="163" t="s">
        <v>48</v>
      </c>
      <c r="B40" s="146" t="s">
        <v>161</v>
      </c>
      <c r="C40" s="193">
        <v>100000</v>
      </c>
      <c r="D40" s="322">
        <v>31000</v>
      </c>
      <c r="E40" s="322"/>
    </row>
    <row r="41" spans="1:5" s="40" customFormat="1" ht="12" customHeight="1">
      <c r="A41" s="163" t="s">
        <v>49</v>
      </c>
      <c r="B41" s="146" t="s">
        <v>162</v>
      </c>
      <c r="C41" s="193"/>
      <c r="D41" s="322"/>
      <c r="E41" s="322"/>
    </row>
    <row r="42" spans="1:5" s="40" customFormat="1" ht="12" customHeight="1">
      <c r="A42" s="163" t="s">
        <v>90</v>
      </c>
      <c r="B42" s="146" t="s">
        <v>163</v>
      </c>
      <c r="C42" s="193">
        <v>75000</v>
      </c>
      <c r="D42" s="322">
        <v>73356</v>
      </c>
      <c r="E42" s="322"/>
    </row>
    <row r="43" spans="1:5" s="40" customFormat="1" ht="12" customHeight="1">
      <c r="A43" s="163" t="s">
        <v>91</v>
      </c>
      <c r="B43" s="146" t="s">
        <v>164</v>
      </c>
      <c r="C43" s="193"/>
      <c r="D43" s="322"/>
      <c r="E43" s="322"/>
    </row>
    <row r="44" spans="1:5" s="40" customFormat="1" ht="12" customHeight="1">
      <c r="A44" s="163" t="s">
        <v>92</v>
      </c>
      <c r="B44" s="146" t="s">
        <v>165</v>
      </c>
      <c r="C44" s="193"/>
      <c r="D44" s="322"/>
      <c r="E44" s="322"/>
    </row>
    <row r="45" spans="1:5" s="40" customFormat="1" ht="12" customHeight="1">
      <c r="A45" s="163" t="s">
        <v>93</v>
      </c>
      <c r="B45" s="146" t="s">
        <v>166</v>
      </c>
      <c r="C45" s="193"/>
      <c r="D45" s="322"/>
      <c r="E45" s="322"/>
    </row>
    <row r="46" spans="1:5" s="40" customFormat="1" ht="12" customHeight="1">
      <c r="A46" s="163" t="s">
        <v>94</v>
      </c>
      <c r="B46" s="146" t="s">
        <v>381</v>
      </c>
      <c r="C46" s="193"/>
      <c r="D46" s="322"/>
      <c r="E46" s="322"/>
    </row>
    <row r="47" spans="1:5" s="40" customFormat="1" ht="12" customHeight="1">
      <c r="A47" s="163" t="s">
        <v>158</v>
      </c>
      <c r="B47" s="146" t="s">
        <v>167</v>
      </c>
      <c r="C47" s="198"/>
      <c r="D47" s="322"/>
      <c r="E47" s="322"/>
    </row>
    <row r="48" spans="1:5" s="40" customFormat="1" ht="12" customHeight="1">
      <c r="A48" s="164" t="s">
        <v>159</v>
      </c>
      <c r="B48" s="147" t="s">
        <v>299</v>
      </c>
      <c r="C48" s="199"/>
      <c r="D48" s="322"/>
      <c r="E48" s="322"/>
    </row>
    <row r="49" spans="1:5" s="40" customFormat="1" ht="12" customHeight="1" thickBot="1">
      <c r="A49" s="164" t="s">
        <v>298</v>
      </c>
      <c r="B49" s="147" t="s">
        <v>168</v>
      </c>
      <c r="C49" s="199">
        <v>320000</v>
      </c>
      <c r="D49" s="355">
        <v>263805</v>
      </c>
      <c r="E49" s="355"/>
    </row>
    <row r="50" spans="1:5" s="40" customFormat="1" ht="12" customHeight="1" thickBot="1">
      <c r="A50" s="25" t="s">
        <v>8</v>
      </c>
      <c r="B50" s="19" t="s">
        <v>169</v>
      </c>
      <c r="C50" s="191">
        <f>SUM(C51:C55)</f>
        <v>0</v>
      </c>
      <c r="D50" s="370"/>
      <c r="E50" s="370"/>
    </row>
    <row r="51" spans="1:5" s="40" customFormat="1" ht="12" customHeight="1">
      <c r="A51" s="162" t="s">
        <v>50</v>
      </c>
      <c r="B51" s="145" t="s">
        <v>173</v>
      </c>
      <c r="C51" s="200"/>
      <c r="D51" s="366"/>
      <c r="E51" s="366"/>
    </row>
    <row r="52" spans="1:5" s="40" customFormat="1" ht="12" customHeight="1">
      <c r="A52" s="163" t="s">
        <v>51</v>
      </c>
      <c r="B52" s="146" t="s">
        <v>174</v>
      </c>
      <c r="C52" s="198"/>
      <c r="D52" s="367"/>
      <c r="E52" s="367"/>
    </row>
    <row r="53" spans="1:5" s="40" customFormat="1" ht="12" customHeight="1">
      <c r="A53" s="163" t="s">
        <v>170</v>
      </c>
      <c r="B53" s="146" t="s">
        <v>175</v>
      </c>
      <c r="C53" s="198"/>
      <c r="D53" s="367"/>
      <c r="E53" s="367"/>
    </row>
    <row r="54" spans="1:5" s="40" customFormat="1" ht="12" customHeight="1">
      <c r="A54" s="163" t="s">
        <v>171</v>
      </c>
      <c r="B54" s="146" t="s">
        <v>176</v>
      </c>
      <c r="C54" s="198"/>
      <c r="D54" s="367"/>
      <c r="E54" s="367"/>
    </row>
    <row r="55" spans="1:5" s="40" customFormat="1" ht="12" customHeight="1" thickBot="1">
      <c r="A55" s="164" t="s">
        <v>172</v>
      </c>
      <c r="B55" s="147" t="s">
        <v>177</v>
      </c>
      <c r="C55" s="199"/>
      <c r="D55" s="368"/>
      <c r="E55" s="368"/>
    </row>
    <row r="56" spans="1:5" s="40" customFormat="1" ht="12" customHeight="1" thickBot="1">
      <c r="A56" s="25" t="s">
        <v>95</v>
      </c>
      <c r="B56" s="19" t="s">
        <v>178</v>
      </c>
      <c r="C56" s="191">
        <f>SUM(C57:C59)</f>
        <v>0</v>
      </c>
      <c r="D56" s="370"/>
      <c r="E56" s="370"/>
    </row>
    <row r="57" spans="1:5" s="40" customFormat="1" ht="12" customHeight="1">
      <c r="A57" s="162" t="s">
        <v>52</v>
      </c>
      <c r="B57" s="145" t="s">
        <v>179</v>
      </c>
      <c r="C57" s="192"/>
      <c r="D57" s="366"/>
      <c r="E57" s="366"/>
    </row>
    <row r="58" spans="1:5" s="40" customFormat="1" ht="12" customHeight="1">
      <c r="A58" s="163" t="s">
        <v>53</v>
      </c>
      <c r="B58" s="146" t="s">
        <v>290</v>
      </c>
      <c r="C58" s="193"/>
      <c r="D58" s="367"/>
      <c r="E58" s="367"/>
    </row>
    <row r="59" spans="1:5" s="40" customFormat="1" ht="12" customHeight="1">
      <c r="A59" s="163" t="s">
        <v>182</v>
      </c>
      <c r="B59" s="146" t="s">
        <v>180</v>
      </c>
      <c r="C59" s="193"/>
      <c r="D59" s="367"/>
      <c r="E59" s="367"/>
    </row>
    <row r="60" spans="1:5" s="40" customFormat="1" ht="12" customHeight="1" thickBot="1">
      <c r="A60" s="164" t="s">
        <v>183</v>
      </c>
      <c r="B60" s="147" t="s">
        <v>181</v>
      </c>
      <c r="C60" s="194"/>
      <c r="D60" s="368"/>
      <c r="E60" s="368"/>
    </row>
    <row r="61" spans="1:5" s="40" customFormat="1" ht="12" customHeight="1" thickBot="1">
      <c r="A61" s="25" t="s">
        <v>10</v>
      </c>
      <c r="B61" s="70" t="s">
        <v>184</v>
      </c>
      <c r="C61" s="191">
        <f>SUM(C62:C64)</f>
        <v>0</v>
      </c>
      <c r="D61" s="370"/>
      <c r="E61" s="370"/>
    </row>
    <row r="62" spans="1:5" s="40" customFormat="1" ht="12" customHeight="1">
      <c r="A62" s="162" t="s">
        <v>96</v>
      </c>
      <c r="B62" s="145" t="s">
        <v>186</v>
      </c>
      <c r="C62" s="198"/>
      <c r="D62" s="366"/>
      <c r="E62" s="366"/>
    </row>
    <row r="63" spans="1:5" s="40" customFormat="1" ht="12" customHeight="1">
      <c r="A63" s="163" t="s">
        <v>97</v>
      </c>
      <c r="B63" s="146" t="s">
        <v>291</v>
      </c>
      <c r="C63" s="198"/>
      <c r="D63" s="367"/>
      <c r="E63" s="367"/>
    </row>
    <row r="64" spans="1:5" s="40" customFormat="1" ht="12" customHeight="1">
      <c r="A64" s="163" t="s">
        <v>118</v>
      </c>
      <c r="B64" s="146" t="s">
        <v>187</v>
      </c>
      <c r="C64" s="198"/>
      <c r="D64" s="367"/>
      <c r="E64" s="367"/>
    </row>
    <row r="65" spans="1:5" s="40" customFormat="1" ht="12" customHeight="1" thickBot="1">
      <c r="A65" s="164" t="s">
        <v>185</v>
      </c>
      <c r="B65" s="147" t="s">
        <v>188</v>
      </c>
      <c r="C65" s="198"/>
      <c r="D65" s="368"/>
      <c r="E65" s="368"/>
    </row>
    <row r="66" spans="1:5" s="40" customFormat="1" ht="12" customHeight="1" thickBot="1">
      <c r="A66" s="25" t="s">
        <v>11</v>
      </c>
      <c r="B66" s="19" t="s">
        <v>189</v>
      </c>
      <c r="C66" s="195">
        <f>+C8+C15+C22+C29+C38+C50+C56+C61</f>
        <v>12947278</v>
      </c>
      <c r="D66" s="370">
        <v>14847000</v>
      </c>
      <c r="E66" s="370"/>
    </row>
    <row r="67" spans="1:5" s="40" customFormat="1" ht="12" customHeight="1" thickBot="1">
      <c r="A67" s="165" t="s">
        <v>280</v>
      </c>
      <c r="B67" s="70" t="s">
        <v>191</v>
      </c>
      <c r="C67" s="191">
        <f>SUM(C68:C70)</f>
        <v>0</v>
      </c>
      <c r="D67" s="370"/>
      <c r="E67" s="370"/>
    </row>
    <row r="68" spans="1:5" s="40" customFormat="1" ht="12" customHeight="1">
      <c r="A68" s="162" t="s">
        <v>222</v>
      </c>
      <c r="B68" s="145" t="s">
        <v>192</v>
      </c>
      <c r="C68" s="198"/>
      <c r="D68" s="366"/>
      <c r="E68" s="366"/>
    </row>
    <row r="69" spans="1:5" s="40" customFormat="1" ht="12" customHeight="1">
      <c r="A69" s="163" t="s">
        <v>231</v>
      </c>
      <c r="B69" s="146" t="s">
        <v>193</v>
      </c>
      <c r="C69" s="198"/>
      <c r="D69" s="367"/>
      <c r="E69" s="367"/>
    </row>
    <row r="70" spans="1:5" s="40" customFormat="1" ht="12" customHeight="1" thickBot="1">
      <c r="A70" s="164" t="s">
        <v>232</v>
      </c>
      <c r="B70" s="148" t="s">
        <v>194</v>
      </c>
      <c r="C70" s="198"/>
      <c r="D70" s="368"/>
      <c r="E70" s="368"/>
    </row>
    <row r="71" spans="1:5" s="40" customFormat="1" ht="12" customHeight="1" thickBot="1">
      <c r="A71" s="165" t="s">
        <v>195</v>
      </c>
      <c r="B71" s="70" t="s">
        <v>196</v>
      </c>
      <c r="C71" s="191">
        <f>SUM(C72:C75)</f>
        <v>0</v>
      </c>
      <c r="D71" s="370"/>
      <c r="E71" s="370"/>
    </row>
    <row r="72" spans="1:5" s="40" customFormat="1" ht="12" customHeight="1">
      <c r="A72" s="162" t="s">
        <v>75</v>
      </c>
      <c r="B72" s="145" t="s">
        <v>197</v>
      </c>
      <c r="C72" s="198"/>
      <c r="D72" s="366"/>
      <c r="E72" s="366"/>
    </row>
    <row r="73" spans="1:5" s="40" customFormat="1" ht="12" customHeight="1">
      <c r="A73" s="163" t="s">
        <v>76</v>
      </c>
      <c r="B73" s="146" t="s">
        <v>198</v>
      </c>
      <c r="C73" s="198"/>
      <c r="D73" s="367"/>
      <c r="E73" s="367"/>
    </row>
    <row r="74" spans="1:5" s="40" customFormat="1" ht="12" customHeight="1">
      <c r="A74" s="163" t="s">
        <v>223</v>
      </c>
      <c r="B74" s="146" t="s">
        <v>199</v>
      </c>
      <c r="C74" s="198"/>
      <c r="D74" s="367"/>
      <c r="E74" s="367"/>
    </row>
    <row r="75" spans="1:5" s="40" customFormat="1" ht="12" customHeight="1" thickBot="1">
      <c r="A75" s="164" t="s">
        <v>224</v>
      </c>
      <c r="B75" s="147" t="s">
        <v>200</v>
      </c>
      <c r="C75" s="198"/>
      <c r="D75" s="368"/>
      <c r="E75" s="368"/>
    </row>
    <row r="76" spans="1:5" s="40" customFormat="1" ht="12" customHeight="1" thickBot="1">
      <c r="A76" s="165" t="s">
        <v>201</v>
      </c>
      <c r="B76" s="70" t="s">
        <v>202</v>
      </c>
      <c r="C76" s="191">
        <v>7436865</v>
      </c>
      <c r="D76" s="370">
        <v>7436865</v>
      </c>
      <c r="E76" s="370"/>
    </row>
    <row r="77" spans="1:5" s="40" customFormat="1" ht="12" customHeight="1">
      <c r="A77" s="162" t="s">
        <v>225</v>
      </c>
      <c r="B77" s="145" t="s">
        <v>203</v>
      </c>
      <c r="C77" s="198">
        <v>7436865</v>
      </c>
      <c r="D77" s="321">
        <v>7436865</v>
      </c>
      <c r="E77" s="321"/>
    </row>
    <row r="78" spans="1:5" s="40" customFormat="1" ht="12" customHeight="1" thickBot="1">
      <c r="A78" s="164" t="s">
        <v>226</v>
      </c>
      <c r="B78" s="147" t="s">
        <v>204</v>
      </c>
      <c r="C78" s="198"/>
      <c r="D78" s="368"/>
      <c r="E78" s="368"/>
    </row>
    <row r="79" spans="1:5" s="39" customFormat="1" ht="12" customHeight="1" thickBot="1">
      <c r="A79" s="165" t="s">
        <v>205</v>
      </c>
      <c r="B79" s="70" t="s">
        <v>206</v>
      </c>
      <c r="C79" s="191">
        <f>SUM(C80:C82)</f>
        <v>0</v>
      </c>
      <c r="D79" s="370"/>
      <c r="E79" s="370"/>
    </row>
    <row r="80" spans="1:5" s="40" customFormat="1" ht="12" customHeight="1">
      <c r="A80" s="162" t="s">
        <v>227</v>
      </c>
      <c r="B80" s="145" t="s">
        <v>207</v>
      </c>
      <c r="C80" s="198"/>
      <c r="D80" s="366"/>
      <c r="E80" s="366"/>
    </row>
    <row r="81" spans="1:5" s="40" customFormat="1" ht="12" customHeight="1">
      <c r="A81" s="163" t="s">
        <v>228</v>
      </c>
      <c r="B81" s="146" t="s">
        <v>208</v>
      </c>
      <c r="C81" s="198"/>
      <c r="D81" s="367"/>
      <c r="E81" s="367"/>
    </row>
    <row r="82" spans="1:5" s="40" customFormat="1" ht="12" customHeight="1" thickBot="1">
      <c r="A82" s="164" t="s">
        <v>229</v>
      </c>
      <c r="B82" s="147" t="s">
        <v>209</v>
      </c>
      <c r="C82" s="198"/>
      <c r="D82" s="368"/>
      <c r="E82" s="368"/>
    </row>
    <row r="83" spans="1:5" s="40" customFormat="1" ht="12" customHeight="1" thickBot="1">
      <c r="A83" s="165" t="s">
        <v>210</v>
      </c>
      <c r="B83" s="70" t="s">
        <v>230</v>
      </c>
      <c r="C83" s="191">
        <f>SUM(C84:C87)</f>
        <v>0</v>
      </c>
      <c r="D83" s="370"/>
      <c r="E83" s="370"/>
    </row>
    <row r="84" spans="1:5" s="40" customFormat="1" ht="12" customHeight="1">
      <c r="A84" s="166" t="s">
        <v>211</v>
      </c>
      <c r="B84" s="145" t="s">
        <v>212</v>
      </c>
      <c r="C84" s="198"/>
      <c r="D84" s="366"/>
      <c r="E84" s="366"/>
    </row>
    <row r="85" spans="1:5" s="40" customFormat="1" ht="12" customHeight="1">
      <c r="A85" s="167" t="s">
        <v>213</v>
      </c>
      <c r="B85" s="146" t="s">
        <v>214</v>
      </c>
      <c r="C85" s="198"/>
      <c r="D85" s="367"/>
      <c r="E85" s="367"/>
    </row>
    <row r="86" spans="1:5" s="40" customFormat="1" ht="12" customHeight="1">
      <c r="A86" s="167" t="s">
        <v>215</v>
      </c>
      <c r="B86" s="146" t="s">
        <v>216</v>
      </c>
      <c r="C86" s="198"/>
      <c r="D86" s="367"/>
      <c r="E86" s="367"/>
    </row>
    <row r="87" spans="1:5" s="39" customFormat="1" ht="12" customHeight="1" thickBot="1">
      <c r="A87" s="168" t="s">
        <v>217</v>
      </c>
      <c r="B87" s="147" t="s">
        <v>218</v>
      </c>
      <c r="C87" s="198"/>
      <c r="D87" s="368"/>
      <c r="E87" s="368"/>
    </row>
    <row r="88" spans="1:5" s="39" customFormat="1" ht="12" customHeight="1" thickBot="1">
      <c r="A88" s="165" t="s">
        <v>219</v>
      </c>
      <c r="B88" s="70" t="s">
        <v>338</v>
      </c>
      <c r="C88" s="202"/>
      <c r="D88" s="369"/>
      <c r="E88" s="369"/>
    </row>
    <row r="89" spans="1:5" s="39" customFormat="1" ht="12" customHeight="1" thickBot="1">
      <c r="A89" s="165" t="s">
        <v>357</v>
      </c>
      <c r="B89" s="70" t="s">
        <v>220</v>
      </c>
      <c r="C89" s="202"/>
      <c r="D89" s="370"/>
      <c r="E89" s="370"/>
    </row>
    <row r="90" spans="1:5" s="39" customFormat="1" ht="12" customHeight="1" thickBot="1">
      <c r="A90" s="165" t="s">
        <v>358</v>
      </c>
      <c r="B90" s="152" t="s">
        <v>341</v>
      </c>
      <c r="C90" s="195">
        <f>+C67+C71+C76+C79+C83+C89+C88</f>
        <v>7436865</v>
      </c>
      <c r="D90" s="357">
        <v>7436865</v>
      </c>
      <c r="E90" s="357"/>
    </row>
    <row r="91" spans="1:5" s="39" customFormat="1" ht="12" customHeight="1" thickBot="1">
      <c r="A91" s="169" t="s">
        <v>359</v>
      </c>
      <c r="B91" s="153" t="s">
        <v>360</v>
      </c>
      <c r="C91" s="195">
        <f>+C66+C90</f>
        <v>20384143</v>
      </c>
      <c r="D91" s="357">
        <v>22283865</v>
      </c>
      <c r="E91" s="357"/>
    </row>
    <row r="92" spans="1:3" s="40" customFormat="1" ht="15" customHeight="1">
      <c r="A92" s="65"/>
      <c r="B92" s="66"/>
      <c r="C92" s="123"/>
    </row>
    <row r="93" spans="1:5" s="33" customFormat="1" ht="16.5" customHeight="1" thickBot="1">
      <c r="A93" s="364" t="s">
        <v>37</v>
      </c>
      <c r="B93" s="365"/>
      <c r="C93" s="365"/>
      <c r="D93" s="365"/>
      <c r="E93" s="365"/>
    </row>
    <row r="94" spans="1:5" s="41" customFormat="1" ht="12" customHeight="1" thickBot="1">
      <c r="A94" s="139" t="s">
        <v>3</v>
      </c>
      <c r="B94" s="24" t="s">
        <v>364</v>
      </c>
      <c r="C94" s="210">
        <f>+C95+C96+C97+C98+C99+C112</f>
        <v>14156000</v>
      </c>
      <c r="D94" s="313">
        <v>16220008</v>
      </c>
      <c r="E94" s="313"/>
    </row>
    <row r="95" spans="1:5" ht="12" customHeight="1">
      <c r="A95" s="170" t="s">
        <v>54</v>
      </c>
      <c r="B95" s="8" t="s">
        <v>33</v>
      </c>
      <c r="C95" s="232">
        <v>2990000</v>
      </c>
      <c r="D95" s="321">
        <v>2990000</v>
      </c>
      <c r="E95" s="321"/>
    </row>
    <row r="96" spans="1:5" ht="12" customHeight="1">
      <c r="A96" s="163" t="s">
        <v>55</v>
      </c>
      <c r="B96" s="6" t="s">
        <v>98</v>
      </c>
      <c r="C96" s="193">
        <v>700000</v>
      </c>
      <c r="D96" s="322">
        <v>700000</v>
      </c>
      <c r="E96" s="322"/>
    </row>
    <row r="97" spans="1:5" ht="12" customHeight="1">
      <c r="A97" s="163" t="s">
        <v>56</v>
      </c>
      <c r="B97" s="6" t="s">
        <v>73</v>
      </c>
      <c r="C97" s="194">
        <v>7842000</v>
      </c>
      <c r="D97" s="322">
        <v>7842000</v>
      </c>
      <c r="E97" s="322"/>
    </row>
    <row r="98" spans="1:5" ht="12" customHeight="1">
      <c r="A98" s="163" t="s">
        <v>57</v>
      </c>
      <c r="B98" s="9" t="s">
        <v>99</v>
      </c>
      <c r="C98" s="194">
        <v>830000</v>
      </c>
      <c r="D98" s="322">
        <v>966000</v>
      </c>
      <c r="E98" s="322"/>
    </row>
    <row r="99" spans="1:5" ht="12" customHeight="1">
      <c r="A99" s="163" t="s">
        <v>65</v>
      </c>
      <c r="B99" s="17" t="s">
        <v>100</v>
      </c>
      <c r="C99" s="194">
        <v>1794000</v>
      </c>
      <c r="D99" s="322">
        <v>1794000</v>
      </c>
      <c r="E99" s="322"/>
    </row>
    <row r="100" spans="1:5" ht="12" customHeight="1">
      <c r="A100" s="163" t="s">
        <v>58</v>
      </c>
      <c r="B100" s="6" t="s">
        <v>361</v>
      </c>
      <c r="C100" s="194"/>
      <c r="D100" s="322"/>
      <c r="E100" s="322"/>
    </row>
    <row r="101" spans="1:5" ht="12" customHeight="1">
      <c r="A101" s="163" t="s">
        <v>59</v>
      </c>
      <c r="B101" s="48" t="s">
        <v>304</v>
      </c>
      <c r="C101" s="194"/>
      <c r="D101" s="322"/>
      <c r="E101" s="322"/>
    </row>
    <row r="102" spans="1:5" ht="12" customHeight="1">
      <c r="A102" s="163" t="s">
        <v>66</v>
      </c>
      <c r="B102" s="48" t="s">
        <v>303</v>
      </c>
      <c r="C102" s="194"/>
      <c r="D102" s="322"/>
      <c r="E102" s="322"/>
    </row>
    <row r="103" spans="1:5" ht="12" customHeight="1">
      <c r="A103" s="163" t="s">
        <v>67</v>
      </c>
      <c r="B103" s="48" t="s">
        <v>236</v>
      </c>
      <c r="C103" s="194"/>
      <c r="D103" s="322"/>
      <c r="E103" s="322"/>
    </row>
    <row r="104" spans="1:5" ht="12" customHeight="1">
      <c r="A104" s="163" t="s">
        <v>68</v>
      </c>
      <c r="B104" s="49" t="s">
        <v>237</v>
      </c>
      <c r="C104" s="194"/>
      <c r="D104" s="322"/>
      <c r="E104" s="322"/>
    </row>
    <row r="105" spans="1:5" ht="12" customHeight="1">
      <c r="A105" s="163" t="s">
        <v>69</v>
      </c>
      <c r="B105" s="49" t="s">
        <v>238</v>
      </c>
      <c r="C105" s="194"/>
      <c r="D105" s="322"/>
      <c r="E105" s="322"/>
    </row>
    <row r="106" spans="1:5" ht="12" customHeight="1">
      <c r="A106" s="163" t="s">
        <v>71</v>
      </c>
      <c r="B106" s="48" t="s">
        <v>239</v>
      </c>
      <c r="C106" s="194"/>
      <c r="D106" s="322"/>
      <c r="E106" s="322"/>
    </row>
    <row r="107" spans="1:5" ht="12" customHeight="1">
      <c r="A107" s="163" t="s">
        <v>101</v>
      </c>
      <c r="B107" s="48" t="s">
        <v>240</v>
      </c>
      <c r="C107" s="194"/>
      <c r="D107" s="322"/>
      <c r="E107" s="322"/>
    </row>
    <row r="108" spans="1:5" ht="12" customHeight="1">
      <c r="A108" s="163" t="s">
        <v>234</v>
      </c>
      <c r="B108" s="49" t="s">
        <v>241</v>
      </c>
      <c r="C108" s="194"/>
      <c r="D108" s="322"/>
      <c r="E108" s="322"/>
    </row>
    <row r="109" spans="1:5" ht="12" customHeight="1">
      <c r="A109" s="171" t="s">
        <v>235</v>
      </c>
      <c r="B109" s="50" t="s">
        <v>242</v>
      </c>
      <c r="C109" s="194"/>
      <c r="D109" s="322"/>
      <c r="E109" s="322"/>
    </row>
    <row r="110" spans="1:5" ht="12" customHeight="1">
      <c r="A110" s="163" t="s">
        <v>301</v>
      </c>
      <c r="B110" s="50" t="s">
        <v>243</v>
      </c>
      <c r="C110" s="194"/>
      <c r="D110" s="322"/>
      <c r="E110" s="322"/>
    </row>
    <row r="111" spans="1:5" ht="12" customHeight="1">
      <c r="A111" s="163" t="s">
        <v>302</v>
      </c>
      <c r="B111" s="49" t="s">
        <v>244</v>
      </c>
      <c r="C111" s="193"/>
      <c r="D111" s="322"/>
      <c r="E111" s="322"/>
    </row>
    <row r="112" spans="1:5" ht="12" customHeight="1">
      <c r="A112" s="163" t="s">
        <v>306</v>
      </c>
      <c r="B112" s="9" t="s">
        <v>34</v>
      </c>
      <c r="C112" s="193"/>
      <c r="D112" s="322">
        <v>1928008</v>
      </c>
      <c r="E112" s="322"/>
    </row>
    <row r="113" spans="1:5" ht="12" customHeight="1">
      <c r="A113" s="164" t="s">
        <v>307</v>
      </c>
      <c r="B113" s="6" t="s">
        <v>362</v>
      </c>
      <c r="C113" s="194"/>
      <c r="D113" s="322">
        <v>1928008</v>
      </c>
      <c r="E113" s="322"/>
    </row>
    <row r="114" spans="1:5" ht="12" customHeight="1" thickBot="1">
      <c r="A114" s="172" t="s">
        <v>308</v>
      </c>
      <c r="B114" s="51" t="s">
        <v>363</v>
      </c>
      <c r="C114" s="213"/>
      <c r="D114" s="355"/>
      <c r="E114" s="355"/>
    </row>
    <row r="115" spans="1:5" ht="12" customHeight="1" thickBot="1">
      <c r="A115" s="25" t="s">
        <v>4</v>
      </c>
      <c r="B115" s="23" t="s">
        <v>245</v>
      </c>
      <c r="C115" s="191">
        <f>+C116+C118+C120</f>
        <v>0</v>
      </c>
      <c r="D115" s="349"/>
      <c r="E115" s="349"/>
    </row>
    <row r="116" spans="1:5" ht="12" customHeight="1">
      <c r="A116" s="162" t="s">
        <v>60</v>
      </c>
      <c r="B116" s="6" t="s">
        <v>117</v>
      </c>
      <c r="C116" s="192"/>
      <c r="D116" s="321"/>
      <c r="E116" s="321"/>
    </row>
    <row r="117" spans="1:5" ht="12" customHeight="1">
      <c r="A117" s="162" t="s">
        <v>61</v>
      </c>
      <c r="B117" s="10" t="s">
        <v>249</v>
      </c>
      <c r="C117" s="192"/>
      <c r="D117" s="322"/>
      <c r="E117" s="322"/>
    </row>
    <row r="118" spans="1:5" ht="12" customHeight="1">
      <c r="A118" s="162" t="s">
        <v>62</v>
      </c>
      <c r="B118" s="10" t="s">
        <v>102</v>
      </c>
      <c r="C118" s="193"/>
      <c r="D118" s="322"/>
      <c r="E118" s="322"/>
    </row>
    <row r="119" spans="1:5" ht="12" customHeight="1">
      <c r="A119" s="162" t="s">
        <v>63</v>
      </c>
      <c r="B119" s="10" t="s">
        <v>250</v>
      </c>
      <c r="C119" s="215"/>
      <c r="D119" s="322"/>
      <c r="E119" s="322"/>
    </row>
    <row r="120" spans="1:5" ht="12" customHeight="1">
      <c r="A120" s="162" t="s">
        <v>64</v>
      </c>
      <c r="B120" s="72" t="s">
        <v>119</v>
      </c>
      <c r="C120" s="215"/>
      <c r="D120" s="322"/>
      <c r="E120" s="322"/>
    </row>
    <row r="121" spans="1:5" ht="12" customHeight="1">
      <c r="A121" s="162" t="s">
        <v>70</v>
      </c>
      <c r="B121" s="71" t="s">
        <v>292</v>
      </c>
      <c r="C121" s="215"/>
      <c r="D121" s="322"/>
      <c r="E121" s="322"/>
    </row>
    <row r="122" spans="1:5" ht="12" customHeight="1">
      <c r="A122" s="162" t="s">
        <v>72</v>
      </c>
      <c r="B122" s="141" t="s">
        <v>255</v>
      </c>
      <c r="C122" s="215"/>
      <c r="D122" s="322"/>
      <c r="E122" s="322"/>
    </row>
    <row r="123" spans="1:5" ht="12" customHeight="1">
      <c r="A123" s="162" t="s">
        <v>103</v>
      </c>
      <c r="B123" s="49" t="s">
        <v>238</v>
      </c>
      <c r="C123" s="215"/>
      <c r="D123" s="322"/>
      <c r="E123" s="322"/>
    </row>
    <row r="124" spans="1:5" ht="12" customHeight="1">
      <c r="A124" s="162" t="s">
        <v>104</v>
      </c>
      <c r="B124" s="49" t="s">
        <v>254</v>
      </c>
      <c r="C124" s="215"/>
      <c r="D124" s="322"/>
      <c r="E124" s="322"/>
    </row>
    <row r="125" spans="1:5" ht="12" customHeight="1">
      <c r="A125" s="162" t="s">
        <v>105</v>
      </c>
      <c r="B125" s="49" t="s">
        <v>253</v>
      </c>
      <c r="C125" s="215"/>
      <c r="D125" s="322"/>
      <c r="E125" s="322"/>
    </row>
    <row r="126" spans="1:5" ht="12" customHeight="1">
      <c r="A126" s="162" t="s">
        <v>246</v>
      </c>
      <c r="B126" s="49" t="s">
        <v>241</v>
      </c>
      <c r="C126" s="215"/>
      <c r="D126" s="322"/>
      <c r="E126" s="322"/>
    </row>
    <row r="127" spans="1:5" ht="12" customHeight="1">
      <c r="A127" s="162" t="s">
        <v>247</v>
      </c>
      <c r="B127" s="49" t="s">
        <v>252</v>
      </c>
      <c r="C127" s="215"/>
      <c r="D127" s="322"/>
      <c r="E127" s="322"/>
    </row>
    <row r="128" spans="1:5" ht="12" customHeight="1" thickBot="1">
      <c r="A128" s="171" t="s">
        <v>248</v>
      </c>
      <c r="B128" s="49" t="s">
        <v>251</v>
      </c>
      <c r="C128" s="216"/>
      <c r="D128" s="355"/>
      <c r="E128" s="355"/>
    </row>
    <row r="129" spans="1:5" ht="12" customHeight="1" thickBot="1">
      <c r="A129" s="25" t="s">
        <v>5</v>
      </c>
      <c r="B129" s="43" t="s">
        <v>311</v>
      </c>
      <c r="C129" s="191">
        <f>+C94+C115</f>
        <v>14156000</v>
      </c>
      <c r="D129" s="313">
        <v>16220008</v>
      </c>
      <c r="E129" s="313"/>
    </row>
    <row r="130" spans="1:5" ht="12" customHeight="1" thickBot="1">
      <c r="A130" s="25" t="s">
        <v>6</v>
      </c>
      <c r="B130" s="43" t="s">
        <v>312</v>
      </c>
      <c r="C130" s="191">
        <f>+C131+C132+C133</f>
        <v>0</v>
      </c>
      <c r="D130" s="356"/>
      <c r="E130" s="356"/>
    </row>
    <row r="131" spans="1:5" s="41" customFormat="1" ht="12" customHeight="1">
      <c r="A131" s="162" t="s">
        <v>151</v>
      </c>
      <c r="B131" s="7" t="s">
        <v>367</v>
      </c>
      <c r="C131" s="215"/>
      <c r="D131" s="321"/>
      <c r="E131" s="321"/>
    </row>
    <row r="132" spans="1:5" ht="12" customHeight="1">
      <c r="A132" s="162" t="s">
        <v>152</v>
      </c>
      <c r="B132" s="7" t="s">
        <v>320</v>
      </c>
      <c r="C132" s="215"/>
      <c r="D132" s="322"/>
      <c r="E132" s="322"/>
    </row>
    <row r="133" spans="1:5" ht="12" customHeight="1" thickBot="1">
      <c r="A133" s="171" t="s">
        <v>153</v>
      </c>
      <c r="B133" s="5" t="s">
        <v>366</v>
      </c>
      <c r="C133" s="215"/>
      <c r="D133" s="355"/>
      <c r="E133" s="355"/>
    </row>
    <row r="134" spans="1:5" ht="12" customHeight="1" thickBot="1">
      <c r="A134" s="25" t="s">
        <v>7</v>
      </c>
      <c r="B134" s="43" t="s">
        <v>313</v>
      </c>
      <c r="C134" s="191">
        <f>+C135+C136+C137+C138+C139+C140</f>
        <v>0</v>
      </c>
      <c r="D134" s="349"/>
      <c r="E134" s="349"/>
    </row>
    <row r="135" spans="1:5" ht="12" customHeight="1">
      <c r="A135" s="162" t="s">
        <v>47</v>
      </c>
      <c r="B135" s="7" t="s">
        <v>322</v>
      </c>
      <c r="C135" s="215"/>
      <c r="D135" s="321"/>
      <c r="E135" s="321"/>
    </row>
    <row r="136" spans="1:5" ht="12" customHeight="1">
      <c r="A136" s="162" t="s">
        <v>48</v>
      </c>
      <c r="B136" s="7" t="s">
        <v>314</v>
      </c>
      <c r="C136" s="215"/>
      <c r="D136" s="322"/>
      <c r="E136" s="322"/>
    </row>
    <row r="137" spans="1:5" ht="12" customHeight="1">
      <c r="A137" s="162" t="s">
        <v>49</v>
      </c>
      <c r="B137" s="7" t="s">
        <v>315</v>
      </c>
      <c r="C137" s="215"/>
      <c r="D137" s="322"/>
      <c r="E137" s="322"/>
    </row>
    <row r="138" spans="1:5" ht="12" customHeight="1">
      <c r="A138" s="162" t="s">
        <v>90</v>
      </c>
      <c r="B138" s="7" t="s">
        <v>365</v>
      </c>
      <c r="C138" s="215"/>
      <c r="D138" s="322"/>
      <c r="E138" s="322"/>
    </row>
    <row r="139" spans="1:5" ht="12" customHeight="1">
      <c r="A139" s="162" t="s">
        <v>91</v>
      </c>
      <c r="B139" s="7" t="s">
        <v>317</v>
      </c>
      <c r="C139" s="215"/>
      <c r="D139" s="322"/>
      <c r="E139" s="322"/>
    </row>
    <row r="140" spans="1:5" s="41" customFormat="1" ht="12" customHeight="1" thickBot="1">
      <c r="A140" s="171" t="s">
        <v>92</v>
      </c>
      <c r="B140" s="5" t="s">
        <v>318</v>
      </c>
      <c r="C140" s="215"/>
      <c r="D140" s="355"/>
      <c r="E140" s="355"/>
    </row>
    <row r="141" spans="1:11" ht="12" customHeight="1" thickBot="1">
      <c r="A141" s="25" t="s">
        <v>8</v>
      </c>
      <c r="B141" s="43" t="s">
        <v>371</v>
      </c>
      <c r="C141" s="195">
        <f>+C142+C143+C145+C146+C144</f>
        <v>578206</v>
      </c>
      <c r="D141" s="313">
        <v>578206</v>
      </c>
      <c r="E141" s="313"/>
      <c r="K141" s="69"/>
    </row>
    <row r="142" spans="1:5" ht="12.75">
      <c r="A142" s="162" t="s">
        <v>50</v>
      </c>
      <c r="B142" s="7" t="s">
        <v>256</v>
      </c>
      <c r="C142" s="215"/>
      <c r="D142" s="321"/>
      <c r="E142" s="321"/>
    </row>
    <row r="143" spans="1:5" ht="12" customHeight="1">
      <c r="A143" s="162" t="s">
        <v>51</v>
      </c>
      <c r="B143" s="7" t="s">
        <v>257</v>
      </c>
      <c r="C143" s="215">
        <v>578206</v>
      </c>
      <c r="D143" s="322">
        <v>578206</v>
      </c>
      <c r="E143" s="322"/>
    </row>
    <row r="144" spans="1:5" s="41" customFormat="1" ht="12" customHeight="1">
      <c r="A144" s="162" t="s">
        <v>170</v>
      </c>
      <c r="B144" s="7" t="s">
        <v>370</v>
      </c>
      <c r="C144" s="215"/>
      <c r="D144" s="322"/>
      <c r="E144" s="322"/>
    </row>
    <row r="145" spans="1:5" s="41" customFormat="1" ht="12" customHeight="1">
      <c r="A145" s="162" t="s">
        <v>171</v>
      </c>
      <c r="B145" s="7" t="s">
        <v>327</v>
      </c>
      <c r="C145" s="215"/>
      <c r="D145" s="322"/>
      <c r="E145" s="322"/>
    </row>
    <row r="146" spans="1:5" s="41" customFormat="1" ht="12" customHeight="1" thickBot="1">
      <c r="A146" s="171" t="s">
        <v>172</v>
      </c>
      <c r="B146" s="5" t="s">
        <v>276</v>
      </c>
      <c r="C146" s="215"/>
      <c r="D146" s="355"/>
      <c r="E146" s="355"/>
    </row>
    <row r="147" spans="1:5" s="41" customFormat="1" ht="12" customHeight="1" thickBot="1">
      <c r="A147" s="25" t="s">
        <v>9</v>
      </c>
      <c r="B147" s="43" t="s">
        <v>328</v>
      </c>
      <c r="C147" s="218">
        <f>+C148+C149+C150+C151+C152</f>
        <v>0</v>
      </c>
      <c r="D147" s="349"/>
      <c r="E147" s="349"/>
    </row>
    <row r="148" spans="1:5" s="41" customFormat="1" ht="12" customHeight="1">
      <c r="A148" s="162" t="s">
        <v>52</v>
      </c>
      <c r="B148" s="7" t="s">
        <v>323</v>
      </c>
      <c r="C148" s="215"/>
      <c r="D148" s="321"/>
      <c r="E148" s="321"/>
    </row>
    <row r="149" spans="1:5" s="41" customFormat="1" ht="12" customHeight="1">
      <c r="A149" s="162" t="s">
        <v>53</v>
      </c>
      <c r="B149" s="7" t="s">
        <v>330</v>
      </c>
      <c r="C149" s="215"/>
      <c r="D149" s="322"/>
      <c r="E149" s="322"/>
    </row>
    <row r="150" spans="1:5" s="41" customFormat="1" ht="12" customHeight="1">
      <c r="A150" s="162" t="s">
        <v>182</v>
      </c>
      <c r="B150" s="7" t="s">
        <v>325</v>
      </c>
      <c r="C150" s="215"/>
      <c r="D150" s="322"/>
      <c r="E150" s="322"/>
    </row>
    <row r="151" spans="1:5" ht="12.75" customHeight="1">
      <c r="A151" s="162" t="s">
        <v>183</v>
      </c>
      <c r="B151" s="7" t="s">
        <v>368</v>
      </c>
      <c r="C151" s="215"/>
      <c r="D151" s="322"/>
      <c r="E151" s="322"/>
    </row>
    <row r="152" spans="1:5" ht="12.75" customHeight="1" thickBot="1">
      <c r="A152" s="171" t="s">
        <v>329</v>
      </c>
      <c r="B152" s="5" t="s">
        <v>332</v>
      </c>
      <c r="C152" s="216"/>
      <c r="D152" s="355"/>
      <c r="E152" s="355"/>
    </row>
    <row r="153" spans="1:5" ht="12.75" customHeight="1" thickBot="1">
      <c r="A153" s="182" t="s">
        <v>10</v>
      </c>
      <c r="B153" s="43" t="s">
        <v>333</v>
      </c>
      <c r="C153" s="218"/>
      <c r="D153" s="349"/>
      <c r="E153" s="349"/>
    </row>
    <row r="154" spans="1:5" ht="12" customHeight="1" thickBot="1">
      <c r="A154" s="182" t="s">
        <v>11</v>
      </c>
      <c r="B154" s="43" t="s">
        <v>334</v>
      </c>
      <c r="C154" s="218"/>
      <c r="D154" s="349"/>
      <c r="E154" s="349"/>
    </row>
    <row r="155" spans="1:5" ht="15" customHeight="1" thickBot="1">
      <c r="A155" s="25" t="s">
        <v>12</v>
      </c>
      <c r="B155" s="43" t="s">
        <v>336</v>
      </c>
      <c r="C155" s="220">
        <f>+C130+C134+C141+C147+C153+C154</f>
        <v>578206</v>
      </c>
      <c r="D155" s="350">
        <v>578206</v>
      </c>
      <c r="E155" s="350"/>
    </row>
    <row r="156" spans="1:5" ht="13.5" thickBot="1">
      <c r="A156" s="173" t="s">
        <v>13</v>
      </c>
      <c r="B156" s="124" t="s">
        <v>335</v>
      </c>
      <c r="C156" s="220">
        <f>+C129+C155</f>
        <v>14734206</v>
      </c>
      <c r="D156" s="350">
        <v>16798214</v>
      </c>
      <c r="E156" s="350"/>
    </row>
    <row r="157" spans="1:5" ht="15" customHeight="1" thickBot="1">
      <c r="A157" s="127"/>
      <c r="B157" s="128"/>
      <c r="C157" s="129"/>
      <c r="D157" s="282" t="s">
        <v>393</v>
      </c>
      <c r="E157" s="282"/>
    </row>
    <row r="158" spans="1:5" ht="14.25" customHeight="1" thickBot="1">
      <c r="A158" s="67" t="s">
        <v>369</v>
      </c>
      <c r="B158" s="68"/>
      <c r="C158" s="281">
        <v>1</v>
      </c>
      <c r="D158" s="351"/>
      <c r="E158" s="352"/>
    </row>
    <row r="159" spans="1:5" ht="13.5" thickBot="1">
      <c r="A159" s="67" t="s">
        <v>113</v>
      </c>
      <c r="B159" s="68"/>
      <c r="C159" s="281"/>
      <c r="D159" s="353"/>
      <c r="E159" s="354"/>
    </row>
  </sheetData>
  <sheetProtection formatCells="0"/>
  <mergeCells count="156">
    <mergeCell ref="D4:E4"/>
    <mergeCell ref="D5:E5"/>
    <mergeCell ref="D6:E6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88:E88"/>
    <mergeCell ref="D89:E89"/>
    <mergeCell ref="D78:E78"/>
    <mergeCell ref="D79:E79"/>
    <mergeCell ref="D80:E80"/>
    <mergeCell ref="D81:E81"/>
    <mergeCell ref="D82:E82"/>
    <mergeCell ref="D83:E83"/>
    <mergeCell ref="D90:E90"/>
    <mergeCell ref="D91:E91"/>
    <mergeCell ref="B7:E7"/>
    <mergeCell ref="C2:E2"/>
    <mergeCell ref="C3:E3"/>
    <mergeCell ref="A93:E93"/>
    <mergeCell ref="D84:E84"/>
    <mergeCell ref="D85:E85"/>
    <mergeCell ref="D86:E86"/>
    <mergeCell ref="D87:E87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53:E153"/>
    <mergeCell ref="D142:E142"/>
    <mergeCell ref="D143:E143"/>
    <mergeCell ref="D144:E144"/>
    <mergeCell ref="D145:E145"/>
    <mergeCell ref="D146:E146"/>
    <mergeCell ref="D147:E147"/>
    <mergeCell ref="D154:E154"/>
    <mergeCell ref="D155:E155"/>
    <mergeCell ref="D156:E156"/>
    <mergeCell ref="D158:E158"/>
    <mergeCell ref="D159:E159"/>
    <mergeCell ref="D148:E148"/>
    <mergeCell ref="D149:E149"/>
    <mergeCell ref="D150:E150"/>
    <mergeCell ref="D151:E151"/>
    <mergeCell ref="D152:E15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tabSelected="1" view="pageLayout" zoomScaleNormal="130" zoomScaleSheetLayoutView="85" workbookViewId="0" topLeftCell="C7">
      <selection activeCell="G7" sqref="G7"/>
    </sheetView>
  </sheetViews>
  <sheetFormatPr defaultColWidth="9.00390625" defaultRowHeight="12.75"/>
  <cols>
    <col min="1" max="1" width="19.50390625" style="130" customWidth="1"/>
    <col min="2" max="2" width="72.00390625" style="131" customWidth="1"/>
    <col min="3" max="3" width="25.00390625" style="132" customWidth="1"/>
    <col min="4" max="16384" width="9.375" style="2" customWidth="1"/>
  </cols>
  <sheetData>
    <row r="1" spans="1:3" s="1" customFormat="1" ht="16.5" customHeight="1" thickBot="1">
      <c r="A1" s="57"/>
      <c r="B1" s="58"/>
      <c r="C1" s="187" t="s">
        <v>398</v>
      </c>
    </row>
    <row r="2" spans="1:5" s="37" customFormat="1" ht="21" customHeight="1" thickBot="1">
      <c r="A2" s="137" t="s">
        <v>40</v>
      </c>
      <c r="B2" s="277" t="s">
        <v>114</v>
      </c>
      <c r="C2" s="382" t="s">
        <v>35</v>
      </c>
      <c r="D2" s="383"/>
      <c r="E2" s="384"/>
    </row>
    <row r="3" spans="1:5" s="37" customFormat="1" ht="16.5" thickBot="1">
      <c r="A3" s="59" t="s">
        <v>111</v>
      </c>
      <c r="B3" s="278" t="s">
        <v>294</v>
      </c>
      <c r="C3" s="329" t="s">
        <v>39</v>
      </c>
      <c r="D3" s="330"/>
      <c r="E3" s="385"/>
    </row>
    <row r="4" spans="1:5" s="38" customFormat="1" ht="15.75" customHeight="1" thickBot="1">
      <c r="A4" s="60"/>
      <c r="B4" s="60"/>
      <c r="C4" s="61"/>
      <c r="D4" s="371" t="s">
        <v>385</v>
      </c>
      <c r="E4" s="371"/>
    </row>
    <row r="5" spans="1:5" ht="42" customHeight="1" thickBot="1">
      <c r="A5" s="138" t="s">
        <v>112</v>
      </c>
      <c r="B5" s="62" t="s">
        <v>384</v>
      </c>
      <c r="C5" s="274" t="s">
        <v>391</v>
      </c>
      <c r="D5" s="386" t="s">
        <v>390</v>
      </c>
      <c r="E5" s="387"/>
    </row>
    <row r="6" spans="1:5" s="33" customFormat="1" ht="12.75" customHeight="1" thickBot="1">
      <c r="A6" s="55"/>
      <c r="B6" s="56" t="s">
        <v>350</v>
      </c>
      <c r="C6" s="275" t="s">
        <v>351</v>
      </c>
      <c r="D6" s="386" t="s">
        <v>352</v>
      </c>
      <c r="E6" s="387"/>
    </row>
    <row r="7" spans="1:5" s="33" customFormat="1" ht="15.75" customHeight="1" thickBot="1">
      <c r="A7" s="63"/>
      <c r="B7" s="64" t="s">
        <v>36</v>
      </c>
      <c r="C7" s="289"/>
      <c r="D7" s="374"/>
      <c r="E7" s="375"/>
    </row>
    <row r="8" spans="1:5" s="33" customFormat="1" ht="12" customHeight="1" thickBot="1">
      <c r="A8" s="25" t="s">
        <v>3</v>
      </c>
      <c r="B8" s="19" t="s">
        <v>136</v>
      </c>
      <c r="C8" s="191">
        <f>+C9+C10+C11+C12+C13+C14</f>
        <v>2942880</v>
      </c>
      <c r="D8" s="313">
        <v>2942880</v>
      </c>
      <c r="E8" s="313"/>
    </row>
    <row r="9" spans="1:5" s="39" customFormat="1" ht="12" customHeight="1">
      <c r="A9" s="162" t="s">
        <v>54</v>
      </c>
      <c r="B9" s="145" t="s">
        <v>137</v>
      </c>
      <c r="C9" s="192"/>
      <c r="D9" s="321"/>
      <c r="E9" s="321"/>
    </row>
    <row r="10" spans="1:5" s="40" customFormat="1" ht="12" customHeight="1">
      <c r="A10" s="163" t="s">
        <v>55</v>
      </c>
      <c r="B10" s="146" t="s">
        <v>138</v>
      </c>
      <c r="C10" s="193"/>
      <c r="D10" s="322"/>
      <c r="E10" s="322"/>
    </row>
    <row r="11" spans="1:5" s="40" customFormat="1" ht="12" customHeight="1">
      <c r="A11" s="163" t="s">
        <v>56</v>
      </c>
      <c r="B11" s="146" t="s">
        <v>372</v>
      </c>
      <c r="C11" s="193">
        <v>2942880</v>
      </c>
      <c r="D11" s="322">
        <v>2942880</v>
      </c>
      <c r="E11" s="322"/>
    </row>
    <row r="12" spans="1:5" s="40" customFormat="1" ht="12" customHeight="1">
      <c r="A12" s="163" t="s">
        <v>57</v>
      </c>
      <c r="B12" s="146" t="s">
        <v>139</v>
      </c>
      <c r="C12" s="193"/>
      <c r="D12" s="322"/>
      <c r="E12" s="322"/>
    </row>
    <row r="13" spans="1:5" s="40" customFormat="1" ht="12" customHeight="1">
      <c r="A13" s="163" t="s">
        <v>74</v>
      </c>
      <c r="B13" s="146" t="s">
        <v>356</v>
      </c>
      <c r="C13" s="193"/>
      <c r="D13" s="322"/>
      <c r="E13" s="322"/>
    </row>
    <row r="14" spans="1:5" s="39" customFormat="1" ht="12" customHeight="1" thickBot="1">
      <c r="A14" s="164" t="s">
        <v>58</v>
      </c>
      <c r="B14" s="147" t="s">
        <v>296</v>
      </c>
      <c r="C14" s="193"/>
      <c r="D14" s="355"/>
      <c r="E14" s="355"/>
    </row>
    <row r="15" spans="1:5" s="39" customFormat="1" ht="12" customHeight="1" thickBot="1">
      <c r="A15" s="25" t="s">
        <v>4</v>
      </c>
      <c r="B15" s="70" t="s">
        <v>140</v>
      </c>
      <c r="C15" s="191">
        <f>+C16+C17+C18+C19+C20</f>
        <v>12175503</v>
      </c>
      <c r="D15" s="313">
        <v>12175503</v>
      </c>
      <c r="E15" s="313"/>
    </row>
    <row r="16" spans="1:5" s="39" customFormat="1" ht="12" customHeight="1">
      <c r="A16" s="162" t="s">
        <v>60</v>
      </c>
      <c r="B16" s="145" t="s">
        <v>141</v>
      </c>
      <c r="C16" s="192"/>
      <c r="D16" s="321"/>
      <c r="E16" s="321"/>
    </row>
    <row r="17" spans="1:5" s="39" customFormat="1" ht="12" customHeight="1">
      <c r="A17" s="163" t="s">
        <v>61</v>
      </c>
      <c r="B17" s="146" t="s">
        <v>142</v>
      </c>
      <c r="C17" s="193"/>
      <c r="D17" s="322"/>
      <c r="E17" s="322"/>
    </row>
    <row r="18" spans="1:5" s="39" customFormat="1" ht="12" customHeight="1">
      <c r="A18" s="163" t="s">
        <v>62</v>
      </c>
      <c r="B18" s="146" t="s">
        <v>286</v>
      </c>
      <c r="C18" s="193"/>
      <c r="D18" s="322"/>
      <c r="E18" s="322"/>
    </row>
    <row r="19" spans="1:5" s="39" customFormat="1" ht="12" customHeight="1">
      <c r="A19" s="163" t="s">
        <v>63</v>
      </c>
      <c r="B19" s="146" t="s">
        <v>287</v>
      </c>
      <c r="C19" s="193"/>
      <c r="D19" s="322"/>
      <c r="E19" s="322"/>
    </row>
    <row r="20" spans="1:5" s="39" customFormat="1" ht="12" customHeight="1">
      <c r="A20" s="163" t="s">
        <v>64</v>
      </c>
      <c r="B20" s="146" t="s">
        <v>143</v>
      </c>
      <c r="C20" s="193">
        <v>12175503</v>
      </c>
      <c r="D20" s="322">
        <v>12175503</v>
      </c>
      <c r="E20" s="322"/>
    </row>
    <row r="21" spans="1:5" s="40" customFormat="1" ht="12" customHeight="1" thickBot="1">
      <c r="A21" s="164" t="s">
        <v>70</v>
      </c>
      <c r="B21" s="147" t="s">
        <v>144</v>
      </c>
      <c r="C21" s="194"/>
      <c r="D21" s="355"/>
      <c r="E21" s="355"/>
    </row>
    <row r="22" spans="1:5" s="40" customFormat="1" ht="12" customHeight="1" thickBot="1">
      <c r="A22" s="25" t="s">
        <v>5</v>
      </c>
      <c r="B22" s="19" t="s">
        <v>145</v>
      </c>
      <c r="C22" s="191">
        <f>+C23+C24+C25+C26+C27</f>
        <v>3341383</v>
      </c>
      <c r="D22" s="313">
        <v>3341383</v>
      </c>
      <c r="E22" s="313"/>
    </row>
    <row r="23" spans="1:5" s="40" customFormat="1" ht="12" customHeight="1">
      <c r="A23" s="162" t="s">
        <v>43</v>
      </c>
      <c r="B23" s="145" t="s">
        <v>146</v>
      </c>
      <c r="C23" s="192"/>
      <c r="D23" s="321"/>
      <c r="E23" s="321"/>
    </row>
    <row r="24" spans="1:5" s="39" customFormat="1" ht="12" customHeight="1">
      <c r="A24" s="163" t="s">
        <v>44</v>
      </c>
      <c r="B24" s="146" t="s">
        <v>147</v>
      </c>
      <c r="C24" s="193"/>
      <c r="D24" s="322"/>
      <c r="E24" s="322"/>
    </row>
    <row r="25" spans="1:5" s="40" customFormat="1" ht="12" customHeight="1">
      <c r="A25" s="163" t="s">
        <v>45</v>
      </c>
      <c r="B25" s="146" t="s">
        <v>288</v>
      </c>
      <c r="C25" s="193"/>
      <c r="D25" s="322"/>
      <c r="E25" s="322"/>
    </row>
    <row r="26" spans="1:5" s="40" customFormat="1" ht="12" customHeight="1">
      <c r="A26" s="163" t="s">
        <v>46</v>
      </c>
      <c r="B26" s="146" t="s">
        <v>289</v>
      </c>
      <c r="C26" s="193"/>
      <c r="D26" s="322"/>
      <c r="E26" s="322"/>
    </row>
    <row r="27" spans="1:5" s="40" customFormat="1" ht="12" customHeight="1">
      <c r="A27" s="163" t="s">
        <v>86</v>
      </c>
      <c r="B27" s="146" t="s">
        <v>148</v>
      </c>
      <c r="C27" s="193">
        <v>3341383</v>
      </c>
      <c r="D27" s="322">
        <v>3341383</v>
      </c>
      <c r="E27" s="322"/>
    </row>
    <row r="28" spans="1:5" s="40" customFormat="1" ht="12" customHeight="1" thickBot="1">
      <c r="A28" s="164" t="s">
        <v>87</v>
      </c>
      <c r="B28" s="147" t="s">
        <v>149</v>
      </c>
      <c r="C28" s="194"/>
      <c r="D28" s="355"/>
      <c r="E28" s="355"/>
    </row>
    <row r="29" spans="1:5" s="40" customFormat="1" ht="12" customHeight="1" thickBot="1">
      <c r="A29" s="25" t="s">
        <v>88</v>
      </c>
      <c r="B29" s="19" t="s">
        <v>150</v>
      </c>
      <c r="C29" s="195">
        <f>SUM(C30:C36)</f>
        <v>0</v>
      </c>
      <c r="D29" s="349"/>
      <c r="E29" s="349"/>
    </row>
    <row r="30" spans="1:5" s="40" customFormat="1" ht="12" customHeight="1">
      <c r="A30" s="162" t="s">
        <v>151</v>
      </c>
      <c r="B30" s="145" t="s">
        <v>377</v>
      </c>
      <c r="C30" s="192"/>
      <c r="D30" s="321"/>
      <c r="E30" s="321"/>
    </row>
    <row r="31" spans="1:5" s="40" customFormat="1" ht="12" customHeight="1">
      <c r="A31" s="163" t="s">
        <v>152</v>
      </c>
      <c r="B31" s="146" t="s">
        <v>378</v>
      </c>
      <c r="C31" s="193"/>
      <c r="D31" s="322"/>
      <c r="E31" s="322"/>
    </row>
    <row r="32" spans="1:5" s="40" customFormat="1" ht="12" customHeight="1">
      <c r="A32" s="163" t="s">
        <v>153</v>
      </c>
      <c r="B32" s="146" t="s">
        <v>379</v>
      </c>
      <c r="C32" s="193"/>
      <c r="D32" s="322"/>
      <c r="E32" s="322"/>
    </row>
    <row r="33" spans="1:5" s="40" customFormat="1" ht="12" customHeight="1">
      <c r="A33" s="163" t="s">
        <v>154</v>
      </c>
      <c r="B33" s="146" t="s">
        <v>380</v>
      </c>
      <c r="C33" s="193"/>
      <c r="D33" s="322"/>
      <c r="E33" s="322"/>
    </row>
    <row r="34" spans="1:5" s="40" customFormat="1" ht="12" customHeight="1">
      <c r="A34" s="163" t="s">
        <v>374</v>
      </c>
      <c r="B34" s="146" t="s">
        <v>155</v>
      </c>
      <c r="C34" s="193"/>
      <c r="D34" s="322"/>
      <c r="E34" s="322"/>
    </row>
    <row r="35" spans="1:5" s="40" customFormat="1" ht="12" customHeight="1">
      <c r="A35" s="163" t="s">
        <v>375</v>
      </c>
      <c r="B35" s="146" t="s">
        <v>156</v>
      </c>
      <c r="C35" s="193"/>
      <c r="D35" s="322"/>
      <c r="E35" s="322"/>
    </row>
    <row r="36" spans="1:5" s="40" customFormat="1" ht="12" customHeight="1" thickBot="1">
      <c r="A36" s="164" t="s">
        <v>376</v>
      </c>
      <c r="B36" s="147" t="s">
        <v>157</v>
      </c>
      <c r="C36" s="194"/>
      <c r="D36" s="355"/>
      <c r="E36" s="355"/>
    </row>
    <row r="37" spans="1:5" s="40" customFormat="1" ht="12" customHeight="1" thickBot="1">
      <c r="A37" s="25" t="s">
        <v>7</v>
      </c>
      <c r="B37" s="19" t="s">
        <v>297</v>
      </c>
      <c r="C37" s="191">
        <v>721794</v>
      </c>
      <c r="D37" s="313">
        <v>679725</v>
      </c>
      <c r="E37" s="313"/>
    </row>
    <row r="38" spans="1:5" s="40" customFormat="1" ht="12" customHeight="1">
      <c r="A38" s="162" t="s">
        <v>47</v>
      </c>
      <c r="B38" s="145" t="s">
        <v>160</v>
      </c>
      <c r="C38" s="192">
        <v>321794</v>
      </c>
      <c r="D38" s="321">
        <v>436910</v>
      </c>
      <c r="E38" s="321"/>
    </row>
    <row r="39" spans="1:5" s="40" customFormat="1" ht="12" customHeight="1">
      <c r="A39" s="163" t="s">
        <v>48</v>
      </c>
      <c r="B39" s="146" t="s">
        <v>161</v>
      </c>
      <c r="C39" s="193"/>
      <c r="D39" s="322"/>
      <c r="E39" s="322"/>
    </row>
    <row r="40" spans="1:5" s="40" customFormat="1" ht="12" customHeight="1">
      <c r="A40" s="163" t="s">
        <v>49</v>
      </c>
      <c r="B40" s="146" t="s">
        <v>162</v>
      </c>
      <c r="C40" s="193"/>
      <c r="D40" s="322"/>
      <c r="E40" s="322"/>
    </row>
    <row r="41" spans="1:5" s="40" customFormat="1" ht="12" customHeight="1">
      <c r="A41" s="163" t="s">
        <v>90</v>
      </c>
      <c r="B41" s="146" t="s">
        <v>163</v>
      </c>
      <c r="C41" s="193"/>
      <c r="D41" s="322"/>
      <c r="E41" s="322"/>
    </row>
    <row r="42" spans="1:5" s="40" customFormat="1" ht="12" customHeight="1">
      <c r="A42" s="163" t="s">
        <v>91</v>
      </c>
      <c r="B42" s="146" t="s">
        <v>164</v>
      </c>
      <c r="C42" s="193">
        <v>400000</v>
      </c>
      <c r="D42" s="322">
        <v>666479</v>
      </c>
      <c r="E42" s="322"/>
    </row>
    <row r="43" spans="1:5" s="40" customFormat="1" ht="12" customHeight="1">
      <c r="A43" s="163" t="s">
        <v>92</v>
      </c>
      <c r="B43" s="146" t="s">
        <v>165</v>
      </c>
      <c r="C43" s="193"/>
      <c r="D43" s="322"/>
      <c r="E43" s="322"/>
    </row>
    <row r="44" spans="1:5" s="40" customFormat="1" ht="12" customHeight="1">
      <c r="A44" s="163" t="s">
        <v>93</v>
      </c>
      <c r="B44" s="146" t="s">
        <v>166</v>
      </c>
      <c r="C44" s="193"/>
      <c r="D44" s="322"/>
      <c r="E44" s="322"/>
    </row>
    <row r="45" spans="1:5" s="40" customFormat="1" ht="12" customHeight="1">
      <c r="A45" s="163" t="s">
        <v>94</v>
      </c>
      <c r="B45" s="146" t="s">
        <v>383</v>
      </c>
      <c r="C45" s="193"/>
      <c r="D45" s="322"/>
      <c r="E45" s="322"/>
    </row>
    <row r="46" spans="1:5" s="40" customFormat="1" ht="12" customHeight="1">
      <c r="A46" s="163" t="s">
        <v>158</v>
      </c>
      <c r="B46" s="146" t="s">
        <v>167</v>
      </c>
      <c r="C46" s="198"/>
      <c r="D46" s="322"/>
      <c r="E46" s="322"/>
    </row>
    <row r="47" spans="1:5" s="40" customFormat="1" ht="12" customHeight="1">
      <c r="A47" s="164" t="s">
        <v>159</v>
      </c>
      <c r="B47" s="147" t="s">
        <v>299</v>
      </c>
      <c r="C47" s="199"/>
      <c r="D47" s="322">
        <v>37520</v>
      </c>
      <c r="E47" s="322"/>
    </row>
    <row r="48" spans="1:5" s="40" customFormat="1" ht="12" customHeight="1" thickBot="1">
      <c r="A48" s="164" t="s">
        <v>298</v>
      </c>
      <c r="B48" s="147" t="s">
        <v>168</v>
      </c>
      <c r="C48" s="199"/>
      <c r="D48" s="355"/>
      <c r="E48" s="355"/>
    </row>
    <row r="49" spans="1:5" s="40" customFormat="1" ht="12" customHeight="1" thickBot="1">
      <c r="A49" s="25" t="s">
        <v>8</v>
      </c>
      <c r="B49" s="19" t="s">
        <v>169</v>
      </c>
      <c r="C49" s="191">
        <f>SUM(C50:C54)</f>
        <v>0</v>
      </c>
      <c r="D49" s="349"/>
      <c r="E49" s="349"/>
    </row>
    <row r="50" spans="1:5" s="40" customFormat="1" ht="12" customHeight="1">
      <c r="A50" s="162" t="s">
        <v>50</v>
      </c>
      <c r="B50" s="145" t="s">
        <v>173</v>
      </c>
      <c r="C50" s="200"/>
      <c r="D50" s="321"/>
      <c r="E50" s="321"/>
    </row>
    <row r="51" spans="1:5" s="40" customFormat="1" ht="12" customHeight="1">
      <c r="A51" s="163" t="s">
        <v>51</v>
      </c>
      <c r="B51" s="146" t="s">
        <v>174</v>
      </c>
      <c r="C51" s="198"/>
      <c r="D51" s="322"/>
      <c r="E51" s="322"/>
    </row>
    <row r="52" spans="1:5" s="40" customFormat="1" ht="12" customHeight="1">
      <c r="A52" s="163" t="s">
        <v>170</v>
      </c>
      <c r="B52" s="146" t="s">
        <v>175</v>
      </c>
      <c r="C52" s="198"/>
      <c r="D52" s="322"/>
      <c r="E52" s="322"/>
    </row>
    <row r="53" spans="1:5" s="40" customFormat="1" ht="12" customHeight="1">
      <c r="A53" s="163" t="s">
        <v>171</v>
      </c>
      <c r="B53" s="146" t="s">
        <v>176</v>
      </c>
      <c r="C53" s="198"/>
      <c r="D53" s="322"/>
      <c r="E53" s="322"/>
    </row>
    <row r="54" spans="1:5" s="40" customFormat="1" ht="12" customHeight="1" thickBot="1">
      <c r="A54" s="164" t="s">
        <v>172</v>
      </c>
      <c r="B54" s="147" t="s">
        <v>177</v>
      </c>
      <c r="C54" s="199"/>
      <c r="D54" s="355"/>
      <c r="E54" s="355"/>
    </row>
    <row r="55" spans="1:5" s="40" customFormat="1" ht="12" customHeight="1" thickBot="1">
      <c r="A55" s="25" t="s">
        <v>95</v>
      </c>
      <c r="B55" s="19" t="s">
        <v>178</v>
      </c>
      <c r="C55" s="191">
        <f>SUM(C56:C58)</f>
        <v>0</v>
      </c>
      <c r="D55" s="313">
        <v>15300</v>
      </c>
      <c r="E55" s="313"/>
    </row>
    <row r="56" spans="1:5" s="40" customFormat="1" ht="12" customHeight="1">
      <c r="A56" s="162" t="s">
        <v>52</v>
      </c>
      <c r="B56" s="145" t="s">
        <v>179</v>
      </c>
      <c r="C56" s="192"/>
      <c r="D56" s="321"/>
      <c r="E56" s="321"/>
    </row>
    <row r="57" spans="1:5" s="40" customFormat="1" ht="12" customHeight="1">
      <c r="A57" s="163" t="s">
        <v>53</v>
      </c>
      <c r="B57" s="146" t="s">
        <v>290</v>
      </c>
      <c r="C57" s="193"/>
      <c r="D57" s="322">
        <v>15300</v>
      </c>
      <c r="E57" s="322"/>
    </row>
    <row r="58" spans="1:5" s="40" customFormat="1" ht="12" customHeight="1">
      <c r="A58" s="163" t="s">
        <v>182</v>
      </c>
      <c r="B58" s="146" t="s">
        <v>180</v>
      </c>
      <c r="C58" s="193"/>
      <c r="D58" s="322"/>
      <c r="E58" s="322"/>
    </row>
    <row r="59" spans="1:5" s="40" customFormat="1" ht="12" customHeight="1" thickBot="1">
      <c r="A59" s="164" t="s">
        <v>183</v>
      </c>
      <c r="B59" s="147" t="s">
        <v>181</v>
      </c>
      <c r="C59" s="194"/>
      <c r="D59" s="355"/>
      <c r="E59" s="355"/>
    </row>
    <row r="60" spans="1:5" s="40" customFormat="1" ht="12" customHeight="1" thickBot="1">
      <c r="A60" s="25" t="s">
        <v>10</v>
      </c>
      <c r="B60" s="70" t="s">
        <v>184</v>
      </c>
      <c r="C60" s="191">
        <f>SUM(C61:C63)</f>
        <v>0</v>
      </c>
      <c r="D60" s="349"/>
      <c r="E60" s="349"/>
    </row>
    <row r="61" spans="1:5" s="40" customFormat="1" ht="12" customHeight="1">
      <c r="A61" s="162" t="s">
        <v>96</v>
      </c>
      <c r="B61" s="145" t="s">
        <v>186</v>
      </c>
      <c r="C61" s="198"/>
      <c r="D61" s="321"/>
      <c r="E61" s="321"/>
    </row>
    <row r="62" spans="1:5" s="40" customFormat="1" ht="12" customHeight="1">
      <c r="A62" s="163" t="s">
        <v>97</v>
      </c>
      <c r="B62" s="146" t="s">
        <v>291</v>
      </c>
      <c r="C62" s="198"/>
      <c r="D62" s="322"/>
      <c r="E62" s="322"/>
    </row>
    <row r="63" spans="1:5" s="40" customFormat="1" ht="12" customHeight="1">
      <c r="A63" s="163" t="s">
        <v>118</v>
      </c>
      <c r="B63" s="146" t="s">
        <v>187</v>
      </c>
      <c r="C63" s="198"/>
      <c r="D63" s="322"/>
      <c r="E63" s="322"/>
    </row>
    <row r="64" spans="1:5" s="40" customFormat="1" ht="12" customHeight="1" thickBot="1">
      <c r="A64" s="164" t="s">
        <v>185</v>
      </c>
      <c r="B64" s="147" t="s">
        <v>188</v>
      </c>
      <c r="C64" s="198"/>
      <c r="D64" s="355"/>
      <c r="E64" s="355"/>
    </row>
    <row r="65" spans="1:5" s="40" customFormat="1" ht="12" customHeight="1" thickBot="1">
      <c r="A65" s="25" t="s">
        <v>11</v>
      </c>
      <c r="B65" s="19" t="s">
        <v>189</v>
      </c>
      <c r="C65" s="195">
        <f>+C8+C15+C22+C29+C37+C49+C55+C60</f>
        <v>19181560</v>
      </c>
      <c r="D65" s="313">
        <v>19615975</v>
      </c>
      <c r="E65" s="313"/>
    </row>
    <row r="66" spans="1:5" s="40" customFormat="1" ht="12" customHeight="1" thickBot="1">
      <c r="A66" s="165" t="s">
        <v>280</v>
      </c>
      <c r="B66" s="70" t="s">
        <v>191</v>
      </c>
      <c r="C66" s="191">
        <f>SUM(C67:C69)</f>
        <v>0</v>
      </c>
      <c r="D66" s="349"/>
      <c r="E66" s="349"/>
    </row>
    <row r="67" spans="1:5" s="40" customFormat="1" ht="12" customHeight="1">
      <c r="A67" s="162" t="s">
        <v>222</v>
      </c>
      <c r="B67" s="145" t="s">
        <v>192</v>
      </c>
      <c r="C67" s="198"/>
      <c r="D67" s="321"/>
      <c r="E67" s="321"/>
    </row>
    <row r="68" spans="1:5" s="40" customFormat="1" ht="12" customHeight="1">
      <c r="A68" s="163" t="s">
        <v>231</v>
      </c>
      <c r="B68" s="146" t="s">
        <v>193</v>
      </c>
      <c r="C68" s="198"/>
      <c r="D68" s="322"/>
      <c r="E68" s="322"/>
    </row>
    <row r="69" spans="1:5" s="40" customFormat="1" ht="12" customHeight="1" thickBot="1">
      <c r="A69" s="164" t="s">
        <v>232</v>
      </c>
      <c r="B69" s="148" t="s">
        <v>194</v>
      </c>
      <c r="C69" s="198"/>
      <c r="D69" s="355"/>
      <c r="E69" s="355"/>
    </row>
    <row r="70" spans="1:5" s="40" customFormat="1" ht="12" customHeight="1" thickBot="1">
      <c r="A70" s="165" t="s">
        <v>195</v>
      </c>
      <c r="B70" s="70" t="s">
        <v>196</v>
      </c>
      <c r="C70" s="191">
        <f>SUM(C71:C74)</f>
        <v>0</v>
      </c>
      <c r="D70" s="349"/>
      <c r="E70" s="349"/>
    </row>
    <row r="71" spans="1:5" s="40" customFormat="1" ht="12" customHeight="1">
      <c r="A71" s="162" t="s">
        <v>75</v>
      </c>
      <c r="B71" s="145" t="s">
        <v>197</v>
      </c>
      <c r="C71" s="198"/>
      <c r="D71" s="321"/>
      <c r="E71" s="321"/>
    </row>
    <row r="72" spans="1:5" s="40" customFormat="1" ht="12" customHeight="1">
      <c r="A72" s="163" t="s">
        <v>76</v>
      </c>
      <c r="B72" s="146" t="s">
        <v>198</v>
      </c>
      <c r="C72" s="198"/>
      <c r="D72" s="322"/>
      <c r="E72" s="322"/>
    </row>
    <row r="73" spans="1:5" s="40" customFormat="1" ht="12" customHeight="1">
      <c r="A73" s="163" t="s">
        <v>223</v>
      </c>
      <c r="B73" s="146" t="s">
        <v>199</v>
      </c>
      <c r="C73" s="198"/>
      <c r="D73" s="322"/>
      <c r="E73" s="322"/>
    </row>
    <row r="74" spans="1:5" s="40" customFormat="1" ht="12" customHeight="1" thickBot="1">
      <c r="A74" s="164" t="s">
        <v>224</v>
      </c>
      <c r="B74" s="147" t="s">
        <v>200</v>
      </c>
      <c r="C74" s="198"/>
      <c r="D74" s="355"/>
      <c r="E74" s="355"/>
    </row>
    <row r="75" spans="1:5" s="40" customFormat="1" ht="12" customHeight="1" thickBot="1">
      <c r="A75" s="165" t="s">
        <v>201</v>
      </c>
      <c r="B75" s="70" t="s">
        <v>202</v>
      </c>
      <c r="C75" s="191">
        <f>SUM(C76:C77)</f>
        <v>0</v>
      </c>
      <c r="D75" s="349"/>
      <c r="E75" s="349"/>
    </row>
    <row r="76" spans="1:5" s="40" customFormat="1" ht="12" customHeight="1">
      <c r="A76" s="162" t="s">
        <v>225</v>
      </c>
      <c r="B76" s="145" t="s">
        <v>203</v>
      </c>
      <c r="C76" s="198"/>
      <c r="D76" s="321"/>
      <c r="E76" s="321"/>
    </row>
    <row r="77" spans="1:5" s="40" customFormat="1" ht="12" customHeight="1" thickBot="1">
      <c r="A77" s="164" t="s">
        <v>226</v>
      </c>
      <c r="B77" s="147" t="s">
        <v>204</v>
      </c>
      <c r="C77" s="198"/>
      <c r="D77" s="355"/>
      <c r="E77" s="355"/>
    </row>
    <row r="78" spans="1:5" s="39" customFormat="1" ht="12" customHeight="1" thickBot="1">
      <c r="A78" s="165" t="s">
        <v>205</v>
      </c>
      <c r="B78" s="70" t="s">
        <v>206</v>
      </c>
      <c r="C78" s="191">
        <f>SUM(C79:C81)</f>
        <v>0</v>
      </c>
      <c r="D78" s="349"/>
      <c r="E78" s="349"/>
    </row>
    <row r="79" spans="1:5" s="40" customFormat="1" ht="12" customHeight="1">
      <c r="A79" s="162" t="s">
        <v>227</v>
      </c>
      <c r="B79" s="145" t="s">
        <v>207</v>
      </c>
      <c r="C79" s="198"/>
      <c r="D79" s="321"/>
      <c r="E79" s="321"/>
    </row>
    <row r="80" spans="1:5" s="40" customFormat="1" ht="12" customHeight="1">
      <c r="A80" s="163" t="s">
        <v>228</v>
      </c>
      <c r="B80" s="146" t="s">
        <v>208</v>
      </c>
      <c r="C80" s="198"/>
      <c r="D80" s="322"/>
      <c r="E80" s="322"/>
    </row>
    <row r="81" spans="1:5" s="40" customFormat="1" ht="12" customHeight="1" thickBot="1">
      <c r="A81" s="164" t="s">
        <v>229</v>
      </c>
      <c r="B81" s="147" t="s">
        <v>209</v>
      </c>
      <c r="C81" s="198"/>
      <c r="D81" s="355"/>
      <c r="E81" s="355"/>
    </row>
    <row r="82" spans="1:5" s="40" customFormat="1" ht="12" customHeight="1" thickBot="1">
      <c r="A82" s="165" t="s">
        <v>210</v>
      </c>
      <c r="B82" s="70" t="s">
        <v>230</v>
      </c>
      <c r="C82" s="191">
        <f>SUM(C83:C86)</f>
        <v>0</v>
      </c>
      <c r="D82" s="349"/>
      <c r="E82" s="349"/>
    </row>
    <row r="83" spans="1:5" s="40" customFormat="1" ht="12" customHeight="1">
      <c r="A83" s="166" t="s">
        <v>211</v>
      </c>
      <c r="B83" s="145" t="s">
        <v>212</v>
      </c>
      <c r="C83" s="198"/>
      <c r="D83" s="321"/>
      <c r="E83" s="321"/>
    </row>
    <row r="84" spans="1:5" s="40" customFormat="1" ht="12" customHeight="1">
      <c r="A84" s="167" t="s">
        <v>213</v>
      </c>
      <c r="B84" s="146" t="s">
        <v>214</v>
      </c>
      <c r="C84" s="198"/>
      <c r="D84" s="322"/>
      <c r="E84" s="322"/>
    </row>
    <row r="85" spans="1:5" s="40" customFormat="1" ht="12" customHeight="1">
      <c r="A85" s="167" t="s">
        <v>215</v>
      </c>
      <c r="B85" s="146" t="s">
        <v>216</v>
      </c>
      <c r="C85" s="198"/>
      <c r="D85" s="322"/>
      <c r="E85" s="322"/>
    </row>
    <row r="86" spans="1:5" s="39" customFormat="1" ht="12" customHeight="1" thickBot="1">
      <c r="A86" s="168" t="s">
        <v>217</v>
      </c>
      <c r="B86" s="147" t="s">
        <v>218</v>
      </c>
      <c r="C86" s="198"/>
      <c r="D86" s="355"/>
      <c r="E86" s="355"/>
    </row>
    <row r="87" spans="1:5" s="39" customFormat="1" ht="12" customHeight="1" thickBot="1">
      <c r="A87" s="165" t="s">
        <v>219</v>
      </c>
      <c r="B87" s="70" t="s">
        <v>338</v>
      </c>
      <c r="C87" s="202"/>
      <c r="D87" s="349"/>
      <c r="E87" s="349"/>
    </row>
    <row r="88" spans="1:5" s="39" customFormat="1" ht="12" customHeight="1" thickBot="1">
      <c r="A88" s="165" t="s">
        <v>357</v>
      </c>
      <c r="B88" s="70" t="s">
        <v>220</v>
      </c>
      <c r="C88" s="202"/>
      <c r="D88" s="349"/>
      <c r="E88" s="349"/>
    </row>
    <row r="89" spans="1:5" s="39" customFormat="1" ht="12" customHeight="1" thickBot="1">
      <c r="A89" s="165" t="s">
        <v>358</v>
      </c>
      <c r="B89" s="152" t="s">
        <v>341</v>
      </c>
      <c r="C89" s="195">
        <f>+C66+C70+C75+C78+C82+C88+C87</f>
        <v>0</v>
      </c>
      <c r="D89" s="349"/>
      <c r="E89" s="349"/>
    </row>
    <row r="90" spans="1:5" s="39" customFormat="1" ht="12" customHeight="1" thickBot="1">
      <c r="A90" s="169" t="s">
        <v>359</v>
      </c>
      <c r="B90" s="153" t="s">
        <v>360</v>
      </c>
      <c r="C90" s="195">
        <f>+C65+C89</f>
        <v>19181560</v>
      </c>
      <c r="D90" s="313">
        <v>19615975</v>
      </c>
      <c r="E90" s="313"/>
    </row>
    <row r="91" spans="1:5" s="40" customFormat="1" ht="15" customHeight="1" thickBot="1">
      <c r="A91" s="65"/>
      <c r="B91" s="66"/>
      <c r="C91" s="123"/>
      <c r="D91" s="388"/>
      <c r="E91" s="388"/>
    </row>
    <row r="92" spans="1:5" s="33" customFormat="1" ht="16.5" customHeight="1" thickBot="1">
      <c r="A92" s="332" t="s">
        <v>37</v>
      </c>
      <c r="B92" s="333"/>
      <c r="C92" s="333"/>
      <c r="D92" s="333"/>
      <c r="E92" s="334"/>
    </row>
    <row r="93" spans="1:5" s="41" customFormat="1" ht="12" customHeight="1" thickBot="1">
      <c r="A93" s="279" t="s">
        <v>3</v>
      </c>
      <c r="B93" s="280" t="s">
        <v>364</v>
      </c>
      <c r="C93" s="288">
        <f>+C94+C95+C96+C97+C98+C111</f>
        <v>18775320</v>
      </c>
      <c r="D93" s="347">
        <v>18545449</v>
      </c>
      <c r="E93" s="348"/>
    </row>
    <row r="94" spans="1:5" ht="12" customHeight="1">
      <c r="A94" s="170" t="s">
        <v>54</v>
      </c>
      <c r="B94" s="8" t="s">
        <v>33</v>
      </c>
      <c r="C94" s="232">
        <v>10668495</v>
      </c>
      <c r="D94" s="321">
        <v>11737854</v>
      </c>
      <c r="E94" s="321"/>
    </row>
    <row r="95" spans="1:5" ht="12" customHeight="1">
      <c r="A95" s="163" t="s">
        <v>55</v>
      </c>
      <c r="B95" s="6" t="s">
        <v>98</v>
      </c>
      <c r="C95" s="193">
        <v>1426243</v>
      </c>
      <c r="D95" s="322">
        <v>1886194</v>
      </c>
      <c r="E95" s="322"/>
    </row>
    <row r="96" spans="1:5" ht="12" customHeight="1">
      <c r="A96" s="163" t="s">
        <v>56</v>
      </c>
      <c r="B96" s="6" t="s">
        <v>73</v>
      </c>
      <c r="C96" s="194">
        <v>6060582</v>
      </c>
      <c r="D96" s="322">
        <v>4681401</v>
      </c>
      <c r="E96" s="322"/>
    </row>
    <row r="97" spans="1:5" ht="12" customHeight="1">
      <c r="A97" s="163" t="s">
        <v>57</v>
      </c>
      <c r="B97" s="9" t="s">
        <v>99</v>
      </c>
      <c r="C97" s="194"/>
      <c r="D97" s="322"/>
      <c r="E97" s="322"/>
    </row>
    <row r="98" spans="1:5" ht="12" customHeight="1">
      <c r="A98" s="163" t="s">
        <v>65</v>
      </c>
      <c r="B98" s="17" t="s">
        <v>100</v>
      </c>
      <c r="C98" s="194">
        <v>620000</v>
      </c>
      <c r="D98" s="322">
        <v>640000</v>
      </c>
      <c r="E98" s="322"/>
    </row>
    <row r="99" spans="1:5" ht="12" customHeight="1">
      <c r="A99" s="163" t="s">
        <v>58</v>
      </c>
      <c r="B99" s="6" t="s">
        <v>361</v>
      </c>
      <c r="C99" s="194"/>
      <c r="D99" s="378"/>
      <c r="E99" s="378"/>
    </row>
    <row r="100" spans="1:5" ht="12" customHeight="1">
      <c r="A100" s="163" t="s">
        <v>59</v>
      </c>
      <c r="B100" s="48" t="s">
        <v>304</v>
      </c>
      <c r="C100" s="194"/>
      <c r="D100" s="378"/>
      <c r="E100" s="378"/>
    </row>
    <row r="101" spans="1:5" ht="12" customHeight="1">
      <c r="A101" s="163" t="s">
        <v>66</v>
      </c>
      <c r="B101" s="48" t="s">
        <v>303</v>
      </c>
      <c r="C101" s="194"/>
      <c r="D101" s="378"/>
      <c r="E101" s="378"/>
    </row>
    <row r="102" spans="1:5" ht="12" customHeight="1">
      <c r="A102" s="163" t="s">
        <v>67</v>
      </c>
      <c r="B102" s="48" t="s">
        <v>236</v>
      </c>
      <c r="C102" s="194"/>
      <c r="D102" s="378"/>
      <c r="E102" s="378"/>
    </row>
    <row r="103" spans="1:5" ht="12" customHeight="1">
      <c r="A103" s="163" t="s">
        <v>68</v>
      </c>
      <c r="B103" s="49" t="s">
        <v>237</v>
      </c>
      <c r="C103" s="194"/>
      <c r="D103" s="378"/>
      <c r="E103" s="378"/>
    </row>
    <row r="104" spans="1:5" ht="12" customHeight="1">
      <c r="A104" s="163" t="s">
        <v>69</v>
      </c>
      <c r="B104" s="49" t="s">
        <v>238</v>
      </c>
      <c r="C104" s="194"/>
      <c r="D104" s="378"/>
      <c r="E104" s="378"/>
    </row>
    <row r="105" spans="1:5" ht="12" customHeight="1">
      <c r="A105" s="163" t="s">
        <v>71</v>
      </c>
      <c r="B105" s="48" t="s">
        <v>239</v>
      </c>
      <c r="C105" s="194"/>
      <c r="D105" s="378"/>
      <c r="E105" s="378"/>
    </row>
    <row r="106" spans="1:5" ht="12" customHeight="1">
      <c r="A106" s="163" t="s">
        <v>101</v>
      </c>
      <c r="B106" s="48" t="s">
        <v>240</v>
      </c>
      <c r="C106" s="194"/>
      <c r="D106" s="378"/>
      <c r="E106" s="378"/>
    </row>
    <row r="107" spans="1:5" ht="12" customHeight="1">
      <c r="A107" s="163" t="s">
        <v>234</v>
      </c>
      <c r="B107" s="49" t="s">
        <v>241</v>
      </c>
      <c r="C107" s="194"/>
      <c r="D107" s="378"/>
      <c r="E107" s="378"/>
    </row>
    <row r="108" spans="1:5" ht="12" customHeight="1">
      <c r="A108" s="171" t="s">
        <v>235</v>
      </c>
      <c r="B108" s="50" t="s">
        <v>242</v>
      </c>
      <c r="C108" s="194"/>
      <c r="D108" s="378"/>
      <c r="E108" s="378"/>
    </row>
    <row r="109" spans="1:5" ht="12" customHeight="1">
      <c r="A109" s="163" t="s">
        <v>301</v>
      </c>
      <c r="B109" s="50" t="s">
        <v>243</v>
      </c>
      <c r="C109" s="194"/>
      <c r="D109" s="378"/>
      <c r="E109" s="378"/>
    </row>
    <row r="110" spans="1:5" ht="12" customHeight="1">
      <c r="A110" s="163" t="s">
        <v>302</v>
      </c>
      <c r="B110" s="49" t="s">
        <v>244</v>
      </c>
      <c r="C110" s="193"/>
      <c r="D110" s="378"/>
      <c r="E110" s="378"/>
    </row>
    <row r="111" spans="1:5" ht="12" customHeight="1">
      <c r="A111" s="163" t="s">
        <v>306</v>
      </c>
      <c r="B111" s="9" t="s">
        <v>34</v>
      </c>
      <c r="C111" s="193"/>
      <c r="D111" s="378"/>
      <c r="E111" s="378"/>
    </row>
    <row r="112" spans="1:5" ht="12" customHeight="1">
      <c r="A112" s="164" t="s">
        <v>307</v>
      </c>
      <c r="B112" s="6" t="s">
        <v>362</v>
      </c>
      <c r="C112" s="194"/>
      <c r="D112" s="378"/>
      <c r="E112" s="378"/>
    </row>
    <row r="113" spans="1:5" ht="12" customHeight="1" thickBot="1">
      <c r="A113" s="172" t="s">
        <v>308</v>
      </c>
      <c r="B113" s="51" t="s">
        <v>363</v>
      </c>
      <c r="C113" s="213"/>
      <c r="D113" s="379"/>
      <c r="E113" s="379"/>
    </row>
    <row r="114" spans="1:5" ht="12" customHeight="1" thickBot="1">
      <c r="A114" s="25" t="s">
        <v>4</v>
      </c>
      <c r="B114" s="23" t="s">
        <v>245</v>
      </c>
      <c r="C114" s="191">
        <f>+C115+C117+C119</f>
        <v>6056177</v>
      </c>
      <c r="D114" s="313">
        <v>6556177</v>
      </c>
      <c r="E114" s="313"/>
    </row>
    <row r="115" spans="1:5" ht="12" customHeight="1">
      <c r="A115" s="162" t="s">
        <v>60</v>
      </c>
      <c r="B115" s="6" t="s">
        <v>117</v>
      </c>
      <c r="C115" s="192">
        <v>1848207</v>
      </c>
      <c r="D115" s="321">
        <v>2348207</v>
      </c>
      <c r="E115" s="321"/>
    </row>
    <row r="116" spans="1:5" ht="12" customHeight="1">
      <c r="A116" s="162" t="s">
        <v>61</v>
      </c>
      <c r="B116" s="10" t="s">
        <v>249</v>
      </c>
      <c r="C116" s="192"/>
      <c r="D116" s="322"/>
      <c r="E116" s="322"/>
    </row>
    <row r="117" spans="1:5" ht="12" customHeight="1">
      <c r="A117" s="162" t="s">
        <v>62</v>
      </c>
      <c r="B117" s="10" t="s">
        <v>102</v>
      </c>
      <c r="C117" s="193">
        <v>4207970</v>
      </c>
      <c r="D117" s="322">
        <v>4207970</v>
      </c>
      <c r="E117" s="322"/>
    </row>
    <row r="118" spans="1:5" ht="12" customHeight="1">
      <c r="A118" s="162" t="s">
        <v>63</v>
      </c>
      <c r="B118" s="10" t="s">
        <v>250</v>
      </c>
      <c r="C118" s="215"/>
      <c r="D118" s="378"/>
      <c r="E118" s="378"/>
    </row>
    <row r="119" spans="1:5" ht="12" customHeight="1">
      <c r="A119" s="162" t="s">
        <v>64</v>
      </c>
      <c r="B119" s="72" t="s">
        <v>119</v>
      </c>
      <c r="C119" s="215"/>
      <c r="D119" s="378"/>
      <c r="E119" s="378"/>
    </row>
    <row r="120" spans="1:5" ht="12" customHeight="1">
      <c r="A120" s="162" t="s">
        <v>70</v>
      </c>
      <c r="B120" s="71" t="s">
        <v>292</v>
      </c>
      <c r="C120" s="215"/>
      <c r="D120" s="378"/>
      <c r="E120" s="378"/>
    </row>
    <row r="121" spans="1:5" ht="12" customHeight="1">
      <c r="A121" s="162" t="s">
        <v>72</v>
      </c>
      <c r="B121" s="141" t="s">
        <v>255</v>
      </c>
      <c r="C121" s="215"/>
      <c r="D121" s="378"/>
      <c r="E121" s="378"/>
    </row>
    <row r="122" spans="1:5" ht="12" customHeight="1">
      <c r="A122" s="162" t="s">
        <v>103</v>
      </c>
      <c r="B122" s="49" t="s">
        <v>238</v>
      </c>
      <c r="C122" s="215"/>
      <c r="D122" s="378"/>
      <c r="E122" s="378"/>
    </row>
    <row r="123" spans="1:5" ht="12" customHeight="1">
      <c r="A123" s="162" t="s">
        <v>104</v>
      </c>
      <c r="B123" s="49" t="s">
        <v>254</v>
      </c>
      <c r="C123" s="215"/>
      <c r="D123" s="378"/>
      <c r="E123" s="378"/>
    </row>
    <row r="124" spans="1:5" ht="12" customHeight="1">
      <c r="A124" s="162" t="s">
        <v>105</v>
      </c>
      <c r="B124" s="49" t="s">
        <v>253</v>
      </c>
      <c r="C124" s="215"/>
      <c r="D124" s="378"/>
      <c r="E124" s="378"/>
    </row>
    <row r="125" spans="1:5" ht="12" customHeight="1">
      <c r="A125" s="162" t="s">
        <v>246</v>
      </c>
      <c r="B125" s="49" t="s">
        <v>241</v>
      </c>
      <c r="C125" s="215"/>
      <c r="D125" s="378"/>
      <c r="E125" s="378"/>
    </row>
    <row r="126" spans="1:5" ht="12" customHeight="1">
      <c r="A126" s="162" t="s">
        <v>247</v>
      </c>
      <c r="B126" s="49" t="s">
        <v>252</v>
      </c>
      <c r="C126" s="215"/>
      <c r="D126" s="378"/>
      <c r="E126" s="378"/>
    </row>
    <row r="127" spans="1:5" ht="12" customHeight="1" thickBot="1">
      <c r="A127" s="171" t="s">
        <v>248</v>
      </c>
      <c r="B127" s="49" t="s">
        <v>251</v>
      </c>
      <c r="C127" s="216"/>
      <c r="D127" s="379"/>
      <c r="E127" s="379"/>
    </row>
    <row r="128" spans="1:5" ht="12" customHeight="1" thickBot="1">
      <c r="A128" s="25" t="s">
        <v>5</v>
      </c>
      <c r="B128" s="43" t="s">
        <v>311</v>
      </c>
      <c r="C128" s="191">
        <f>+C93+C114</f>
        <v>24831497</v>
      </c>
      <c r="D128" s="313">
        <v>25101626</v>
      </c>
      <c r="E128" s="313"/>
    </row>
    <row r="129" spans="1:5" ht="12" customHeight="1" thickBot="1">
      <c r="A129" s="25" t="s">
        <v>6</v>
      </c>
      <c r="B129" s="43" t="s">
        <v>312</v>
      </c>
      <c r="C129" s="191">
        <f>+C130+C131+C132</f>
        <v>0</v>
      </c>
      <c r="D129" s="380"/>
      <c r="E129" s="380"/>
    </row>
    <row r="130" spans="1:5" s="41" customFormat="1" ht="12" customHeight="1">
      <c r="A130" s="162" t="s">
        <v>151</v>
      </c>
      <c r="B130" s="7" t="s">
        <v>367</v>
      </c>
      <c r="C130" s="215"/>
      <c r="D130" s="381"/>
      <c r="E130" s="381"/>
    </row>
    <row r="131" spans="1:5" ht="12" customHeight="1">
      <c r="A131" s="162" t="s">
        <v>152</v>
      </c>
      <c r="B131" s="7" t="s">
        <v>320</v>
      </c>
      <c r="C131" s="215"/>
      <c r="D131" s="378"/>
      <c r="E131" s="378"/>
    </row>
    <row r="132" spans="1:5" ht="12" customHeight="1" thickBot="1">
      <c r="A132" s="171" t="s">
        <v>153</v>
      </c>
      <c r="B132" s="5" t="s">
        <v>366</v>
      </c>
      <c r="C132" s="215"/>
      <c r="D132" s="379"/>
      <c r="E132" s="379"/>
    </row>
    <row r="133" spans="1:5" ht="12" customHeight="1" thickBot="1">
      <c r="A133" s="25" t="s">
        <v>7</v>
      </c>
      <c r="B133" s="43" t="s">
        <v>313</v>
      </c>
      <c r="C133" s="191">
        <f>+C134+C135+C136+C137+C138+C139</f>
        <v>0</v>
      </c>
      <c r="D133" s="380"/>
      <c r="E133" s="380"/>
    </row>
    <row r="134" spans="1:5" ht="12" customHeight="1">
      <c r="A134" s="162" t="s">
        <v>47</v>
      </c>
      <c r="B134" s="7" t="s">
        <v>322</v>
      </c>
      <c r="C134" s="215"/>
      <c r="D134" s="381"/>
      <c r="E134" s="381"/>
    </row>
    <row r="135" spans="1:5" ht="12" customHeight="1">
      <c r="A135" s="162" t="s">
        <v>48</v>
      </c>
      <c r="B135" s="7" t="s">
        <v>314</v>
      </c>
      <c r="C135" s="215"/>
      <c r="D135" s="378"/>
      <c r="E135" s="378"/>
    </row>
    <row r="136" spans="1:5" ht="12" customHeight="1">
      <c r="A136" s="162" t="s">
        <v>49</v>
      </c>
      <c r="B136" s="7" t="s">
        <v>315</v>
      </c>
      <c r="C136" s="215"/>
      <c r="D136" s="378"/>
      <c r="E136" s="378"/>
    </row>
    <row r="137" spans="1:5" ht="12" customHeight="1">
      <c r="A137" s="162" t="s">
        <v>90</v>
      </c>
      <c r="B137" s="7" t="s">
        <v>365</v>
      </c>
      <c r="C137" s="215"/>
      <c r="D137" s="378"/>
      <c r="E137" s="378"/>
    </row>
    <row r="138" spans="1:5" ht="12" customHeight="1">
      <c r="A138" s="162" t="s">
        <v>91</v>
      </c>
      <c r="B138" s="7" t="s">
        <v>317</v>
      </c>
      <c r="C138" s="215"/>
      <c r="D138" s="378"/>
      <c r="E138" s="378"/>
    </row>
    <row r="139" spans="1:5" s="41" customFormat="1" ht="12" customHeight="1" thickBot="1">
      <c r="A139" s="171" t="s">
        <v>92</v>
      </c>
      <c r="B139" s="5" t="s">
        <v>318</v>
      </c>
      <c r="C139" s="215"/>
      <c r="D139" s="379"/>
      <c r="E139" s="379"/>
    </row>
    <row r="140" spans="1:11" ht="12" customHeight="1" thickBot="1">
      <c r="A140" s="25" t="s">
        <v>8</v>
      </c>
      <c r="B140" s="43" t="s">
        <v>371</v>
      </c>
      <c r="C140" s="195">
        <f>+C141+C142+C144+C145+C143</f>
        <v>0</v>
      </c>
      <c r="D140" s="380"/>
      <c r="E140" s="380"/>
      <c r="K140" s="69"/>
    </row>
    <row r="141" spans="1:5" ht="12.75">
      <c r="A141" s="162" t="s">
        <v>50</v>
      </c>
      <c r="B141" s="7" t="s">
        <v>256</v>
      </c>
      <c r="C141" s="215"/>
      <c r="D141" s="381"/>
      <c r="E141" s="381"/>
    </row>
    <row r="142" spans="1:5" ht="12" customHeight="1">
      <c r="A142" s="162" t="s">
        <v>51</v>
      </c>
      <c r="B142" s="7" t="s">
        <v>257</v>
      </c>
      <c r="C142" s="215"/>
      <c r="D142" s="378"/>
      <c r="E142" s="378"/>
    </row>
    <row r="143" spans="1:5" s="41" customFormat="1" ht="12" customHeight="1">
      <c r="A143" s="162" t="s">
        <v>170</v>
      </c>
      <c r="B143" s="7" t="s">
        <v>370</v>
      </c>
      <c r="C143" s="215"/>
      <c r="D143" s="378"/>
      <c r="E143" s="378"/>
    </row>
    <row r="144" spans="1:5" s="41" customFormat="1" ht="12" customHeight="1">
      <c r="A144" s="162" t="s">
        <v>171</v>
      </c>
      <c r="B144" s="7" t="s">
        <v>327</v>
      </c>
      <c r="C144" s="215"/>
      <c r="D144" s="378"/>
      <c r="E144" s="378"/>
    </row>
    <row r="145" spans="1:5" s="41" customFormat="1" ht="12" customHeight="1" thickBot="1">
      <c r="A145" s="171" t="s">
        <v>172</v>
      </c>
      <c r="B145" s="5" t="s">
        <v>276</v>
      </c>
      <c r="C145" s="215"/>
      <c r="D145" s="379"/>
      <c r="E145" s="379"/>
    </row>
    <row r="146" spans="1:5" s="41" customFormat="1" ht="12" customHeight="1" thickBot="1">
      <c r="A146" s="25" t="s">
        <v>9</v>
      </c>
      <c r="B146" s="43" t="s">
        <v>328</v>
      </c>
      <c r="C146" s="218">
        <f>+C147+C148+C149+C150+C151</f>
        <v>0</v>
      </c>
      <c r="D146" s="380"/>
      <c r="E146" s="380"/>
    </row>
    <row r="147" spans="1:5" s="41" customFormat="1" ht="12" customHeight="1">
      <c r="A147" s="162" t="s">
        <v>52</v>
      </c>
      <c r="B147" s="7" t="s">
        <v>323</v>
      </c>
      <c r="C147" s="215"/>
      <c r="D147" s="381"/>
      <c r="E147" s="381"/>
    </row>
    <row r="148" spans="1:5" s="41" customFormat="1" ht="12" customHeight="1">
      <c r="A148" s="162" t="s">
        <v>53</v>
      </c>
      <c r="B148" s="7" t="s">
        <v>330</v>
      </c>
      <c r="C148" s="215"/>
      <c r="D148" s="378"/>
      <c r="E148" s="378"/>
    </row>
    <row r="149" spans="1:5" s="41" customFormat="1" ht="12" customHeight="1">
      <c r="A149" s="162" t="s">
        <v>182</v>
      </c>
      <c r="B149" s="7" t="s">
        <v>325</v>
      </c>
      <c r="C149" s="215"/>
      <c r="D149" s="378"/>
      <c r="E149" s="378"/>
    </row>
    <row r="150" spans="1:5" ht="12.75" customHeight="1">
      <c r="A150" s="162" t="s">
        <v>183</v>
      </c>
      <c r="B150" s="7" t="s">
        <v>368</v>
      </c>
      <c r="C150" s="215"/>
      <c r="D150" s="378"/>
      <c r="E150" s="378"/>
    </row>
    <row r="151" spans="1:5" ht="12.75" customHeight="1" thickBot="1">
      <c r="A151" s="171" t="s">
        <v>329</v>
      </c>
      <c r="B151" s="5" t="s">
        <v>332</v>
      </c>
      <c r="C151" s="216"/>
      <c r="D151" s="379"/>
      <c r="E151" s="379"/>
    </row>
    <row r="152" spans="1:5" ht="12.75" customHeight="1" thickBot="1">
      <c r="A152" s="182" t="s">
        <v>10</v>
      </c>
      <c r="B152" s="43" t="s">
        <v>333</v>
      </c>
      <c r="C152" s="218"/>
      <c r="D152" s="380"/>
      <c r="E152" s="380"/>
    </row>
    <row r="153" spans="1:5" ht="12" customHeight="1" thickBot="1">
      <c r="A153" s="182" t="s">
        <v>11</v>
      </c>
      <c r="B153" s="43" t="s">
        <v>334</v>
      </c>
      <c r="C153" s="218"/>
      <c r="D153" s="380"/>
      <c r="E153" s="380"/>
    </row>
    <row r="154" spans="1:5" ht="15" customHeight="1" thickBot="1">
      <c r="A154" s="25" t="s">
        <v>12</v>
      </c>
      <c r="B154" s="43" t="s">
        <v>336</v>
      </c>
      <c r="C154" s="220">
        <f>+C129+C133+C140+C146+C152+C153</f>
        <v>0</v>
      </c>
      <c r="D154" s="380"/>
      <c r="E154" s="380"/>
    </row>
    <row r="155" spans="1:5" ht="13.5" thickBot="1">
      <c r="A155" s="173" t="s">
        <v>13</v>
      </c>
      <c r="B155" s="124" t="s">
        <v>335</v>
      </c>
      <c r="C155" s="220">
        <f>+C128+C154</f>
        <v>24831497</v>
      </c>
      <c r="D155" s="350">
        <v>25101626</v>
      </c>
      <c r="E155" s="350"/>
    </row>
    <row r="156" spans="1:3" ht="15" customHeight="1" thickBot="1">
      <c r="A156" s="127"/>
      <c r="B156" s="128"/>
      <c r="C156" s="129"/>
    </row>
    <row r="157" spans="1:5" ht="14.25" customHeight="1" thickBot="1">
      <c r="A157" s="67" t="s">
        <v>369</v>
      </c>
      <c r="B157" s="68"/>
      <c r="C157" s="281">
        <v>1</v>
      </c>
      <c r="D157" s="374"/>
      <c r="E157" s="375"/>
    </row>
    <row r="158" spans="1:5" ht="13.5" thickBot="1">
      <c r="A158" s="67" t="s">
        <v>113</v>
      </c>
      <c r="B158" s="68"/>
      <c r="C158" s="281">
        <v>9</v>
      </c>
      <c r="D158" s="374"/>
      <c r="E158" s="375"/>
    </row>
  </sheetData>
  <sheetProtection formatCells="0"/>
  <mergeCells count="156">
    <mergeCell ref="C2:E2"/>
    <mergeCell ref="C3:E3"/>
    <mergeCell ref="D5:E5"/>
    <mergeCell ref="D6:E6"/>
    <mergeCell ref="D91:E91"/>
    <mergeCell ref="D4:E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A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7:E157"/>
    <mergeCell ref="D158:E158"/>
    <mergeCell ref="D150:E150"/>
    <mergeCell ref="D151:E151"/>
    <mergeCell ref="D152:E152"/>
    <mergeCell ref="D153:E153"/>
    <mergeCell ref="D154:E154"/>
    <mergeCell ref="D155:E1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Nagy Tünde</cp:lastModifiedBy>
  <cp:lastPrinted>2017-12-04T07:09:30Z</cp:lastPrinted>
  <dcterms:created xsi:type="dcterms:W3CDTF">1999-10-30T10:30:45Z</dcterms:created>
  <dcterms:modified xsi:type="dcterms:W3CDTF">2017-12-04T13:19:36Z</dcterms:modified>
  <cp:category/>
  <cp:version/>
  <cp:contentType/>
  <cp:contentStatus/>
</cp:coreProperties>
</file>