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480" tabRatio="707" firstSheet="2" activeTab="10"/>
  </bookViews>
  <sheets>
    <sheet name="1.sz.mell." sheetId="1" r:id="rId1"/>
    <sheet name="2.1.sz.mell  " sheetId="2" r:id="rId2"/>
    <sheet name="2.2.sz.mell  " sheetId="3" r:id="rId3"/>
    <sheet name="3.sz.melléklet  " sheetId="4" r:id="rId4"/>
    <sheet name="4.sz. mell." sheetId="5" r:id="rId5"/>
    <sheet name="6.sz.mell. " sheetId="6" r:id="rId6"/>
    <sheet name="7.sz.mell" sheetId="7" r:id="rId7"/>
    <sheet name="8.sz. mell" sheetId="8" r:id="rId8"/>
    <sheet name="11.sz. Szpa Sajátl" sheetId="9" r:id="rId9"/>
    <sheet name="12.sz.mell" sheetId="10" r:id="rId10"/>
    <sheet name="14.számú melléklet" sheetId="11" r:id="rId11"/>
  </sheets>
  <definedNames>
    <definedName name="_xlnm.Print_Titles" localSheetId="8">'11.sz. Szpa Sajátl'!$1:$6</definedName>
    <definedName name="_xlnm.Print_Area" localSheetId="3">'3.sz.melléklet  '!$A$1:$E$68</definedName>
  </definedNames>
  <calcPr fullCalcOnLoad="1"/>
</workbook>
</file>

<file path=xl/comments4.xml><?xml version="1.0" encoding="utf-8"?>
<comments xmlns="http://schemas.openxmlformats.org/spreadsheetml/2006/main">
  <authors>
    <author>User-PC</author>
  </authors>
  <commentList>
    <comment ref="B37" authorId="0">
      <text>
        <r>
          <rPr>
            <b/>
            <sz val="8"/>
            <rFont val="Tahoma"/>
            <family val="0"/>
          </rPr>
          <t>User-PC:</t>
        </r>
        <r>
          <rPr>
            <sz val="8"/>
            <rFont val="Tahoma"/>
            <family val="0"/>
          </rPr>
          <t xml:space="preserve">
miért nem 3869</t>
        </r>
      </text>
    </comment>
  </commentList>
</comments>
</file>

<file path=xl/sharedStrings.xml><?xml version="1.0" encoding="utf-8"?>
<sst xmlns="http://schemas.openxmlformats.org/spreadsheetml/2006/main" count="871" uniqueCount="546">
  <si>
    <t>Tartozásállomány önkormányzatok és intézmények felé</t>
  </si>
  <si>
    <t xml:space="preserve">Egyéb tartozásállomány                            -Aquazala szállítói tartozás    e ft                         </t>
  </si>
  <si>
    <t xml:space="preserve">                                                                                                                                           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</si>
  <si>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</si>
  <si>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</si>
  <si>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</si>
  <si>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</si>
  <si>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</si>
  <si>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</si>
  <si>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</si>
  <si>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</si>
  <si>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</si>
  <si>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</si>
  <si>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</si>
  <si>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</si>
  <si>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</si>
  <si>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</si>
  <si>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</si>
  <si>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</si>
  <si>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</si>
  <si>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</si>
  <si>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</si>
  <si>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</si>
  <si>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</si>
  <si>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</si>
  <si>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</si>
  <si>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</si>
  <si>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</si>
  <si>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</si>
  <si>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</si>
  <si>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</si>
  <si>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</si>
  <si>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</si>
  <si>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</si>
  <si>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</si>
  <si>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</si>
  <si>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</si>
  <si>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Összesen</t>
  </si>
  <si>
    <t>Előirányzat-csoport, kiemelt előirányzat megnevezése</t>
  </si>
  <si>
    <t>Előirányzat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</si>
  <si>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</si>
  <si>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</si>
  <si>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</si>
  <si>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</si>
  <si>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</si>
  <si>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</si>
  <si>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Általános tartalék</t>
  </si>
  <si>
    <t>Céltartalék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</si>
  <si>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</si>
  <si>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</si>
  <si>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</si>
  <si>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</si>
  <si>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</si>
  <si>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</si>
  <si>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Felújítás  megnevezése</t>
  </si>
  <si>
    <t>Sor-
szám</t>
  </si>
  <si>
    <t>Tárgyi eszközök, immateriális javak értékesítése</t>
  </si>
  <si>
    <t>Illetékek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</si>
  <si>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</si>
  <si>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</si>
  <si>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</si>
  <si>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</si>
  <si>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</si>
  <si>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</si>
  <si>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</si>
  <si>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</si>
  <si>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</si>
  <si>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</si>
  <si>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</si>
  <si>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</si>
  <si>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</si>
  <si>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</si>
  <si>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</si>
  <si>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</si>
  <si>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</si>
  <si>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</si>
  <si>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</si>
  <si>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</si>
  <si>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</si>
  <si>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</si>
  <si>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</si>
  <si>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</si>
  <si>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</si>
  <si>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</si>
  <si>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</si>
  <si>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</si>
  <si>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</si>
  <si>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</si>
  <si>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</si>
  <si>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</si>
  <si>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</si>
  <si>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</si>
  <si>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</si>
  <si>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</si>
  <si>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</si>
  <si>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</si>
  <si>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</si>
  <si>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</si>
  <si>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</si>
  <si>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2.7.</t>
  </si>
  <si>
    <t xml:space="preserve">Egyéb 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</si>
  <si>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</si>
  <si>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</si>
  <si>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</si>
  <si>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</si>
  <si>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</si>
  <si>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11.1.</t>
  </si>
  <si>
    <t>11.2.</t>
  </si>
  <si>
    <t>Költségvetési bevételek összesen:</t>
  </si>
  <si>
    <t>Költségvetési kiadások összesen: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</si>
  <si>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</si>
  <si>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</si>
  <si>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</si>
  <si>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</si>
  <si>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</si>
  <si>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</si>
  <si>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</si>
  <si>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</si>
  <si>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</si>
  <si>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</si>
  <si>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</si>
  <si>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</si>
  <si>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</si>
  <si>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</si>
  <si>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</si>
  <si>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</si>
  <si>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</si>
  <si>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</si>
  <si>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</si>
  <si>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</si>
  <si>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</si>
  <si>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</si>
  <si>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</si>
  <si>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</si>
  <si>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</si>
  <si>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</si>
  <si>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</si>
  <si>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</si>
  <si>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</si>
  <si>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</si>
  <si>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</si>
  <si>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</si>
  <si>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</si>
  <si>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</si>
  <si>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</si>
  <si>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</si>
  <si>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</si>
  <si>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</si>
  <si>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</si>
  <si>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</si>
  <si>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</si>
  <si>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</si>
  <si>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</si>
  <si>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</si>
  <si>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</si>
  <si>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</si>
  <si>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</si>
  <si>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</si>
  <si>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Címzett és céltámogatások</t>
  </si>
  <si>
    <t>Megyei önkormányzatok működésének támogatása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</si>
  <si>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</si>
  <si>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</si>
  <si>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</si>
  <si>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</si>
  <si>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</si>
  <si>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</si>
  <si>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</si>
  <si>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</si>
  <si>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</si>
  <si>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</si>
  <si>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</si>
  <si>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</si>
  <si>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</si>
  <si>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</si>
  <si>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</si>
  <si>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</si>
  <si>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</si>
  <si>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</si>
  <si>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</si>
  <si>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</si>
  <si>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</si>
  <si>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</si>
  <si>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</si>
  <si>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</si>
  <si>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</si>
  <si>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</si>
  <si>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</si>
  <si>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</si>
  <si>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</si>
  <si>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</si>
  <si>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</si>
  <si>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</si>
  <si>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</si>
  <si>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</si>
  <si>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</si>
  <si>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</si>
  <si>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</si>
  <si>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</si>
  <si>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</si>
  <si>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</si>
  <si>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</si>
  <si>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</si>
  <si>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</si>
  <si>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</si>
  <si>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</si>
  <si>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</si>
  <si>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</si>
  <si>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</si>
  <si>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</si>
  <si>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</si>
  <si>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</si>
  <si>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</si>
  <si>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</si>
  <si>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</si>
  <si>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</si>
  <si>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</si>
  <si>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</si>
  <si>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</si>
  <si>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</si>
  <si>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</si>
  <si>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</si>
  <si>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</si>
  <si>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</si>
  <si>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</si>
  <si>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</si>
  <si>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</si>
  <si>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</si>
  <si>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</si>
  <si>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</si>
  <si>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</si>
  <si>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</si>
  <si>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</si>
  <si>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</si>
  <si>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</si>
  <si>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</si>
  <si>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</si>
  <si>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</si>
  <si>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</si>
  <si>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</si>
  <si>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</si>
  <si>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</si>
  <si>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</si>
  <si>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</si>
  <si>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</si>
  <si>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</si>
  <si>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</si>
  <si>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</si>
  <si>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</si>
  <si>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</si>
  <si>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</si>
  <si>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</si>
  <si>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</si>
  <si>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</si>
  <si>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</si>
  <si>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</si>
  <si>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</si>
  <si>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</si>
  <si>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</si>
  <si>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</si>
  <si>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</si>
  <si>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</si>
  <si>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</si>
  <si>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</si>
  <si>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</si>
  <si>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</si>
  <si>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</si>
  <si>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</si>
  <si>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</si>
  <si>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</si>
  <si>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</si>
  <si>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</si>
  <si>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</si>
  <si>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</si>
  <si>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</si>
  <si>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</si>
  <si>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</si>
  <si>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</si>
  <si>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</si>
  <si>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</si>
  <si>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</si>
  <si>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</si>
  <si>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</si>
  <si>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</si>
  <si>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</si>
  <si>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</si>
  <si>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Kezességvállalással kapcsolatos megtérülés</t>
  </si>
  <si>
    <t>Feladat megnevezése</t>
  </si>
  <si>
    <t>Száma</t>
  </si>
  <si>
    <t>I. Önkormányzatok működési bevételei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</si>
  <si>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</si>
  <si>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</si>
  <si>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</si>
  <si>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</si>
  <si>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</si>
  <si>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</si>
  <si>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</si>
  <si>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</si>
  <si>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</si>
  <si>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</si>
  <si>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</si>
  <si>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EU-s forrásból finansz. támogatással megv. pr., projektek önk. hozzájárulásának kiadásai</t>
  </si>
  <si>
    <t>Egyéb felhalmozási célú támogatásértékű bevétel</t>
  </si>
  <si>
    <t>Önkormányzat</t>
  </si>
  <si>
    <t>megnevezése</t>
  </si>
  <si>
    <t>BEVÉTELEK ÖSSZESEN (10+11+12)</t>
  </si>
  <si>
    <t>7.1</t>
  </si>
  <si>
    <t>KÖLTSÉGVETÉSI KIADÁSOK ÖSSZESEN (1+2+3+4+5)</t>
  </si>
  <si>
    <t>VI. Finanszírozási célú pénzügyi műveletek kiadásai (7.1+7.2.)</t>
  </si>
  <si>
    <t>KIADÁSOK ÖSSZESEN: (6+7)</t>
  </si>
  <si>
    <t>VIII. Pénzmaradvány, vállalkozási tevékenység maradványa (12.1.+12.2.)</t>
  </si>
  <si>
    <t>Továbbszámlázott szolgáltatások ellenértéke</t>
  </si>
  <si>
    <t>Egyéb támogatás - irányító szervtől kapott</t>
  </si>
  <si>
    <t xml:space="preserve">   - Költségvetési szervnek folyósított támogatás</t>
  </si>
  <si>
    <t>Költségvetési szerveknek folyósított támogatás</t>
  </si>
  <si>
    <t>ezer forintban</t>
  </si>
  <si>
    <t xml:space="preserve">   Megnevezés</t>
  </si>
  <si>
    <t>Járulékok</t>
  </si>
  <si>
    <t>Teljes m.idős</t>
  </si>
  <si>
    <t>eredeti</t>
  </si>
  <si>
    <t>fő</t>
  </si>
  <si>
    <t>Intézmények elszámolásai a ktgvet.szerveikkel</t>
  </si>
  <si>
    <t>2013. évi előirányzat</t>
  </si>
  <si>
    <t>Normatív állami támogatás</t>
  </si>
  <si>
    <t>Önkormányzati beruházások</t>
  </si>
  <si>
    <t>Részmun-kaidős*</t>
  </si>
  <si>
    <t>Kötelező feladat jelölése : KF</t>
  </si>
  <si>
    <t>Önként vállalt feladat jelölése - ÖF</t>
  </si>
  <si>
    <t>Iskolai intézményi étkeztetés  -KF</t>
  </si>
  <si>
    <t>Lakóingatlan bérbeadása, üzemeltetése  -ÖF</t>
  </si>
  <si>
    <t>Nem lakóingatlan bérbeadása, üzemeltetése - KF</t>
  </si>
  <si>
    <t>Víztermelés, -kezelés, - ellátás - KF</t>
  </si>
  <si>
    <t>Köztemető fenntartás és üzemeltetés - KF</t>
  </si>
  <si>
    <t>Közvilágítás - KF</t>
  </si>
  <si>
    <t>Könyvtári szolgáltatások -KF</t>
  </si>
  <si>
    <t>Általános iskola működtetése -KF</t>
  </si>
  <si>
    <t>Civil szervezetek működési támogatása - ÖF</t>
  </si>
  <si>
    <t>Temetési segély -  ÖF</t>
  </si>
  <si>
    <t>Rendkívüli gyermekvédelmi támogatás - ÖF</t>
  </si>
  <si>
    <t>Átmeneti segély - ÖF</t>
  </si>
  <si>
    <t>Települési önkormányzatok működési támogatása</t>
  </si>
  <si>
    <t>Hozzájárulás pénzbeli szociális ellátásokhoz</t>
  </si>
  <si>
    <t>Egyes szociális és gyermekjóléti feladatok támogatása</t>
  </si>
  <si>
    <t>Egyes jövedelempótló támogatások kiegészítése</t>
  </si>
  <si>
    <t>Könyvtári, közművelődési és múzemui feladatok támogatása</t>
  </si>
  <si>
    <t>Intézményi működési bevétel</t>
  </si>
  <si>
    <t>e Ft</t>
  </si>
  <si>
    <t>2013. évi előirányzat
ezer Ft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</si>
  <si>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</si>
  <si>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</si>
  <si>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</si>
  <si>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</si>
  <si>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</si>
  <si>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</si>
  <si>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</si>
  <si>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</si>
  <si>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</si>
  <si>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</si>
  <si>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</si>
  <si>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</si>
  <si>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</si>
  <si>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</si>
  <si>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 xml:space="preserve"> Irányító szerv alá tartozó költségvetési szervnek folyósított működési célú támogatás</t>
  </si>
  <si>
    <t xml:space="preserve">  általános tartalék</t>
  </si>
  <si>
    <t xml:space="preserve">  céltartalék</t>
  </si>
  <si>
    <t>MŰKÖDÉSI KÖLTSÉGVETÉS ÖSSZESEN</t>
  </si>
  <si>
    <t xml:space="preserve">beruházások </t>
  </si>
  <si>
    <t>felújítások</t>
  </si>
  <si>
    <t xml:space="preserve"> egyéb felhalmozási kiadások 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</si>
  <si>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</si>
  <si>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</si>
  <si>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</si>
  <si>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</si>
  <si>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 xml:space="preserve"> általános tartalék felhalmozási célra</t>
  </si>
  <si>
    <t xml:space="preserve"> céltartalék felhalmozási célra</t>
  </si>
  <si>
    <t xml:space="preserve"> Irányító szerv alá tartozó költségvetési szervnek folyósított felhalmozási támogatás</t>
  </si>
  <si>
    <t>Kölcsönök nyújtása felhalmozási céllal</t>
  </si>
  <si>
    <t>Kölcsönök törlesztése felhalmozási célra</t>
  </si>
  <si>
    <t>Hitel törlesztése felhalmozási célra</t>
  </si>
  <si>
    <t>FELHALMOZÁSI KÖLTSÉGVETÉS ÖSSZESEN</t>
  </si>
  <si>
    <t>KIADÁSOK MINDÖSSZESEN:</t>
  </si>
  <si>
    <t>KÖTELEZŐ FELADAT- ÁLLAMI TÁMOGATÁSBÓL ÉS SAJÁT BEVÉTELBŐL</t>
  </si>
  <si>
    <t>ÖNKÉNT VÁLLALT FELADAT- SAJÁT BEVÉTELBŐL</t>
  </si>
  <si>
    <t xml:space="preserve">közhatalmi bevételek </t>
  </si>
  <si>
    <t>intézményi működési bevételek</t>
  </si>
  <si>
    <t>működési célú támogatás államháztartáson belülről</t>
  </si>
  <si>
    <t>a működési célú átvett pénzeszköz</t>
  </si>
  <si>
    <t xml:space="preserve">helyi adó bevételek </t>
  </si>
  <si>
    <t xml:space="preserve">Illetékek </t>
  </si>
  <si>
    <t>Pótlékok, bírságok</t>
  </si>
  <si>
    <t xml:space="preserve">Átengedett központi adók </t>
  </si>
  <si>
    <t>a helyi önkormányzatok általános működéséhez és ágazati feladataihoz kapcsolódó támogatások, a központi költségvetésből származó egyéb költségvetési támogatások</t>
  </si>
  <si>
    <t>kapott kamatok működési célú</t>
  </si>
  <si>
    <t>Működési célú költségvetési bevételek összesen</t>
  </si>
  <si>
    <t>Működési célú hiány</t>
  </si>
  <si>
    <t>Működési célú többlet</t>
  </si>
  <si>
    <t>Irányító szervtől kapott működési célú támogatás</t>
  </si>
  <si>
    <t xml:space="preserve"> előző évi pénzmaradvány igénybevétele működési célra (finanszírozási c. bev.)</t>
  </si>
  <si>
    <t xml:space="preserve"> felhalmozási célú támogatás államháztartáson belülről </t>
  </si>
  <si>
    <t xml:space="preserve">felhalmozási célú átvett pénzeszköz </t>
  </si>
  <si>
    <t>felhalmozási bevétel</t>
  </si>
  <si>
    <t>az európai uniós forrásból finanszírozott támogatással megvalósuló programok, projektek bevételei</t>
  </si>
  <si>
    <t>központi költségvetésből származó egyéb felhalmozási célú  költségvetési támogatások</t>
  </si>
  <si>
    <t>nemzeti vagyonnal kapcsolatos bevételek</t>
  </si>
  <si>
    <t>kapott kamatok felhalmozáso célú</t>
  </si>
  <si>
    <t>Felhalmozási célú költségvetési bevételek összesen</t>
  </si>
  <si>
    <t>Felhalmozási célú hiány</t>
  </si>
  <si>
    <t>Felhalmozási célú többlet</t>
  </si>
  <si>
    <t>Irányító szervtől kapott felhalmozási célú támogatás</t>
  </si>
  <si>
    <t>előző évi pénzmaradvány igénybevétele felhalmozási célra (finanszírozási c. bev.)</t>
  </si>
  <si>
    <t>Kölcsön visszatérítése</t>
  </si>
  <si>
    <t>Hitel felvétele felhalmozási célra (finanszírozási c. bev.)</t>
  </si>
  <si>
    <t>BEVÉTELEK MINDÖSSZESEN</t>
  </si>
  <si>
    <t>Szalapa Község Önkormányzata</t>
  </si>
  <si>
    <t>A 2013. évi költségvetési támogatás  alakulása jogcímenként</t>
  </si>
  <si>
    <t>Helyi önkormányzatok működésének általános támogatása</t>
  </si>
  <si>
    <t>Hozzájárulás a pénzbeli szociális ellátásokhoz</t>
  </si>
  <si>
    <t>Egyes szociális és gyermekjóléti feladatok támogatása (Falugondnoki szolg.)</t>
  </si>
  <si>
    <t>Működőképesség  megőrzését szolgáló kiegészítő támogatás</t>
  </si>
  <si>
    <t>Közművelődés, könyvtári szlgáltatás támogatása</t>
  </si>
  <si>
    <t>Szalapa Község Önkormányzat 2013. évi kiadási előirányzatai feladatonként</t>
  </si>
  <si>
    <t>Felhalmozási  kiadások</t>
  </si>
  <si>
    <t>Működési támog. Kiad.</t>
  </si>
  <si>
    <t>Társ. és szocpol. kiadás</t>
  </si>
  <si>
    <t>Közutak, hidak üzemeltetése, karbantartása KF</t>
  </si>
  <si>
    <t>Önkormányzati igazgatási tevékenysége, jogalkotás - KF</t>
  </si>
  <si>
    <t>Közfoglalkoztatás Járda  -ÖF</t>
  </si>
  <si>
    <t>Háziorvosi alapszogáltatás, ügyelet -KF</t>
  </si>
  <si>
    <t>Rendszeres szociális segély -KF</t>
  </si>
  <si>
    <t>Lakásfenntartási támogatás - KF</t>
  </si>
  <si>
    <t>Ápolási Díj -KF</t>
  </si>
  <si>
    <t>Rendszeres gyermekvédelmi támogatás -KF</t>
  </si>
  <si>
    <t>Egyéb Önkormányzatai eseti- ÖF</t>
  </si>
  <si>
    <t>Közgyógyellátás -ÖF</t>
  </si>
  <si>
    <t>Szalapa Község Önkormányazata kötelező, önként vállalt, valamint államigazgaási feladatok kiadásai és bevételei</t>
  </si>
  <si>
    <t xml:space="preserve">Beruházási (felhalmozási) kiadások
előirányzata beruházásonként </t>
  </si>
  <si>
    <t xml:space="preserve">Felújítási kiadások előirányzata felújításonként </t>
  </si>
  <si>
    <t>Közfoglalkoztatás Mezőgazdasági -KF</t>
  </si>
  <si>
    <t>Közfoglalkoztatás Téli -KF</t>
  </si>
  <si>
    <t>Közfoglalkoztatás Adminisztratív -KF</t>
  </si>
  <si>
    <t>Közművelődési tevékenységek és támogatásuk - KF</t>
  </si>
  <si>
    <t>Város és község gazdálkodás -KF</t>
  </si>
  <si>
    <t>Egyéb közösségi társadalmi tevékenység - KF</t>
  </si>
  <si>
    <t>Szociális étkeztetés - KF</t>
  </si>
  <si>
    <t>Falugondoki szolgálat KF</t>
  </si>
  <si>
    <t>Módosított</t>
  </si>
  <si>
    <t xml:space="preserve"> </t>
  </si>
  <si>
    <t>Személyi juttatás</t>
  </si>
  <si>
    <t>mód</t>
  </si>
  <si>
    <t>Önkorm.és társ.szakmai alaptev.</t>
  </si>
  <si>
    <t>Házi segítségnyújtás</t>
  </si>
  <si>
    <t>Önkorm. Áll.ht-bel.tám.</t>
  </si>
  <si>
    <t>2013. Módosított</t>
  </si>
  <si>
    <t>Függő, átfutó</t>
  </si>
  <si>
    <t>Felhalmozási bev</t>
  </si>
  <si>
    <t>Felhalmozási kiadások</t>
  </si>
  <si>
    <t>2013. Előirányzat</t>
  </si>
  <si>
    <t>Központosított működési célú előirányzatok</t>
  </si>
  <si>
    <t>Szerkezetátalakítási tartalék</t>
  </si>
  <si>
    <t>Egyéb működési célú központi támogatás</t>
  </si>
  <si>
    <t>I. Önkormányzat működési célú költségvetési támogatása:</t>
  </si>
  <si>
    <t>2013. évi módosított ezer Ft</t>
  </si>
  <si>
    <t xml:space="preserve">  </t>
  </si>
  <si>
    <t>SZALAPA KÖZSÉG ÖNKORMÁNYZATA                                                                                                                          2013. ÉVI  KÖLTSÉGVETÉSÉNEK MÉRLEGE</t>
  </si>
  <si>
    <t>eFt</t>
  </si>
  <si>
    <t>Ezer Ft</t>
  </si>
  <si>
    <t>Módosított Előirányzat</t>
  </si>
  <si>
    <t>I/1. Közhatalmi bevételek (2.1.+…+.2.6.)</t>
  </si>
  <si>
    <t>Gépjárműadó</t>
  </si>
  <si>
    <t>Igazgatási szolgáltatási díj</t>
  </si>
  <si>
    <t>Egyéb közhatalmi bevételek</t>
  </si>
  <si>
    <t>Továbbszámlázott szolgáltatások értéke</t>
  </si>
  <si>
    <t>III.Önkormányzatok működési célú költségvetési támogatása (5.1.+…+5.8.)</t>
  </si>
  <si>
    <t>A települési önkormányzatok működésének támogatása</t>
  </si>
  <si>
    <t>Könyvtári, közművelődési és múzeumi feladatok támogatása</t>
  </si>
  <si>
    <t>5.9</t>
  </si>
  <si>
    <t>Működőképesség megőrzését szolg. Kieg. Támog.</t>
  </si>
  <si>
    <t>5.10</t>
  </si>
  <si>
    <t>5.11</t>
  </si>
  <si>
    <t>5.12</t>
  </si>
  <si>
    <t>Egyéb működési célú központi  támogatás</t>
  </si>
  <si>
    <t>IV. Támogatásértékű bevételek</t>
  </si>
  <si>
    <t>Helyi önkormányzatoktól átvett pénzeszköz</t>
  </si>
  <si>
    <t>Elkülönített állami pénzalapoktól átvett pénzeszköz</t>
  </si>
  <si>
    <t>Központi kezelésű előírányzattól</t>
  </si>
  <si>
    <t>Egyéb működési célú támogatásértékű bevétel-Nemzetiségi Önk.</t>
  </si>
  <si>
    <t>Egyéb Önki vagyon üzemeltetéséből, koncesszióból sz. bevétel</t>
  </si>
  <si>
    <t>Központi, irányító szervi felhalmozási támogatás folyósítása</t>
  </si>
  <si>
    <t>Befektetési célú részesedések vásárlása</t>
  </si>
  <si>
    <t>Működési céltartalék</t>
  </si>
  <si>
    <t>Közfoglalkoztatottak létszáma (fő)</t>
  </si>
  <si>
    <t>Bevételi jogcímek</t>
  </si>
  <si>
    <t>2013. évi módosított előirányzat</t>
  </si>
  <si>
    <t>Önkormányzati vagyon és az önkormányzatot megillető vagyoni értékű jog értékesítéséből 
és hasznosításából származó bevétel</t>
  </si>
  <si>
    <t>Osztalék, koncessziós díj és hozambevétel</t>
  </si>
  <si>
    <t>Tárgyi eszközök, immateriális jószág, részvény, részesedés, vállalt értékesítéséből vagy privatizációból származó bevétel
vagyonhasznosításból származó bevétel</t>
  </si>
  <si>
    <t>Bírság, pótlék és díjbevétel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</si>
  <si>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</si>
  <si>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</si>
  <si>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 Szalapa Saját       </t>
  </si>
  <si>
    <t>Áru és készletértékesítás</t>
  </si>
  <si>
    <t>Felhaszn.kötöttségekkel jár  ótámogatás</t>
  </si>
  <si>
    <t>kp.i műk.előir.</t>
  </si>
  <si>
    <t>1.sz.melléklet a 3/2014. (V.5.) önkormányzati rendelethez</t>
  </si>
  <si>
    <t>2.1. melléklet a 3/2014.(V.5.) önkormányzati rendelethez</t>
  </si>
  <si>
    <t>2.2. melléklet a 3/2014. (V.5.) önkormányzati rendelethez</t>
  </si>
  <si>
    <t>Zöldterület</t>
  </si>
  <si>
    <t>Óhíd Önkormányzat saját bevételeinek részletezése az adósságot keletkeztető ügyletből származó tárgyévi fizetési kötelezettség megállapításához</t>
  </si>
  <si>
    <t>6.sz.mell..sz. melléklet a 4/2014.(V.5.) önkormányzaíti rendelethez</t>
  </si>
  <si>
    <t>Ingatlan vásárlása</t>
  </si>
  <si>
    <t>Gépek, berendezések</t>
  </si>
  <si>
    <t>áfa</t>
  </si>
  <si>
    <t>Ingatlan felújitása</t>
  </si>
  <si>
    <t>Gépek, berendezések felújitása</t>
  </si>
  <si>
    <t>Költségvetési szerv neve:</t>
  </si>
  <si>
    <t>Költségvetési szerv számlaszáma:</t>
  </si>
  <si>
    <t>11749053-15432515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</si>
  <si>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</si>
  <si>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</si>
  <si>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</si>
  <si>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</si>
  <si>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</si>
  <si>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</si>
  <si>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</si>
  <si>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</si>
  <si>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</si>
  <si>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</si>
  <si>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1.6</t>
  </si>
  <si>
    <t>1.5-ből :Lakosságnak juttatott támogatások</t>
  </si>
  <si>
    <t>1.7</t>
  </si>
  <si>
    <t>1.8</t>
  </si>
  <si>
    <t>1.9</t>
  </si>
  <si>
    <t>1.10</t>
  </si>
  <si>
    <t>1.11</t>
  </si>
  <si>
    <t>1.12</t>
  </si>
  <si>
    <t>1.13</t>
  </si>
  <si>
    <t xml:space="preserve">   - irányító szervnek működési támogatás</t>
  </si>
  <si>
    <t xml:space="preserve">Céltartalék </t>
  </si>
  <si>
    <t>ktgvetési szervek finanszírozása</t>
  </si>
  <si>
    <t>Egyéb saját bevétel/szolg.ellneértéke</t>
  </si>
  <si>
    <t>14. számú melléklet  3/2014.(V.5.) önkormányzati rendelethez</t>
  </si>
  <si>
    <t>3.sz. melléklet a 3/2014. (V.5.) önkormányzati rendelethez</t>
  </si>
  <si>
    <t>4.sz. melléklet a 3/2014. (V.5.) önkormányzati rendelethez</t>
  </si>
  <si>
    <t>7.sz. melléklet a 3/2014. (V.5.) önkormányzati rendlethez</t>
  </si>
  <si>
    <t>8.sz. melléklet a 3/2014. (V.5.) önkormányzati rendlethez</t>
  </si>
  <si>
    <t>11..sz. melléklet a 3/2014.(V.5.) önkormányzati rendelethez</t>
  </si>
  <si>
    <t>12..sz. melléklet a 3/2014.(V.5.)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</si>
</sst>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&quot; &quot;???/???"/>
    <numFmt numFmtId="169" formatCode="0__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#,##0.0###"/>
  </numFmts>
  <fonts count="10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 CE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color indexed="10"/>
      <name val="Bookman Old Style"/>
      <family val="1"/>
    </font>
    <font>
      <b/>
      <i/>
      <sz val="11"/>
      <name val="Times New Roman CE"/>
      <family val="0"/>
    </font>
    <font>
      <b/>
      <i/>
      <sz val="12"/>
      <name val="Times New Roman CE"/>
      <family val="0"/>
    </font>
    <font>
      <b/>
      <i/>
      <sz val="12"/>
      <name val="Times New Roman"/>
      <family val="1"/>
    </font>
    <font>
      <sz val="10"/>
      <color indexed="10"/>
      <name val="Times New Roman CE"/>
      <family val="0"/>
    </font>
    <font>
      <b/>
      <sz val="8"/>
      <color indexed="8"/>
      <name val="Times New Roman CE"/>
      <family val="1"/>
    </font>
    <font>
      <b/>
      <sz val="11"/>
      <color indexed="10"/>
      <name val="Bookman Old Style"/>
      <family val="1"/>
    </font>
    <font>
      <b/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b/>
      <sz val="11"/>
      <name val="Times New Roman CE"/>
      <family val="1"/>
    </font>
    <font>
      <sz val="10"/>
      <color indexed="12"/>
      <name val="Times New Roman CE"/>
      <family val="0"/>
    </font>
    <font>
      <i/>
      <sz val="12"/>
      <name val="Times New Roman CE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46" fillId="3" borderId="0" applyNumberFormat="0" applyBorder="0" applyAlignment="0" applyProtection="0"/>
    <xf numFmtId="0" fontId="86" fillId="4" borderId="0" applyNumberFormat="0" applyBorder="0" applyAlignment="0" applyProtection="0"/>
    <xf numFmtId="0" fontId="46" fillId="5" borderId="0" applyNumberFormat="0" applyBorder="0" applyAlignment="0" applyProtection="0"/>
    <xf numFmtId="0" fontId="86" fillId="6" borderId="0" applyNumberFormat="0" applyBorder="0" applyAlignment="0" applyProtection="0"/>
    <xf numFmtId="0" fontId="46" fillId="7" borderId="0" applyNumberFormat="0" applyBorder="0" applyAlignment="0" applyProtection="0"/>
    <xf numFmtId="0" fontId="86" fillId="8" borderId="0" applyNumberFormat="0" applyBorder="0" applyAlignment="0" applyProtection="0"/>
    <xf numFmtId="0" fontId="46" fillId="9" borderId="0" applyNumberFormat="0" applyBorder="0" applyAlignment="0" applyProtection="0"/>
    <xf numFmtId="0" fontId="86" fillId="10" borderId="0" applyNumberFormat="0" applyBorder="0" applyAlignment="0" applyProtection="0"/>
    <xf numFmtId="0" fontId="46" fillId="11" borderId="0" applyNumberFormat="0" applyBorder="0" applyAlignment="0" applyProtection="0"/>
    <xf numFmtId="0" fontId="86" fillId="12" borderId="0" applyNumberFormat="0" applyBorder="0" applyAlignment="0" applyProtection="0"/>
    <xf numFmtId="0" fontId="46" fillId="13" borderId="0" applyNumberFormat="0" applyBorder="0" applyAlignment="0" applyProtection="0"/>
    <xf numFmtId="0" fontId="86" fillId="14" borderId="0" applyNumberFormat="0" applyBorder="0" applyAlignment="0" applyProtection="0"/>
    <xf numFmtId="0" fontId="46" fillId="15" borderId="0" applyNumberFormat="0" applyBorder="0" applyAlignment="0" applyProtection="0"/>
    <xf numFmtId="0" fontId="86" fillId="16" borderId="0" applyNumberFormat="0" applyBorder="0" applyAlignment="0" applyProtection="0"/>
    <xf numFmtId="0" fontId="46" fillId="17" borderId="0" applyNumberFormat="0" applyBorder="0" applyAlignment="0" applyProtection="0"/>
    <xf numFmtId="0" fontId="86" fillId="18" borderId="0" applyNumberFormat="0" applyBorder="0" applyAlignment="0" applyProtection="0"/>
    <xf numFmtId="0" fontId="46" fillId="19" borderId="0" applyNumberFormat="0" applyBorder="0" applyAlignment="0" applyProtection="0"/>
    <xf numFmtId="0" fontId="86" fillId="20" borderId="0" applyNumberFormat="0" applyBorder="0" applyAlignment="0" applyProtection="0"/>
    <xf numFmtId="0" fontId="46" fillId="9" borderId="0" applyNumberFormat="0" applyBorder="0" applyAlignment="0" applyProtection="0"/>
    <xf numFmtId="0" fontId="86" fillId="21" borderId="0" applyNumberFormat="0" applyBorder="0" applyAlignment="0" applyProtection="0"/>
    <xf numFmtId="0" fontId="46" fillId="15" borderId="0" applyNumberFormat="0" applyBorder="0" applyAlignment="0" applyProtection="0"/>
    <xf numFmtId="0" fontId="86" fillId="22" borderId="0" applyNumberFormat="0" applyBorder="0" applyAlignment="0" applyProtection="0"/>
    <xf numFmtId="0" fontId="46" fillId="23" borderId="0" applyNumberFormat="0" applyBorder="0" applyAlignment="0" applyProtection="0"/>
    <xf numFmtId="0" fontId="87" fillId="24" borderId="0" applyNumberFormat="0" applyBorder="0" applyAlignment="0" applyProtection="0"/>
    <xf numFmtId="0" fontId="47" fillId="25" borderId="0" applyNumberFormat="0" applyBorder="0" applyAlignment="0" applyProtection="0"/>
    <xf numFmtId="0" fontId="87" fillId="26" borderId="0" applyNumberFormat="0" applyBorder="0" applyAlignment="0" applyProtection="0"/>
    <xf numFmtId="0" fontId="47" fillId="17" borderId="0" applyNumberFormat="0" applyBorder="0" applyAlignment="0" applyProtection="0"/>
    <xf numFmtId="0" fontId="87" fillId="27" borderId="0" applyNumberFormat="0" applyBorder="0" applyAlignment="0" applyProtection="0"/>
    <xf numFmtId="0" fontId="47" fillId="19" borderId="0" applyNumberFormat="0" applyBorder="0" applyAlignment="0" applyProtection="0"/>
    <xf numFmtId="0" fontId="87" fillId="28" borderId="0" applyNumberFormat="0" applyBorder="0" applyAlignment="0" applyProtection="0"/>
    <xf numFmtId="0" fontId="47" fillId="29" borderId="0" applyNumberFormat="0" applyBorder="0" applyAlignment="0" applyProtection="0"/>
    <xf numFmtId="0" fontId="87" fillId="30" borderId="0" applyNumberFormat="0" applyBorder="0" applyAlignment="0" applyProtection="0"/>
    <xf numFmtId="0" fontId="47" fillId="31" borderId="0" applyNumberFormat="0" applyBorder="0" applyAlignment="0" applyProtection="0"/>
    <xf numFmtId="0" fontId="87" fillId="32" borderId="0" applyNumberFormat="0" applyBorder="0" applyAlignment="0" applyProtection="0"/>
    <xf numFmtId="0" fontId="47" fillId="33" borderId="0" applyNumberFormat="0" applyBorder="0" applyAlignment="0" applyProtection="0"/>
    <xf numFmtId="0" fontId="88" fillId="34" borderId="1" applyNumberFormat="0" applyAlignment="0" applyProtection="0"/>
    <xf numFmtId="0" fontId="48" fillId="13" borderId="2" applyNumberFormat="0" applyAlignment="0" applyProtection="0"/>
    <xf numFmtId="0" fontId="8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50" fillId="0" borderId="4" applyNumberFormat="0" applyFill="0" applyAlignment="0" applyProtection="0"/>
    <xf numFmtId="0" fontId="91" fillId="0" borderId="5" applyNumberFormat="0" applyFill="0" applyAlignment="0" applyProtection="0"/>
    <xf numFmtId="0" fontId="51" fillId="0" borderId="6" applyNumberFormat="0" applyFill="0" applyAlignment="0" applyProtection="0"/>
    <xf numFmtId="0" fontId="92" fillId="0" borderId="7" applyNumberFormat="0" applyFill="0" applyAlignment="0" applyProtection="0"/>
    <xf numFmtId="0" fontId="5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3" fillId="35" borderId="9" applyNumberFormat="0" applyAlignment="0" applyProtection="0"/>
    <xf numFmtId="0" fontId="5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1" applyNumberFormat="0" applyFill="0" applyAlignment="0" applyProtection="0"/>
    <xf numFmtId="0" fontId="55" fillId="0" borderId="12" applyNumberFormat="0" applyFill="0" applyAlignment="0" applyProtection="0"/>
    <xf numFmtId="0" fontId="0" fillId="37" borderId="13" applyNumberFormat="0" applyFont="0" applyAlignment="0" applyProtection="0"/>
    <xf numFmtId="0" fontId="29" fillId="38" borderId="14" applyNumberFormat="0" applyFont="0" applyAlignment="0" applyProtection="0"/>
    <xf numFmtId="0" fontId="87" fillId="39" borderId="0" applyNumberFormat="0" applyBorder="0" applyAlignment="0" applyProtection="0"/>
    <xf numFmtId="0" fontId="47" fillId="40" borderId="0" applyNumberFormat="0" applyBorder="0" applyAlignment="0" applyProtection="0"/>
    <xf numFmtId="0" fontId="87" fillId="41" borderId="0" applyNumberFormat="0" applyBorder="0" applyAlignment="0" applyProtection="0"/>
    <xf numFmtId="0" fontId="47" fillId="42" borderId="0" applyNumberFormat="0" applyBorder="0" applyAlignment="0" applyProtection="0"/>
    <xf numFmtId="0" fontId="87" fillId="43" borderId="0" applyNumberFormat="0" applyBorder="0" applyAlignment="0" applyProtection="0"/>
    <xf numFmtId="0" fontId="47" fillId="44" borderId="0" applyNumberFormat="0" applyBorder="0" applyAlignment="0" applyProtection="0"/>
    <xf numFmtId="0" fontId="87" fillId="45" borderId="0" applyNumberFormat="0" applyBorder="0" applyAlignment="0" applyProtection="0"/>
    <xf numFmtId="0" fontId="47" fillId="29" borderId="0" applyNumberFormat="0" applyBorder="0" applyAlignment="0" applyProtection="0"/>
    <xf numFmtId="0" fontId="87" fillId="46" borderId="0" applyNumberFormat="0" applyBorder="0" applyAlignment="0" applyProtection="0"/>
    <xf numFmtId="0" fontId="47" fillId="31" borderId="0" applyNumberFormat="0" applyBorder="0" applyAlignment="0" applyProtection="0"/>
    <xf numFmtId="0" fontId="87" fillId="47" borderId="0" applyNumberFormat="0" applyBorder="0" applyAlignment="0" applyProtection="0"/>
    <xf numFmtId="0" fontId="47" fillId="48" borderId="0" applyNumberFormat="0" applyBorder="0" applyAlignment="0" applyProtection="0"/>
    <xf numFmtId="0" fontId="97" fillId="49" borderId="0" applyNumberFormat="0" applyBorder="0" applyAlignment="0" applyProtection="0"/>
    <xf numFmtId="0" fontId="56" fillId="7" borderId="0" applyNumberFormat="0" applyBorder="0" applyAlignment="0" applyProtection="0"/>
    <xf numFmtId="0" fontId="98" fillId="50" borderId="15" applyNumberFormat="0" applyAlignment="0" applyProtection="0"/>
    <xf numFmtId="0" fontId="57" fillId="51" borderId="16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1" fillId="0" borderId="17" applyNumberFormat="0" applyFill="0" applyAlignment="0" applyProtection="0"/>
    <xf numFmtId="0" fontId="5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52" borderId="0" applyNumberFormat="0" applyBorder="0" applyAlignment="0" applyProtection="0"/>
    <xf numFmtId="0" fontId="60" fillId="5" borderId="0" applyNumberFormat="0" applyBorder="0" applyAlignment="0" applyProtection="0"/>
    <xf numFmtId="0" fontId="103" fillId="53" borderId="0" applyNumberFormat="0" applyBorder="0" applyAlignment="0" applyProtection="0"/>
    <xf numFmtId="0" fontId="61" fillId="54" borderId="0" applyNumberFormat="0" applyBorder="0" applyAlignment="0" applyProtection="0"/>
    <xf numFmtId="0" fontId="104" fillId="50" borderId="1" applyNumberFormat="0" applyAlignment="0" applyProtection="0"/>
    <xf numFmtId="0" fontId="62" fillId="51" borderId="2" applyNumberFormat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102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102" applyFont="1" applyFill="1" applyBorder="1" applyAlignment="1" applyProtection="1">
      <alignment horizontal="center" vertical="center" wrapText="1"/>
      <protection/>
    </xf>
    <xf numFmtId="0" fontId="5" fillId="0" borderId="0" xfId="102" applyFont="1" applyFill="1" applyBorder="1" applyAlignment="1" applyProtection="1">
      <alignment vertical="center" wrapText="1"/>
      <protection/>
    </xf>
    <xf numFmtId="0" fontId="14" fillId="0" borderId="19" xfId="102" applyFont="1" applyFill="1" applyBorder="1" applyAlignment="1" applyProtection="1">
      <alignment horizontal="left" vertical="center" wrapText="1" indent="1"/>
      <protection/>
    </xf>
    <xf numFmtId="0" fontId="14" fillId="0" borderId="20" xfId="102" applyFont="1" applyFill="1" applyBorder="1" applyAlignment="1" applyProtection="1">
      <alignment horizontal="left" vertical="center" wrapText="1" indent="1"/>
      <protection/>
    </xf>
    <xf numFmtId="164" fontId="14" fillId="0" borderId="21" xfId="102" applyNumberFormat="1" applyFont="1" applyFill="1" applyBorder="1" applyAlignment="1" applyProtection="1">
      <alignment vertical="center" wrapText="1"/>
      <protection locked="0"/>
    </xf>
    <xf numFmtId="0" fontId="14" fillId="0" borderId="22" xfId="102" applyFont="1" applyFill="1" applyBorder="1" applyAlignment="1" applyProtection="1">
      <alignment horizontal="left" vertical="center" wrapText="1" indent="1"/>
      <protection/>
    </xf>
    <xf numFmtId="0" fontId="14" fillId="0" borderId="23" xfId="102" applyFont="1" applyFill="1" applyBorder="1" applyAlignment="1" applyProtection="1">
      <alignment horizontal="left" vertical="center" wrapText="1" indent="1"/>
      <protection/>
    </xf>
    <xf numFmtId="164" fontId="14" fillId="0" borderId="24" xfId="102" applyNumberFormat="1" applyFont="1" applyFill="1" applyBorder="1" applyAlignment="1" applyProtection="1">
      <alignment vertical="center" wrapText="1"/>
      <protection locked="0"/>
    </xf>
    <xf numFmtId="0" fontId="14" fillId="0" borderId="0" xfId="102" applyFont="1" applyFill="1" applyAlignment="1" applyProtection="1">
      <alignment horizontal="left" indent="1"/>
      <protection/>
    </xf>
    <xf numFmtId="164" fontId="14" fillId="0" borderId="25" xfId="102" applyNumberFormat="1" applyFont="1" applyFill="1" applyBorder="1" applyAlignment="1" applyProtection="1">
      <alignment vertical="center" wrapText="1"/>
      <protection locked="0"/>
    </xf>
    <xf numFmtId="0" fontId="14" fillId="0" borderId="26" xfId="102" applyFont="1" applyFill="1" applyBorder="1" applyAlignment="1" applyProtection="1">
      <alignment horizontal="left" vertical="center" wrapText="1" indent="1"/>
      <protection/>
    </xf>
    <xf numFmtId="0" fontId="14" fillId="0" borderId="27" xfId="102" applyFont="1" applyFill="1" applyBorder="1" applyAlignment="1" applyProtection="1">
      <alignment horizontal="left" vertical="center" wrapText="1" indent="1"/>
      <protection/>
    </xf>
    <xf numFmtId="0" fontId="14" fillId="0" borderId="28" xfId="102" applyFont="1" applyFill="1" applyBorder="1" applyAlignment="1" applyProtection="1">
      <alignment horizontal="left" vertical="center" wrapText="1" indent="1"/>
      <protection/>
    </xf>
    <xf numFmtId="49" fontId="14" fillId="0" borderId="29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30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31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32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33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34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35" xfId="102" applyNumberFormat="1" applyFont="1" applyFill="1" applyBorder="1" applyAlignment="1" applyProtection="1">
      <alignment horizontal="left" vertical="center" wrapText="1" indent="1"/>
      <protection/>
    </xf>
    <xf numFmtId="164" fontId="14" fillId="0" borderId="36" xfId="102" applyNumberFormat="1" applyFont="1" applyFill="1" applyBorder="1" applyAlignment="1" applyProtection="1">
      <alignment horizontal="right" vertical="center" wrapText="1"/>
      <protection locked="0"/>
    </xf>
    <xf numFmtId="164" fontId="14" fillId="0" borderId="37" xfId="102" applyNumberFormat="1" applyFont="1" applyFill="1" applyBorder="1" applyAlignment="1" applyProtection="1">
      <alignment horizontal="right" vertical="center" wrapText="1"/>
      <protection locked="0"/>
    </xf>
    <xf numFmtId="164" fontId="14" fillId="0" borderId="21" xfId="102" applyNumberFormat="1" applyFont="1" applyFill="1" applyBorder="1" applyAlignment="1" applyProtection="1">
      <alignment horizontal="right" vertical="center" wrapText="1"/>
      <protection locked="0"/>
    </xf>
    <xf numFmtId="164" fontId="14" fillId="0" borderId="38" xfId="10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102" applyFont="1" applyFill="1" applyBorder="1" applyAlignment="1" applyProtection="1">
      <alignment horizontal="left" vertical="center" wrapText="1" indent="1"/>
      <protection/>
    </xf>
    <xf numFmtId="0" fontId="13" fillId="0" borderId="39" xfId="102" applyFont="1" applyFill="1" applyBorder="1" applyAlignment="1" applyProtection="1">
      <alignment horizontal="left" vertical="center" wrapText="1" indent="1"/>
      <protection/>
    </xf>
    <xf numFmtId="0" fontId="13" fillId="0" borderId="40" xfId="102" applyFont="1" applyFill="1" applyBorder="1" applyAlignment="1" applyProtection="1">
      <alignment horizontal="left" vertical="center" wrapText="1" indent="1"/>
      <protection/>
    </xf>
    <xf numFmtId="0" fontId="13" fillId="0" borderId="41" xfId="102" applyFont="1" applyFill="1" applyBorder="1" applyAlignment="1" applyProtection="1">
      <alignment horizontal="left" vertical="center" wrapText="1" indent="1"/>
      <protection/>
    </xf>
    <xf numFmtId="0" fontId="13" fillId="0" borderId="42" xfId="102" applyFont="1" applyFill="1" applyBorder="1" applyAlignment="1" applyProtection="1">
      <alignment horizontal="left" vertical="center" wrapText="1" indent="1"/>
      <protection/>
    </xf>
    <xf numFmtId="0" fontId="16" fillId="0" borderId="40" xfId="102" applyFont="1" applyFill="1" applyBorder="1" applyAlignment="1" applyProtection="1">
      <alignment horizontal="left" vertical="center" wrapText="1" indent="1"/>
      <protection/>
    </xf>
    <xf numFmtId="0" fontId="14" fillId="0" borderId="20" xfId="102" applyFont="1" applyFill="1" applyBorder="1" applyAlignment="1" applyProtection="1">
      <alignment horizontal="left" vertical="center" wrapText="1" indent="2"/>
      <protection/>
    </xf>
    <xf numFmtId="0" fontId="14" fillId="0" borderId="28" xfId="102" applyFont="1" applyFill="1" applyBorder="1" applyAlignment="1" applyProtection="1">
      <alignment horizontal="left" vertical="center" wrapText="1" indent="2"/>
      <protection/>
    </xf>
    <xf numFmtId="0" fontId="15" fillId="0" borderId="23" xfId="102" applyFont="1" applyFill="1" applyBorder="1" applyAlignment="1" applyProtection="1">
      <alignment horizontal="left" vertical="center" wrapText="1" indent="1"/>
      <protection/>
    </xf>
    <xf numFmtId="0" fontId="6" fillId="0" borderId="39" xfId="102" applyFont="1" applyFill="1" applyBorder="1" applyAlignment="1" applyProtection="1">
      <alignment horizontal="center" vertical="center" wrapText="1"/>
      <protection/>
    </xf>
    <xf numFmtId="0" fontId="6" fillId="0" borderId="40" xfId="102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4" fillId="0" borderId="24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40" xfId="102" applyFont="1" applyFill="1" applyBorder="1" applyAlignment="1" applyProtection="1">
      <alignment vertical="center" wrapText="1"/>
      <protection/>
    </xf>
    <xf numFmtId="0" fontId="13" fillId="0" borderId="42" xfId="102" applyFont="1" applyFill="1" applyBorder="1" applyAlignment="1" applyProtection="1">
      <alignment vertical="center" wrapText="1"/>
      <protection/>
    </xf>
    <xf numFmtId="0" fontId="6" fillId="0" borderId="40" xfId="102" applyFont="1" applyFill="1" applyBorder="1" applyAlignment="1" applyProtection="1">
      <alignment horizontal="left" vertical="center" wrapText="1" indent="1"/>
      <protection/>
    </xf>
    <xf numFmtId="0" fontId="6" fillId="0" borderId="40" xfId="102" applyFont="1" applyFill="1" applyBorder="1" applyAlignment="1" applyProtection="1">
      <alignment vertical="center" wrapText="1"/>
      <protection/>
    </xf>
    <xf numFmtId="0" fontId="13" fillId="0" borderId="39" xfId="102" applyFont="1" applyFill="1" applyBorder="1" applyAlignment="1" applyProtection="1">
      <alignment horizontal="center" vertical="center" wrapText="1"/>
      <protection/>
    </xf>
    <xf numFmtId="0" fontId="13" fillId="0" borderId="40" xfId="102" applyFont="1" applyFill="1" applyBorder="1" applyAlignment="1" applyProtection="1">
      <alignment horizontal="center" vertical="center" wrapText="1"/>
      <protection/>
    </xf>
    <xf numFmtId="0" fontId="13" fillId="0" borderId="43" xfId="102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>
      <alignment horizontal="left" vertical="center" wrapText="1" indent="1"/>
    </xf>
    <xf numFmtId="164" fontId="13" fillId="0" borderId="31" xfId="0" applyNumberFormat="1" applyFont="1" applyFill="1" applyBorder="1" applyAlignment="1">
      <alignment horizontal="left" vertical="center" wrapText="1" indent="1"/>
    </xf>
    <xf numFmtId="164" fontId="14" fillId="0" borderId="21" xfId="102" applyNumberFormat="1" applyFont="1" applyFill="1" applyBorder="1" applyAlignment="1" applyProtection="1">
      <alignment horizontal="right" vertical="center" wrapText="1"/>
      <protection locked="0"/>
    </xf>
    <xf numFmtId="164" fontId="14" fillId="0" borderId="37" xfId="102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102" applyNumberFormat="1" applyFont="1" applyFill="1" applyBorder="1" applyAlignment="1" applyProtection="1">
      <alignment horizontal="centerContinuous" vertical="center"/>
      <protection/>
    </xf>
    <xf numFmtId="0" fontId="2" fillId="0" borderId="0" xfId="102" applyFill="1">
      <alignment/>
      <protection/>
    </xf>
    <xf numFmtId="0" fontId="6" fillId="0" borderId="43" xfId="102" applyFont="1" applyFill="1" applyBorder="1" applyAlignment="1" applyProtection="1">
      <alignment horizontal="center" vertical="center" wrapText="1"/>
      <protection/>
    </xf>
    <xf numFmtId="0" fontId="14" fillId="0" borderId="0" xfId="102" applyFont="1" applyFill="1">
      <alignment/>
      <protection/>
    </xf>
    <xf numFmtId="164" fontId="13" fillId="0" borderId="44" xfId="102" applyNumberFormat="1" applyFont="1" applyFill="1" applyBorder="1" applyAlignment="1" applyProtection="1">
      <alignment horizontal="right" vertical="center" wrapText="1"/>
      <protection/>
    </xf>
    <xf numFmtId="164" fontId="13" fillId="0" borderId="43" xfId="102" applyNumberFormat="1" applyFont="1" applyFill="1" applyBorder="1" applyAlignment="1" applyProtection="1">
      <alignment horizontal="right" vertical="center" wrapText="1"/>
      <protection/>
    </xf>
    <xf numFmtId="0" fontId="17" fillId="0" borderId="0" xfId="102" applyFont="1" applyFill="1">
      <alignment/>
      <protection/>
    </xf>
    <xf numFmtId="164" fontId="13" fillId="0" borderId="44" xfId="102" applyNumberFormat="1" applyFont="1" applyFill="1" applyBorder="1" applyAlignment="1" applyProtection="1">
      <alignment vertical="center" wrapText="1"/>
      <protection/>
    </xf>
    <xf numFmtId="164" fontId="13" fillId="0" borderId="43" xfId="102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Continuous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3" xfId="10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4" fillId="0" borderId="25" xfId="102" applyNumberFormat="1" applyFont="1" applyFill="1" applyBorder="1" applyAlignment="1" applyProtection="1">
      <alignment horizontal="right" vertical="center" wrapText="1"/>
      <protection locked="0"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39" xfId="102" applyNumberFormat="1" applyFont="1" applyFill="1" applyBorder="1" applyAlignment="1" applyProtection="1">
      <alignment horizontal="left" vertical="center" wrapText="1" indent="1"/>
      <protection/>
    </xf>
    <xf numFmtId="0" fontId="16" fillId="0" borderId="40" xfId="102" applyFont="1" applyFill="1" applyBorder="1" applyAlignment="1" applyProtection="1">
      <alignment horizontal="left" vertical="center" wrapText="1" indent="1"/>
      <protection/>
    </xf>
    <xf numFmtId="0" fontId="13" fillId="0" borderId="40" xfId="102" applyFont="1" applyFill="1" applyBorder="1" applyAlignment="1" applyProtection="1">
      <alignment horizontal="left" vertical="center" wrapText="1" indent="1"/>
      <protection/>
    </xf>
    <xf numFmtId="0" fontId="14" fillId="0" borderId="23" xfId="102" applyFont="1" applyFill="1" applyBorder="1" applyAlignment="1" applyProtection="1">
      <alignment horizontal="left" vertical="center" wrapText="1" indent="2"/>
      <protection/>
    </xf>
    <xf numFmtId="164" fontId="0" fillId="0" borderId="46" xfId="0" applyNumberFormat="1" applyFill="1" applyBorder="1" applyAlignment="1">
      <alignment horizontal="left" vertical="center" wrapText="1" indent="1"/>
    </xf>
    <xf numFmtId="164" fontId="0" fillId="0" borderId="47" xfId="0" applyNumberFormat="1" applyFill="1" applyBorder="1" applyAlignment="1">
      <alignment horizontal="left" vertical="center" wrapText="1" indent="1"/>
    </xf>
    <xf numFmtId="164" fontId="0" fillId="0" borderId="48" xfId="0" applyNumberFormat="1" applyFill="1" applyBorder="1" applyAlignment="1">
      <alignment horizontal="left" vertical="center" wrapText="1" indent="1"/>
    </xf>
    <xf numFmtId="164" fontId="3" fillId="0" borderId="49" xfId="0" applyNumberFormat="1" applyFont="1" applyFill="1" applyBorder="1" applyAlignment="1">
      <alignment horizontal="left" vertical="center" wrapText="1" indent="1"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50" xfId="102" applyFont="1" applyFill="1" applyBorder="1" applyAlignment="1" applyProtection="1">
      <alignment horizontal="left" vertical="center" wrapText="1" indent="2"/>
      <protection/>
    </xf>
    <xf numFmtId="164" fontId="14" fillId="0" borderId="37" xfId="102" applyNumberFormat="1" applyFont="1" applyFill="1" applyBorder="1" applyAlignment="1" applyProtection="1">
      <alignment vertical="center" wrapText="1"/>
      <protection locked="0"/>
    </xf>
    <xf numFmtId="0" fontId="5" fillId="0" borderId="0" xfId="102" applyFont="1" applyFill="1">
      <alignment/>
      <protection/>
    </xf>
    <xf numFmtId="164" fontId="0" fillId="0" borderId="51" xfId="0" applyNumberFormat="1" applyFill="1" applyBorder="1" applyAlignment="1">
      <alignment horizontal="left" vertical="center" wrapText="1" indent="1"/>
    </xf>
    <xf numFmtId="164" fontId="17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center" vertical="center" wrapText="1"/>
    </xf>
    <xf numFmtId="164" fontId="13" fillId="0" borderId="39" xfId="0" applyNumberFormat="1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13" fillId="0" borderId="43" xfId="0" applyNumberFormat="1" applyFont="1" applyFill="1" applyBorder="1" applyAlignment="1">
      <alignment horizontal="center" vertical="center" wrapText="1"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3" fontId="14" fillId="0" borderId="36" xfId="102" applyNumberFormat="1" applyFont="1" applyFill="1" applyBorder="1" applyAlignment="1" applyProtection="1">
      <alignment horizontal="right" vertical="center" wrapText="1"/>
      <protection/>
    </xf>
    <xf numFmtId="3" fontId="13" fillId="0" borderId="43" xfId="102" applyNumberFormat="1" applyFont="1" applyFill="1" applyBorder="1" applyAlignment="1" applyProtection="1">
      <alignment horizontal="right" vertical="center" wrapText="1"/>
      <protection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13" fillId="0" borderId="52" xfId="102" applyNumberFormat="1" applyFont="1" applyFill="1" applyBorder="1" applyAlignment="1" applyProtection="1">
      <alignment horizontal="right" vertical="center" wrapText="1"/>
      <protection/>
    </xf>
    <xf numFmtId="0" fontId="0" fillId="0" borderId="45" xfId="102" applyFont="1" applyFill="1" applyBorder="1">
      <alignment/>
      <protection/>
    </xf>
    <xf numFmtId="164" fontId="14" fillId="55" borderId="36" xfId="102" applyNumberFormat="1" applyFont="1" applyFill="1" applyBorder="1" applyAlignment="1" applyProtection="1">
      <alignment horizontal="right" vertical="center" wrapText="1"/>
      <protection locked="0"/>
    </xf>
    <xf numFmtId="0" fontId="2" fillId="0" borderId="45" xfId="102" applyFill="1" applyBorder="1">
      <alignment/>
      <protection/>
    </xf>
    <xf numFmtId="164" fontId="3" fillId="0" borderId="53" xfId="0" applyNumberFormat="1" applyFont="1" applyFill="1" applyBorder="1" applyAlignment="1">
      <alignment horizontal="left" vertical="center" wrapText="1" indent="1"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7" xfId="0" applyNumberFormat="1" applyFont="1" applyFill="1" applyBorder="1" applyAlignment="1">
      <alignment horizontal="left" vertical="center" wrapText="1" indent="1"/>
    </xf>
    <xf numFmtId="164" fontId="1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3" xfId="0" applyNumberFormat="1" applyFont="1" applyFill="1" applyBorder="1" applyAlignment="1">
      <alignment horizontal="left" vertical="center" wrapText="1" indent="1"/>
    </xf>
    <xf numFmtId="164" fontId="0" fillId="0" borderId="47" xfId="0" applyNumberFormat="1" applyFont="1" applyFill="1" applyBorder="1" applyAlignment="1">
      <alignment horizontal="left" vertical="center" wrapText="1" indent="1"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6" xfId="0" applyNumberFormat="1" applyFont="1" applyFill="1" applyBorder="1" applyAlignment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4" fillId="55" borderId="36" xfId="0" applyNumberFormat="1" applyFont="1" applyFill="1" applyBorder="1" applyAlignment="1" applyProtection="1">
      <alignment horizontal="right" vertical="center" wrapText="1"/>
      <protection locked="0"/>
    </xf>
    <xf numFmtId="164" fontId="14" fillId="55" borderId="5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54" xfId="102" applyNumberFormat="1" applyFont="1" applyFill="1" applyBorder="1" applyAlignment="1" applyProtection="1">
      <alignment horizontal="right" vertical="center" wrapText="1"/>
      <protection locked="0"/>
    </xf>
    <xf numFmtId="49" fontId="14" fillId="0" borderId="34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26" xfId="102" applyFont="1" applyFill="1" applyBorder="1" applyAlignment="1" applyProtection="1">
      <alignment horizontal="left" vertical="center" wrapText="1" indent="1"/>
      <protection/>
    </xf>
    <xf numFmtId="49" fontId="14" fillId="0" borderId="31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22" xfId="102" applyFont="1" applyFill="1" applyBorder="1" applyAlignment="1" applyProtection="1">
      <alignment horizontal="left" vertical="center" wrapText="1" indent="1"/>
      <protection/>
    </xf>
    <xf numFmtId="164" fontId="14" fillId="0" borderId="38" xfId="102" applyNumberFormat="1" applyFont="1" applyFill="1" applyBorder="1" applyAlignment="1" applyProtection="1">
      <alignment horizontal="right" vertical="center" wrapText="1"/>
      <protection locked="0"/>
    </xf>
    <xf numFmtId="0" fontId="14" fillId="0" borderId="20" xfId="102" applyFont="1" applyFill="1" applyBorder="1" applyAlignment="1" applyProtection="1">
      <alignment horizontal="left" indent="6"/>
      <protection/>
    </xf>
    <xf numFmtId="0" fontId="14" fillId="0" borderId="20" xfId="102" applyFont="1" applyFill="1" applyBorder="1" applyAlignment="1" applyProtection="1">
      <alignment horizontal="left" vertical="center" wrapText="1" indent="6"/>
      <protection/>
    </xf>
    <xf numFmtId="0" fontId="14" fillId="0" borderId="28" xfId="102" applyFont="1" applyFill="1" applyBorder="1" applyAlignment="1" applyProtection="1">
      <alignment horizontal="left" vertical="center" wrapText="1" indent="6"/>
      <protection/>
    </xf>
    <xf numFmtId="0" fontId="14" fillId="0" borderId="50" xfId="102" applyFont="1" applyFill="1" applyBorder="1" applyAlignment="1" applyProtection="1">
      <alignment horizontal="left" vertical="center" wrapText="1" indent="6"/>
      <protection/>
    </xf>
    <xf numFmtId="0" fontId="14" fillId="0" borderId="20" xfId="102" applyFont="1" applyFill="1" applyBorder="1" applyAlignment="1" applyProtection="1">
      <alignment horizontal="left" indent="5"/>
      <protection/>
    </xf>
    <xf numFmtId="3" fontId="14" fillId="0" borderId="37" xfId="102" applyNumberFormat="1" applyFont="1" applyFill="1" applyBorder="1" applyAlignment="1" applyProtection="1">
      <alignment horizontal="right" vertical="center" wrapText="1"/>
      <protection/>
    </xf>
    <xf numFmtId="3" fontId="14" fillId="0" borderId="25" xfId="102" applyNumberFormat="1" applyFont="1" applyFill="1" applyBorder="1" applyAlignment="1" applyProtection="1">
      <alignment horizontal="right" vertical="center" wrapText="1"/>
      <protection/>
    </xf>
    <xf numFmtId="3" fontId="14" fillId="0" borderId="54" xfId="102" applyNumberFormat="1" applyFont="1" applyFill="1" applyBorder="1" applyAlignment="1" applyProtection="1">
      <alignment horizontal="right" vertical="center" wrapText="1"/>
      <protection/>
    </xf>
    <xf numFmtId="0" fontId="14" fillId="0" borderId="50" xfId="102" applyFont="1" applyFill="1" applyBorder="1" applyAlignment="1" applyProtection="1">
      <alignment horizontal="left" indent="5"/>
      <protection/>
    </xf>
    <xf numFmtId="3" fontId="14" fillId="0" borderId="21" xfId="102" applyNumberFormat="1" applyFont="1" applyFill="1" applyBorder="1" applyAlignment="1" applyProtection="1">
      <alignment horizontal="right" vertical="center" wrapText="1"/>
      <protection/>
    </xf>
    <xf numFmtId="164" fontId="13" fillId="0" borderId="39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textRotation="180" wrapText="1"/>
    </xf>
    <xf numFmtId="49" fontId="14" fillId="0" borderId="20" xfId="102" applyNumberFormat="1" applyFont="1" applyFill="1" applyBorder="1" applyAlignment="1" applyProtection="1">
      <alignment horizontal="left" vertical="center" wrapText="1" indent="1"/>
      <protection/>
    </xf>
    <xf numFmtId="164" fontId="15" fillId="0" borderId="25" xfId="102" applyNumberFormat="1" applyFont="1" applyFill="1" applyBorder="1" applyAlignment="1" applyProtection="1">
      <alignment horizontal="right" vertical="center" wrapText="1"/>
      <protection/>
    </xf>
    <xf numFmtId="164" fontId="15" fillId="0" borderId="37" xfId="102" applyNumberFormat="1" applyFont="1" applyFill="1" applyBorder="1" applyAlignment="1" applyProtection="1">
      <alignment horizontal="right" vertical="center" wrapText="1"/>
      <protection/>
    </xf>
    <xf numFmtId="0" fontId="15" fillId="0" borderId="20" xfId="102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49" fontId="14" fillId="0" borderId="26" xfId="102" applyNumberFormat="1" applyFont="1" applyFill="1" applyBorder="1" applyAlignment="1" applyProtection="1">
      <alignment horizontal="left" vertical="center" wrapText="1" indent="1"/>
      <protection/>
    </xf>
    <xf numFmtId="0" fontId="15" fillId="0" borderId="26" xfId="102" applyFont="1" applyFill="1" applyBorder="1" applyAlignment="1" applyProtection="1">
      <alignment horizontal="left" vertical="center" wrapText="1" indent="1"/>
      <protection/>
    </xf>
    <xf numFmtId="49" fontId="14" fillId="0" borderId="50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42" xfId="102" applyNumberFormat="1" applyFont="1" applyFill="1" applyBorder="1" applyAlignment="1" applyProtection="1">
      <alignment horizontal="left" vertical="center" wrapText="1" indent="1"/>
      <protection/>
    </xf>
    <xf numFmtId="49" fontId="14" fillId="0" borderId="28" xfId="102" applyNumberFormat="1" applyFont="1" applyFill="1" applyBorder="1" applyAlignment="1" applyProtection="1">
      <alignment horizontal="left" vertical="center" wrapText="1" inden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43" xfId="102" applyNumberFormat="1" applyFont="1" applyFill="1" applyBorder="1" applyAlignment="1" applyProtection="1">
      <alignment vertical="center" wrapText="1"/>
      <protection locked="0"/>
    </xf>
    <xf numFmtId="164" fontId="14" fillId="0" borderId="21" xfId="102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left" vertical="center" wrapText="1"/>
      <protection/>
    </xf>
    <xf numFmtId="164" fontId="6" fillId="0" borderId="40" xfId="0" applyNumberFormat="1" applyFont="1" applyFill="1" applyBorder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54" xfId="0" applyFont="1" applyFill="1" applyBorder="1" applyAlignment="1" applyProtection="1" quotePrefix="1">
      <alignment horizontal="right"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left" vertical="center" wrapText="1" inden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49" fontId="14" fillId="0" borderId="28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left" wrapText="1" inden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Border="1" applyAlignment="1" applyProtection="1">
      <alignment horizontal="left" wrapText="1" indent="1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62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left" vertical="center" wrapText="1" indent="1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0" fillId="0" borderId="63" xfId="0" applyFont="1" applyFill="1" applyBorder="1" applyAlignment="1" applyProtection="1">
      <alignment vertical="center" wrapText="1"/>
      <protection/>
    </xf>
    <xf numFmtId="0" fontId="3" fillId="0" borderId="60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164" fontId="2" fillId="0" borderId="0" xfId="102" applyNumberFormat="1" applyFill="1">
      <alignment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ill="1" applyBorder="1" applyAlignment="1">
      <alignment vertical="center" wrapText="1"/>
    </xf>
    <xf numFmtId="164" fontId="0" fillId="0" borderId="20" xfId="0" applyNumberFormat="1" applyFont="1" applyFill="1" applyBorder="1" applyAlignment="1">
      <alignment horizontal="left" vertical="center" wrapText="1"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vertical="center" wrapText="1"/>
    </xf>
    <xf numFmtId="0" fontId="0" fillId="0" borderId="66" xfId="0" applyBorder="1" applyAlignment="1">
      <alignment/>
    </xf>
    <xf numFmtId="0" fontId="27" fillId="0" borderId="66" xfId="0" applyFont="1" applyBorder="1" applyAlignment="1">
      <alignment horizontal="center" wrapText="1"/>
    </xf>
    <xf numFmtId="0" fontId="28" fillId="0" borderId="66" xfId="0" applyFont="1" applyBorder="1" applyAlignment="1">
      <alignment horizontal="center"/>
    </xf>
    <xf numFmtId="0" fontId="28" fillId="0" borderId="66" xfId="0" applyFont="1" applyBorder="1" applyAlignment="1">
      <alignment/>
    </xf>
    <xf numFmtId="0" fontId="29" fillId="0" borderId="0" xfId="0" applyFont="1" applyFill="1" applyBorder="1" applyAlignment="1">
      <alignment/>
    </xf>
    <xf numFmtId="164" fontId="12" fillId="0" borderId="20" xfId="0" applyNumberFormat="1" applyFont="1" applyFill="1" applyBorder="1" applyAlignment="1" applyProtection="1" quotePrefix="1">
      <alignment vertical="center" wrapText="1"/>
      <protection locked="0"/>
    </xf>
    <xf numFmtId="0" fontId="32" fillId="0" borderId="0" xfId="96" applyFont="1">
      <alignment/>
      <protection/>
    </xf>
    <xf numFmtId="0" fontId="29" fillId="0" borderId="0" xfId="96">
      <alignment/>
      <protection/>
    </xf>
    <xf numFmtId="0" fontId="33" fillId="0" borderId="0" xfId="96" applyFont="1">
      <alignment/>
      <protection/>
    </xf>
    <xf numFmtId="0" fontId="34" fillId="0" borderId="0" xfId="96" applyFont="1">
      <alignment/>
      <protection/>
    </xf>
    <xf numFmtId="0" fontId="22" fillId="0" borderId="0" xfId="96" applyFont="1">
      <alignment/>
      <protection/>
    </xf>
    <xf numFmtId="0" fontId="35" fillId="51" borderId="67" xfId="96" applyFont="1" applyFill="1" applyBorder="1">
      <alignment/>
      <protection/>
    </xf>
    <xf numFmtId="0" fontId="22" fillId="51" borderId="67" xfId="96" applyFont="1" applyFill="1" applyBorder="1" applyAlignment="1">
      <alignment horizontal="center" wrapText="1"/>
      <protection/>
    </xf>
    <xf numFmtId="0" fontId="34" fillId="51" borderId="67" xfId="96" applyFont="1" applyFill="1" applyBorder="1" applyAlignment="1">
      <alignment horizontal="center" wrapText="1"/>
      <protection/>
    </xf>
    <xf numFmtId="0" fontId="34" fillId="0" borderId="67" xfId="96" applyFont="1" applyFill="1" applyBorder="1" applyAlignment="1">
      <alignment horizontal="justify"/>
      <protection/>
    </xf>
    <xf numFmtId="0" fontId="22" fillId="0" borderId="67" xfId="96" applyFont="1" applyFill="1" applyBorder="1">
      <alignment/>
      <protection/>
    </xf>
    <xf numFmtId="0" fontId="34" fillId="0" borderId="67" xfId="96" applyFont="1" applyFill="1" applyBorder="1">
      <alignment/>
      <protection/>
    </xf>
    <xf numFmtId="0" fontId="22" fillId="0" borderId="67" xfId="96" applyFont="1" applyFill="1" applyBorder="1" applyAlignment="1">
      <alignment horizontal="justify"/>
      <protection/>
    </xf>
    <xf numFmtId="0" fontId="34" fillId="0" borderId="67" xfId="96" applyFont="1" applyFill="1" applyBorder="1" applyAlignment="1">
      <alignment horizontal="justify" wrapText="1"/>
      <protection/>
    </xf>
    <xf numFmtId="0" fontId="34" fillId="51" borderId="67" xfId="96" applyFont="1" applyFill="1" applyBorder="1">
      <alignment/>
      <protection/>
    </xf>
    <xf numFmtId="0" fontId="34" fillId="0" borderId="67" xfId="96" applyFont="1" applyFill="1" applyBorder="1" applyAlignment="1">
      <alignment wrapText="1"/>
      <protection/>
    </xf>
    <xf numFmtId="0" fontId="35" fillId="51" borderId="67" xfId="96" applyFont="1" applyFill="1" applyBorder="1" applyAlignment="1">
      <alignment wrapText="1"/>
      <protection/>
    </xf>
    <xf numFmtId="169" fontId="20" fillId="0" borderId="67" xfId="101" applyNumberFormat="1" applyFont="1" applyFill="1" applyBorder="1" applyAlignment="1">
      <alignment horizontal="left" vertical="center" wrapText="1"/>
      <protection/>
    </xf>
    <xf numFmtId="0" fontId="22" fillId="0" borderId="67" xfId="96" applyFont="1" applyFill="1" applyBorder="1" applyAlignment="1">
      <alignment wrapText="1"/>
      <protection/>
    </xf>
    <xf numFmtId="0" fontId="36" fillId="0" borderId="0" xfId="96" applyFont="1">
      <alignment/>
      <protection/>
    </xf>
    <xf numFmtId="0" fontId="0" fillId="0" borderId="68" xfId="0" applyFill="1" applyBorder="1" applyAlignment="1">
      <alignment/>
    </xf>
    <xf numFmtId="164" fontId="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3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96" applyFont="1" applyAlignment="1">
      <alignment vertical="center"/>
      <protection/>
    </xf>
    <xf numFmtId="0" fontId="0" fillId="0" borderId="69" xfId="0" applyBorder="1" applyAlignment="1">
      <alignment/>
    </xf>
    <xf numFmtId="3" fontId="29" fillId="0" borderId="20" xfId="0" applyNumberFormat="1" applyFont="1" applyBorder="1" applyAlignment="1">
      <alignment/>
    </xf>
    <xf numFmtId="164" fontId="19" fillId="0" borderId="70" xfId="102" applyNumberFormat="1" applyFont="1" applyFill="1" applyBorder="1" applyAlignment="1" applyProtection="1">
      <alignment horizontal="left" vertical="center"/>
      <protection/>
    </xf>
    <xf numFmtId="164" fontId="6" fillId="0" borderId="60" xfId="0" applyNumberFormat="1" applyFont="1" applyFill="1" applyBorder="1" applyAlignment="1">
      <alignment horizontal="centerContinuous" vertical="center" wrapText="1"/>
    </xf>
    <xf numFmtId="164" fontId="6" fillId="0" borderId="63" xfId="0" applyNumberFormat="1" applyFont="1" applyFill="1" applyBorder="1" applyAlignment="1">
      <alignment horizontal="centerContinuous" vertical="center" wrapText="1"/>
    </xf>
    <xf numFmtId="164" fontId="19" fillId="0" borderId="0" xfId="102" applyNumberFormat="1" applyFont="1" applyFill="1" applyBorder="1" applyAlignment="1" applyProtection="1">
      <alignment horizontal="left" vertical="center"/>
      <protection/>
    </xf>
    <xf numFmtId="164" fontId="40" fillId="0" borderId="0" xfId="0" applyNumberFormat="1" applyFont="1" applyFill="1" applyAlignment="1" applyProtection="1">
      <alignment horizontal="center" vertical="center" wrapText="1"/>
      <protection/>
    </xf>
    <xf numFmtId="0" fontId="22" fillId="23" borderId="67" xfId="96" applyFont="1" applyFill="1" applyBorder="1" applyAlignment="1">
      <alignment horizontal="center" wrapText="1"/>
      <protection/>
    </xf>
    <xf numFmtId="0" fontId="34" fillId="33" borderId="67" xfId="96" applyFont="1" applyFill="1" applyBorder="1" applyAlignment="1">
      <alignment horizontal="center" wrapText="1"/>
      <protection/>
    </xf>
    <xf numFmtId="0" fontId="42" fillId="0" borderId="0" xfId="96" applyFont="1" applyBorder="1" applyAlignment="1">
      <alignment wrapText="1"/>
      <protection/>
    </xf>
    <xf numFmtId="3" fontId="29" fillId="0" borderId="71" xfId="0" applyNumberFormat="1" applyFont="1" applyBorder="1" applyAlignment="1">
      <alignment/>
    </xf>
    <xf numFmtId="0" fontId="26" fillId="0" borderId="72" xfId="0" applyFont="1" applyBorder="1" applyAlignment="1">
      <alignment horizontal="center"/>
    </xf>
    <xf numFmtId="3" fontId="28" fillId="0" borderId="73" xfId="0" applyNumberFormat="1" applyFont="1" applyBorder="1" applyAlignment="1">
      <alignment/>
    </xf>
    <xf numFmtId="3" fontId="29" fillId="0" borderId="74" xfId="0" applyNumberFormat="1" applyFont="1" applyBorder="1" applyAlignment="1">
      <alignment/>
    </xf>
    <xf numFmtId="3" fontId="29" fillId="0" borderId="75" xfId="0" applyNumberFormat="1" applyFont="1" applyBorder="1" applyAlignment="1">
      <alignment/>
    </xf>
    <xf numFmtId="3" fontId="29" fillId="0" borderId="76" xfId="0" applyNumberFormat="1" applyFont="1" applyBorder="1" applyAlignment="1">
      <alignment/>
    </xf>
    <xf numFmtId="0" fontId="26" fillId="0" borderId="77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3" fontId="29" fillId="0" borderId="75" xfId="0" applyNumberFormat="1" applyFont="1" applyBorder="1" applyAlignment="1">
      <alignment horizontal="right"/>
    </xf>
    <xf numFmtId="0" fontId="26" fillId="0" borderId="79" xfId="0" applyFont="1" applyBorder="1" applyAlignment="1">
      <alignment horizontal="center"/>
    </xf>
    <xf numFmtId="3" fontId="29" fillId="0" borderId="80" xfId="0" applyNumberFormat="1" applyFont="1" applyBorder="1" applyAlignment="1">
      <alignment horizontal="right"/>
    </xf>
    <xf numFmtId="3" fontId="29" fillId="0" borderId="80" xfId="0" applyNumberFormat="1" applyFont="1" applyBorder="1" applyAlignment="1">
      <alignment/>
    </xf>
    <xf numFmtId="3" fontId="29" fillId="0" borderId="81" xfId="0" applyNumberFormat="1" applyFont="1" applyBorder="1" applyAlignment="1">
      <alignment/>
    </xf>
    <xf numFmtId="3" fontId="29" fillId="0" borderId="82" xfId="0" applyNumberFormat="1" applyFont="1" applyBorder="1" applyAlignment="1">
      <alignment/>
    </xf>
    <xf numFmtId="0" fontId="26" fillId="0" borderId="83" xfId="0" applyFont="1" applyBorder="1" applyAlignment="1">
      <alignment horizontal="center"/>
    </xf>
    <xf numFmtId="0" fontId="40" fillId="0" borderId="0" xfId="0" applyFont="1" applyAlignment="1">
      <alignment/>
    </xf>
    <xf numFmtId="3" fontId="26" fillId="0" borderId="84" xfId="0" applyNumberFormat="1" applyFont="1" applyBorder="1" applyAlignment="1">
      <alignment horizontal="center"/>
    </xf>
    <xf numFmtId="3" fontId="26" fillId="0" borderId="85" xfId="0" applyNumberFormat="1" applyFont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26" fillId="0" borderId="85" xfId="0" applyFont="1" applyBorder="1" applyAlignment="1">
      <alignment horizontal="center"/>
    </xf>
    <xf numFmtId="3" fontId="28" fillId="0" borderId="50" xfId="0" applyNumberFormat="1" applyFont="1" applyBorder="1" applyAlignment="1">
      <alignment/>
    </xf>
    <xf numFmtId="0" fontId="26" fillId="0" borderId="86" xfId="0" applyFont="1" applyBorder="1" applyAlignment="1">
      <alignment horizontal="center"/>
    </xf>
    <xf numFmtId="0" fontId="29" fillId="0" borderId="71" xfId="0" applyFont="1" applyBorder="1" applyAlignment="1">
      <alignment/>
    </xf>
    <xf numFmtId="0" fontId="29" fillId="0" borderId="87" xfId="0" applyFont="1" applyBorder="1" applyAlignment="1">
      <alignment/>
    </xf>
    <xf numFmtId="0" fontId="29" fillId="0" borderId="88" xfId="0" applyFont="1" applyBorder="1" applyAlignment="1">
      <alignment/>
    </xf>
    <xf numFmtId="0" fontId="28" fillId="0" borderId="89" xfId="0" applyFont="1" applyBorder="1" applyAlignment="1">
      <alignment/>
    </xf>
    <xf numFmtId="0" fontId="0" fillId="0" borderId="53" xfId="0" applyBorder="1" applyAlignment="1">
      <alignment/>
    </xf>
    <xf numFmtId="0" fontId="0" fillId="0" borderId="90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14" fillId="0" borderId="22" xfId="102" applyFont="1" applyFill="1" applyBorder="1" applyAlignment="1" applyProtection="1">
      <alignment horizontal="left" vertical="center" wrapText="1" indent="2"/>
      <protection/>
    </xf>
    <xf numFmtId="164" fontId="13" fillId="56" borderId="43" xfId="102" applyNumberFormat="1" applyFont="1" applyFill="1" applyBorder="1" applyAlignment="1" applyProtection="1">
      <alignment horizontal="right" vertical="center" wrapText="1"/>
      <protection/>
    </xf>
    <xf numFmtId="0" fontId="14" fillId="0" borderId="19" xfId="102" applyFont="1" applyFill="1" applyBorder="1" applyAlignment="1" applyProtection="1">
      <alignment horizontal="left" vertical="center" wrapText="1" indent="2"/>
      <protection/>
    </xf>
    <xf numFmtId="164" fontId="14" fillId="55" borderId="38" xfId="102" applyNumberFormat="1" applyFont="1" applyFill="1" applyBorder="1" applyAlignment="1" applyProtection="1">
      <alignment horizontal="right" vertical="center" wrapText="1"/>
      <protection locked="0"/>
    </xf>
    <xf numFmtId="0" fontId="31" fillId="57" borderId="91" xfId="0" applyFont="1" applyFill="1" applyBorder="1" applyAlignment="1">
      <alignment horizontal="center"/>
    </xf>
    <xf numFmtId="0" fontId="29" fillId="0" borderId="88" xfId="0" applyFont="1" applyBorder="1" applyAlignment="1">
      <alignment horizontal="left"/>
    </xf>
    <xf numFmtId="0" fontId="28" fillId="0" borderId="92" xfId="0" applyFont="1" applyBorder="1" applyAlignment="1">
      <alignment horizontal="center"/>
    </xf>
    <xf numFmtId="3" fontId="29" fillId="0" borderId="93" xfId="0" applyNumberFormat="1" applyFont="1" applyBorder="1" applyAlignment="1">
      <alignment horizontal="right"/>
    </xf>
    <xf numFmtId="3" fontId="29" fillId="0" borderId="46" xfId="0" applyNumberFormat="1" applyFont="1" applyBorder="1" applyAlignment="1">
      <alignment horizontal="right"/>
    </xf>
    <xf numFmtId="3" fontId="29" fillId="0" borderId="47" xfId="0" applyNumberFormat="1" applyFont="1" applyBorder="1" applyAlignment="1">
      <alignment horizontal="right"/>
    </xf>
    <xf numFmtId="3" fontId="29" fillId="0" borderId="94" xfId="0" applyNumberFormat="1" applyFont="1" applyBorder="1" applyAlignment="1">
      <alignment horizontal="right"/>
    </xf>
    <xf numFmtId="3" fontId="29" fillId="0" borderId="95" xfId="0" applyNumberFormat="1" applyFont="1" applyBorder="1" applyAlignment="1">
      <alignment horizontal="right"/>
    </xf>
    <xf numFmtId="3" fontId="28" fillId="0" borderId="90" xfId="0" applyNumberFormat="1" applyFont="1" applyBorder="1" applyAlignment="1">
      <alignment horizontal="right"/>
    </xf>
    <xf numFmtId="3" fontId="29" fillId="0" borderId="90" xfId="0" applyNumberFormat="1" applyFont="1" applyBorder="1" applyAlignment="1">
      <alignment horizontal="right"/>
    </xf>
    <xf numFmtId="0" fontId="31" fillId="57" borderId="96" xfId="0" applyFont="1" applyFill="1" applyBorder="1" applyAlignment="1">
      <alignment horizontal="center"/>
    </xf>
    <xf numFmtId="0" fontId="43" fillId="57" borderId="9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9" fillId="0" borderId="0" xfId="0" applyFont="1" applyBorder="1" applyAlignment="1">
      <alignment horizontal="left"/>
    </xf>
    <xf numFmtId="1" fontId="29" fillId="0" borderId="47" xfId="0" applyNumberFormat="1" applyFont="1" applyBorder="1" applyAlignment="1">
      <alignment horizontal="right"/>
    </xf>
    <xf numFmtId="0" fontId="31" fillId="57" borderId="98" xfId="0" applyFont="1" applyFill="1" applyBorder="1" applyAlignment="1">
      <alignment horizontal="center"/>
    </xf>
    <xf numFmtId="0" fontId="29" fillId="0" borderId="82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164" fontId="41" fillId="56" borderId="43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21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54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37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38" xfId="102" applyNumberFormat="1" applyFont="1" applyFill="1" applyBorder="1" applyAlignment="1" applyProtection="1">
      <alignment horizontal="right" vertical="center" wrapText="1"/>
      <protection locked="0"/>
    </xf>
    <xf numFmtId="164" fontId="13" fillId="56" borderId="38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24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25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21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24" xfId="102" applyNumberFormat="1" applyFont="1" applyFill="1" applyBorder="1" applyAlignment="1" applyProtection="1">
      <alignment horizontal="right" vertical="center" wrapText="1"/>
      <protection/>
    </xf>
    <xf numFmtId="164" fontId="14" fillId="56" borderId="21" xfId="102" applyNumberFormat="1" applyFont="1" applyFill="1" applyBorder="1" applyAlignment="1" applyProtection="1">
      <alignment horizontal="right" vertical="center" wrapText="1"/>
      <protection/>
    </xf>
    <xf numFmtId="164" fontId="14" fillId="56" borderId="25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24" xfId="102" applyNumberFormat="1" applyFont="1" applyFill="1" applyBorder="1" applyAlignment="1" applyProtection="1">
      <alignment horizontal="right" vertical="center" wrapText="1"/>
      <protection locked="0"/>
    </xf>
    <xf numFmtId="164" fontId="14" fillId="56" borderId="37" xfId="102" applyNumberFormat="1" applyFont="1" applyFill="1" applyBorder="1" applyAlignment="1" applyProtection="1">
      <alignment horizontal="right" vertical="center" wrapText="1"/>
      <protection locked="0"/>
    </xf>
    <xf numFmtId="164" fontId="13" fillId="56" borderId="43" xfId="102" applyNumberFormat="1" applyFont="1" applyFill="1" applyBorder="1" applyAlignment="1" applyProtection="1">
      <alignment horizontal="right" vertical="center" wrapText="1"/>
      <protection locked="0"/>
    </xf>
    <xf numFmtId="164" fontId="16" fillId="56" borderId="43" xfId="102" applyNumberFormat="1" applyFont="1" applyFill="1" applyBorder="1" applyAlignment="1" applyProtection="1">
      <alignment horizontal="right" vertical="center" wrapText="1"/>
      <protection/>
    </xf>
    <xf numFmtId="164" fontId="13" fillId="56" borderId="43" xfId="102" applyNumberFormat="1" applyFont="1" applyFill="1" applyBorder="1" applyAlignment="1" applyProtection="1">
      <alignment horizontal="right" vertical="center" wrapText="1"/>
      <protection/>
    </xf>
    <xf numFmtId="164" fontId="14" fillId="56" borderId="23" xfId="0" applyNumberFormat="1" applyFont="1" applyFill="1" applyBorder="1" applyAlignment="1" applyProtection="1">
      <alignment vertical="center" wrapText="1"/>
      <protection locked="0"/>
    </xf>
    <xf numFmtId="164" fontId="14" fillId="56" borderId="20" xfId="0" applyNumberFormat="1" applyFont="1" applyFill="1" applyBorder="1" applyAlignment="1" applyProtection="1">
      <alignment vertical="center" wrapText="1"/>
      <protection locked="0"/>
    </xf>
    <xf numFmtId="164" fontId="14" fillId="56" borderId="99" xfId="0" applyNumberFormat="1" applyFont="1" applyFill="1" applyBorder="1" applyAlignment="1" applyProtection="1">
      <alignment vertical="center" wrapText="1"/>
      <protection locked="0"/>
    </xf>
    <xf numFmtId="164" fontId="14" fillId="56" borderId="28" xfId="0" applyNumberFormat="1" applyFont="1" applyFill="1" applyBorder="1" applyAlignment="1" applyProtection="1">
      <alignment vertical="center" wrapText="1"/>
      <protection locked="0"/>
    </xf>
    <xf numFmtId="164" fontId="13" fillId="56" borderId="40" xfId="0" applyNumberFormat="1" applyFont="1" applyFill="1" applyBorder="1" applyAlignment="1" applyProtection="1">
      <alignment vertical="center" wrapText="1"/>
      <protection/>
    </xf>
    <xf numFmtId="164" fontId="13" fillId="56" borderId="19" xfId="0" applyNumberFormat="1" applyFont="1" applyFill="1" applyBorder="1" applyAlignment="1" applyProtection="1">
      <alignment horizontal="right" vertical="center" wrapText="1"/>
      <protection locked="0"/>
    </xf>
    <xf numFmtId="164" fontId="14" fillId="56" borderId="24" xfId="0" applyNumberFormat="1" applyFont="1" applyFill="1" applyBorder="1" applyAlignment="1" applyProtection="1">
      <alignment vertical="center" wrapText="1"/>
      <protection locked="0"/>
    </xf>
    <xf numFmtId="164" fontId="14" fillId="56" borderId="21" xfId="0" applyNumberFormat="1" applyFont="1" applyFill="1" applyBorder="1" applyAlignment="1" applyProtection="1">
      <alignment vertical="center" wrapText="1"/>
      <protection locked="0"/>
    </xf>
    <xf numFmtId="164" fontId="14" fillId="56" borderId="54" xfId="102" applyNumberFormat="1" applyFont="1" applyFill="1" applyBorder="1" applyAlignment="1" applyProtection="1">
      <alignment vertical="center" wrapText="1"/>
      <protection locked="0"/>
    </xf>
    <xf numFmtId="164" fontId="14" fillId="56" borderId="21" xfId="102" applyNumberFormat="1" applyFont="1" applyFill="1" applyBorder="1" applyAlignment="1" applyProtection="1">
      <alignment vertical="center" wrapText="1"/>
      <protection locked="0"/>
    </xf>
    <xf numFmtId="164" fontId="14" fillId="56" borderId="25" xfId="102" applyNumberFormat="1" applyFont="1" applyFill="1" applyBorder="1" applyAlignment="1" applyProtection="1">
      <alignment vertical="center" wrapText="1"/>
      <protection locked="0"/>
    </xf>
    <xf numFmtId="164" fontId="14" fillId="56" borderId="36" xfId="102" applyNumberFormat="1" applyFont="1" applyFill="1" applyBorder="1" applyAlignment="1" applyProtection="1">
      <alignment vertical="center" wrapText="1"/>
      <protection locked="0"/>
    </xf>
    <xf numFmtId="164" fontId="13" fillId="56" borderId="43" xfId="102" applyNumberFormat="1" applyFont="1" applyFill="1" applyBorder="1" applyAlignment="1" applyProtection="1">
      <alignment vertical="center" wrapText="1"/>
      <protection/>
    </xf>
    <xf numFmtId="164" fontId="14" fillId="56" borderId="24" xfId="102" applyNumberFormat="1" applyFont="1" applyFill="1" applyBorder="1" applyAlignment="1" applyProtection="1">
      <alignment vertical="center" wrapText="1"/>
      <protection locked="0"/>
    </xf>
    <xf numFmtId="164" fontId="13" fillId="56" borderId="43" xfId="0" applyNumberFormat="1" applyFont="1" applyFill="1" applyBorder="1" applyAlignment="1" applyProtection="1">
      <alignment vertical="center" wrapText="1"/>
      <protection/>
    </xf>
    <xf numFmtId="164" fontId="14" fillId="56" borderId="24" xfId="0" applyNumberFormat="1" applyFont="1" applyFill="1" applyBorder="1" applyAlignment="1" applyProtection="1">
      <alignment horizontal="right" vertical="center" wrapText="1"/>
      <protection locked="0"/>
    </xf>
    <xf numFmtId="164" fontId="14" fillId="56" borderId="21" xfId="0" applyNumberFormat="1" applyFont="1" applyFill="1" applyBorder="1" applyAlignment="1" applyProtection="1">
      <alignment horizontal="right" vertical="center" wrapText="1"/>
      <protection locked="0"/>
    </xf>
    <xf numFmtId="164" fontId="14" fillId="56" borderId="25" xfId="0" applyNumberFormat="1" applyFont="1" applyFill="1" applyBorder="1" applyAlignment="1" applyProtection="1">
      <alignment horizontal="right" vertical="center" wrapText="1"/>
      <protection locked="0"/>
    </xf>
    <xf numFmtId="164" fontId="14" fillId="56" borderId="43" xfId="0" applyNumberFormat="1" applyFont="1" applyFill="1" applyBorder="1" applyAlignment="1" applyProtection="1">
      <alignment vertical="center" wrapText="1"/>
      <protection/>
    </xf>
    <xf numFmtId="164" fontId="13" fillId="56" borderId="43" xfId="0" applyNumberFormat="1" applyFont="1" applyFill="1" applyBorder="1" applyAlignment="1">
      <alignment vertical="center" wrapText="1"/>
    </xf>
    <xf numFmtId="164" fontId="13" fillId="56" borderId="38" xfId="0" applyNumberFormat="1" applyFont="1" applyFill="1" applyBorder="1" applyAlignment="1" applyProtection="1">
      <alignment horizontal="right" vertical="center" wrapText="1"/>
      <protection/>
    </xf>
    <xf numFmtId="164" fontId="13" fillId="56" borderId="23" xfId="0" applyNumberFormat="1" applyFont="1" applyFill="1" applyBorder="1" applyAlignment="1" applyProtection="1">
      <alignment horizontal="right" vertical="center" wrapText="1"/>
      <protection locked="0"/>
    </xf>
    <xf numFmtId="164" fontId="14" fillId="56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56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56" borderId="40" xfId="0" applyNumberFormat="1" applyFont="1" applyFill="1" applyBorder="1" applyAlignment="1">
      <alignment vertical="center" wrapText="1"/>
    </xf>
    <xf numFmtId="164" fontId="13" fillId="56" borderId="22" xfId="0" applyNumberFormat="1" applyFont="1" applyFill="1" applyBorder="1" applyAlignment="1" applyProtection="1">
      <alignment horizontal="right" vertical="center" wrapText="1"/>
      <protection/>
    </xf>
    <xf numFmtId="0" fontId="29" fillId="56" borderId="71" xfId="0" applyFont="1" applyFill="1" applyBorder="1" applyAlignment="1">
      <alignment/>
    </xf>
    <xf numFmtId="3" fontId="29" fillId="56" borderId="80" xfId="0" applyNumberFormat="1" applyFont="1" applyFill="1" applyBorder="1" applyAlignment="1">
      <alignment/>
    </xf>
    <xf numFmtId="3" fontId="29" fillId="56" borderId="75" xfId="0" applyNumberFormat="1" applyFont="1" applyFill="1" applyBorder="1" applyAlignment="1">
      <alignment/>
    </xf>
    <xf numFmtId="3" fontId="29" fillId="56" borderId="81" xfId="0" applyNumberFormat="1" applyFont="1" applyFill="1" applyBorder="1" applyAlignment="1">
      <alignment/>
    </xf>
    <xf numFmtId="3" fontId="29" fillId="56" borderId="76" xfId="0" applyNumberFormat="1" applyFont="1" applyFill="1" applyBorder="1" applyAlignment="1">
      <alignment/>
    </xf>
    <xf numFmtId="3" fontId="29" fillId="56" borderId="82" xfId="0" applyNumberFormat="1" applyFont="1" applyFill="1" applyBorder="1" applyAlignment="1">
      <alignment/>
    </xf>
    <xf numFmtId="3" fontId="29" fillId="56" borderId="20" xfId="0" applyNumberFormat="1" applyFont="1" applyFill="1" applyBorder="1" applyAlignment="1">
      <alignment/>
    </xf>
    <xf numFmtId="3" fontId="28" fillId="56" borderId="100" xfId="0" applyNumberFormat="1" applyFont="1" applyFill="1" applyBorder="1" applyAlignment="1">
      <alignment/>
    </xf>
    <xf numFmtId="3" fontId="28" fillId="56" borderId="5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40" fillId="56" borderId="0" xfId="0" applyFont="1" applyFill="1" applyAlignment="1">
      <alignment/>
    </xf>
    <xf numFmtId="3" fontId="29" fillId="56" borderId="71" xfId="0" applyNumberFormat="1" applyFont="1" applyFill="1" applyBorder="1" applyAlignment="1">
      <alignment/>
    </xf>
    <xf numFmtId="3" fontId="29" fillId="56" borderId="87" xfId="0" applyNumberFormat="1" applyFont="1" applyFill="1" applyBorder="1" applyAlignment="1">
      <alignment/>
    </xf>
    <xf numFmtId="3" fontId="29" fillId="56" borderId="88" xfId="0" applyNumberFormat="1" applyFont="1" applyFill="1" applyBorder="1" applyAlignment="1">
      <alignment/>
    </xf>
    <xf numFmtId="3" fontId="28" fillId="56" borderId="89" xfId="0" applyNumberFormat="1" applyFont="1" applyFill="1" applyBorder="1" applyAlignment="1">
      <alignment/>
    </xf>
    <xf numFmtId="3" fontId="28" fillId="56" borderId="101" xfId="0" applyNumberFormat="1" applyFont="1" applyFill="1" applyBorder="1" applyAlignment="1">
      <alignment/>
    </xf>
    <xf numFmtId="3" fontId="0" fillId="56" borderId="0" xfId="0" applyNumberFormat="1" applyFill="1" applyAlignment="1">
      <alignment/>
    </xf>
    <xf numFmtId="3" fontId="40" fillId="56" borderId="0" xfId="0" applyNumberFormat="1" applyFont="1" applyFill="1" applyAlignment="1">
      <alignment/>
    </xf>
    <xf numFmtId="3" fontId="29" fillId="56" borderId="80" xfId="0" applyNumberFormat="1" applyFont="1" applyFill="1" applyBorder="1" applyAlignment="1">
      <alignment horizontal="right"/>
    </xf>
    <xf numFmtId="3" fontId="29" fillId="56" borderId="75" xfId="0" applyNumberFormat="1" applyFont="1" applyFill="1" applyBorder="1" applyAlignment="1">
      <alignment horizontal="right"/>
    </xf>
    <xf numFmtId="0" fontId="22" fillId="0" borderId="0" xfId="0" applyFont="1" applyAlignment="1" applyProtection="1">
      <alignment horizontal="right" vertical="top"/>
      <protection locked="0"/>
    </xf>
    <xf numFmtId="0" fontId="13" fillId="0" borderId="40" xfId="0" applyFont="1" applyFill="1" applyBorder="1" applyAlignment="1" applyProtection="1">
      <alignment horizontal="left" vertical="center" wrapText="1" indent="1"/>
      <protection/>
    </xf>
    <xf numFmtId="164" fontId="14" fillId="56" borderId="25" xfId="0" applyNumberFormat="1" applyFont="1" applyFill="1" applyBorder="1" applyAlignment="1" applyProtection="1">
      <alignment vertical="center" wrapText="1"/>
      <protection locked="0"/>
    </xf>
    <xf numFmtId="0" fontId="13" fillId="0" borderId="22" xfId="102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36" xfId="0" applyNumberFormat="1" applyFont="1" applyFill="1" applyBorder="1" applyAlignment="1" applyProtection="1">
      <alignment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/>
    </xf>
    <xf numFmtId="49" fontId="14" fillId="0" borderId="20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102" applyFont="1" applyFill="1" applyBorder="1" applyAlignment="1" applyProtection="1">
      <alignment horizontal="left" vertical="center" wrapText="1" indent="1"/>
      <protection/>
    </xf>
    <xf numFmtId="0" fontId="14" fillId="0" borderId="20" xfId="102" applyFont="1" applyFill="1" applyBorder="1" applyAlignment="1" applyProtection="1">
      <alignment horizontal="left" vertical="center" wrapText="1" indent="1"/>
      <protection/>
    </xf>
    <xf numFmtId="0" fontId="14" fillId="0" borderId="0" xfId="102" applyFont="1" applyFill="1" applyAlignment="1" applyProtection="1">
      <alignment horizontal="left" indent="1"/>
      <protection/>
    </xf>
    <xf numFmtId="164" fontId="16" fillId="0" borderId="102" xfId="0" applyNumberFormat="1" applyFont="1" applyFill="1" applyBorder="1" applyAlignment="1" applyProtection="1">
      <alignment vertical="center" wrapText="1"/>
      <protection/>
    </xf>
    <xf numFmtId="49" fontId="13" fillId="0" borderId="40" xfId="102" applyNumberFormat="1" applyFont="1" applyFill="1" applyBorder="1" applyAlignment="1" applyProtection="1">
      <alignment horizontal="left" vertical="center" wrapText="1" indent="1"/>
      <protection/>
    </xf>
    <xf numFmtId="164" fontId="13" fillId="0" borderId="64" xfId="0" applyNumberFormat="1" applyFont="1" applyFill="1" applyBorder="1" applyAlignment="1" applyProtection="1">
      <alignment vertical="center" wrapText="1"/>
      <protection/>
    </xf>
    <xf numFmtId="164" fontId="14" fillId="0" borderId="102" xfId="0" applyNumberFormat="1" applyFont="1" applyFill="1" applyBorder="1" applyAlignment="1" applyProtection="1">
      <alignment vertical="center" wrapText="1"/>
      <protection locked="0"/>
    </xf>
    <xf numFmtId="0" fontId="21" fillId="0" borderId="40" xfId="0" applyFont="1" applyBorder="1" applyAlignment="1" applyProtection="1">
      <alignment horizontal="center" wrapText="1"/>
      <protection/>
    </xf>
    <xf numFmtId="0" fontId="18" fillId="0" borderId="32" xfId="0" applyFont="1" applyBorder="1" applyAlignment="1" applyProtection="1">
      <alignment horizontal="center" wrapText="1"/>
      <protection/>
    </xf>
    <xf numFmtId="164" fontId="14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33" xfId="0" applyFont="1" applyBorder="1" applyAlignment="1" applyProtection="1">
      <alignment horizontal="center" wrapText="1"/>
      <protection/>
    </xf>
    <xf numFmtId="0" fontId="22" fillId="0" borderId="60" xfId="0" applyFont="1" applyBorder="1" applyAlignment="1" applyProtection="1">
      <alignment horizontal="center" wrapText="1"/>
      <protection/>
    </xf>
    <xf numFmtId="0" fontId="34" fillId="0" borderId="60" xfId="0" applyFont="1" applyBorder="1" applyAlignment="1" applyProtection="1">
      <alignment horizontal="left" wrapText="1" indent="1"/>
      <protection/>
    </xf>
    <xf numFmtId="49" fontId="14" fillId="0" borderId="23" xfId="102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 vertical="center" wrapText="1"/>
    </xf>
    <xf numFmtId="0" fontId="15" fillId="0" borderId="20" xfId="102" applyFont="1" applyFill="1" applyBorder="1" applyAlignment="1" applyProtection="1">
      <alignment horizontal="left" vertical="center" wrapText="1" indent="1"/>
      <protection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20" xfId="102" applyFont="1" applyFill="1" applyBorder="1" applyAlignment="1" applyProtection="1">
      <alignment horizontal="left" indent="6"/>
      <protection/>
    </xf>
    <xf numFmtId="0" fontId="14" fillId="0" borderId="20" xfId="102" applyFont="1" applyFill="1" applyBorder="1" applyAlignment="1" applyProtection="1">
      <alignment horizontal="left" vertical="center" wrapText="1" indent="6"/>
      <protection/>
    </xf>
    <xf numFmtId="0" fontId="13" fillId="56" borderId="30" xfId="0" applyFont="1" applyFill="1" applyBorder="1" applyAlignment="1" applyProtection="1">
      <alignment horizontal="center" vertical="center" wrapText="1"/>
      <protection/>
    </xf>
    <xf numFmtId="49" fontId="14" fillId="56" borderId="20" xfId="102" applyNumberFormat="1" applyFont="1" applyFill="1" applyBorder="1" applyAlignment="1" applyProtection="1">
      <alignment horizontal="left" vertical="center" wrapText="1" indent="1"/>
      <protection/>
    </xf>
    <xf numFmtId="0" fontId="14" fillId="56" borderId="20" xfId="102" applyFont="1" applyFill="1" applyBorder="1" applyAlignment="1" applyProtection="1">
      <alignment horizontal="left" vertical="center" wrapText="1" indent="6"/>
      <protection/>
    </xf>
    <xf numFmtId="164" fontId="14" fillId="56" borderId="21" xfId="0" applyNumberFormat="1" applyFont="1" applyFill="1" applyBorder="1" applyAlignment="1" applyProtection="1">
      <alignment vertical="center" wrapText="1"/>
      <protection locked="0"/>
    </xf>
    <xf numFmtId="0" fontId="0" fillId="56" borderId="0" xfId="0" applyFont="1" applyFill="1" applyAlignment="1">
      <alignment vertical="center" wrapText="1"/>
    </xf>
    <xf numFmtId="0" fontId="13" fillId="0" borderId="40" xfId="102" applyFont="1" applyFill="1" applyBorder="1" applyAlignment="1" applyProtection="1">
      <alignment vertical="center" wrapText="1"/>
      <protection/>
    </xf>
    <xf numFmtId="49" fontId="14" fillId="0" borderId="28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28" xfId="102" applyFont="1" applyFill="1" applyBorder="1" applyAlignment="1" applyProtection="1">
      <alignment horizontal="left" indent="6"/>
      <protection/>
    </xf>
    <xf numFmtId="0" fontId="14" fillId="0" borderId="28" xfId="102" applyFont="1" applyFill="1" applyBorder="1" applyAlignment="1" applyProtection="1">
      <alignment horizontal="left" vertical="center" wrapText="1" indent="1"/>
      <protection/>
    </xf>
    <xf numFmtId="49" fontId="14" fillId="0" borderId="40" xfId="102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0" borderId="0" xfId="102" applyFont="1" applyFill="1">
      <alignment/>
      <protection/>
    </xf>
    <xf numFmtId="164" fontId="63" fillId="0" borderId="0" xfId="102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/>
      <protection/>
    </xf>
    <xf numFmtId="0" fontId="13" fillId="0" borderId="34" xfId="102" applyFont="1" applyFill="1" applyBorder="1" applyAlignment="1" applyProtection="1">
      <alignment horizontal="center" vertical="center" wrapText="1"/>
      <protection/>
    </xf>
    <xf numFmtId="0" fontId="13" fillId="0" borderId="26" xfId="102" applyFont="1" applyFill="1" applyBorder="1" applyAlignment="1" applyProtection="1">
      <alignment horizontal="center" vertical="center" wrapText="1"/>
      <protection/>
    </xf>
    <xf numFmtId="0" fontId="13" fillId="0" borderId="54" xfId="102" applyFont="1" applyFill="1" applyBorder="1" applyAlignment="1" applyProtection="1">
      <alignment horizontal="center" vertical="center" wrapText="1"/>
      <protection/>
    </xf>
    <xf numFmtId="0" fontId="14" fillId="0" borderId="39" xfId="102" applyFont="1" applyFill="1" applyBorder="1" applyAlignment="1" applyProtection="1">
      <alignment horizontal="center" vertical="center"/>
      <protection/>
    </xf>
    <xf numFmtId="0" fontId="14" fillId="0" borderId="40" xfId="102" applyFont="1" applyFill="1" applyBorder="1" applyAlignment="1" applyProtection="1">
      <alignment horizontal="center" vertical="center"/>
      <protection/>
    </xf>
    <xf numFmtId="0" fontId="14" fillId="0" borderId="43" xfId="102" applyFont="1" applyFill="1" applyBorder="1" applyAlignment="1" applyProtection="1">
      <alignment horizontal="center" vertical="center"/>
      <protection/>
    </xf>
    <xf numFmtId="0" fontId="14" fillId="0" borderId="34" xfId="102" applyFont="1" applyFill="1" applyBorder="1" applyAlignment="1" applyProtection="1">
      <alignment horizontal="center" vertical="center"/>
      <protection/>
    </xf>
    <xf numFmtId="0" fontId="14" fillId="0" borderId="26" xfId="102" applyFont="1" applyFill="1" applyBorder="1" applyProtection="1">
      <alignment/>
      <protection/>
    </xf>
    <xf numFmtId="0" fontId="14" fillId="0" borderId="30" xfId="102" applyFont="1" applyFill="1" applyBorder="1" applyAlignment="1" applyProtection="1">
      <alignment horizontal="center" vertical="center"/>
      <protection/>
    </xf>
    <xf numFmtId="0" fontId="14" fillId="0" borderId="20" xfId="102" applyFont="1" applyFill="1" applyBorder="1" applyAlignment="1" applyProtection="1">
      <alignment vertical="center" wrapText="1"/>
      <protection/>
    </xf>
    <xf numFmtId="0" fontId="14" fillId="0" borderId="20" xfId="102" applyFont="1" applyFill="1" applyBorder="1" applyProtection="1">
      <alignment/>
      <protection/>
    </xf>
    <xf numFmtId="0" fontId="14" fillId="0" borderId="20" xfId="102" applyFont="1" applyFill="1" applyBorder="1" applyAlignment="1" applyProtection="1">
      <alignment wrapText="1"/>
      <protection/>
    </xf>
    <xf numFmtId="0" fontId="14" fillId="0" borderId="33" xfId="102" applyFont="1" applyFill="1" applyBorder="1" applyAlignment="1" applyProtection="1">
      <alignment horizontal="center" vertical="center"/>
      <protection/>
    </xf>
    <xf numFmtId="0" fontId="14" fillId="0" borderId="28" xfId="102" applyFont="1" applyFill="1" applyBorder="1" applyProtection="1">
      <alignment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/>
    </xf>
    <xf numFmtId="164" fontId="13" fillId="56" borderId="38" xfId="0" applyNumberFormat="1" applyFont="1" applyFill="1" applyBorder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/>
      <protection/>
    </xf>
    <xf numFmtId="164" fontId="13" fillId="0" borderId="20" xfId="0" applyNumberFormat="1" applyFont="1" applyFill="1" applyBorder="1" applyAlignment="1" applyProtection="1">
      <alignment horizontal="right" vertical="center" wrapText="1"/>
      <protection/>
    </xf>
    <xf numFmtId="0" fontId="64" fillId="0" borderId="47" xfId="0" applyFont="1" applyBorder="1" applyAlignment="1">
      <alignment/>
    </xf>
    <xf numFmtId="0" fontId="64" fillId="0" borderId="53" xfId="0" applyFont="1" applyBorder="1" applyAlignment="1">
      <alignment/>
    </xf>
    <xf numFmtId="3" fontId="40" fillId="0" borderId="0" xfId="0" applyNumberFormat="1" applyFont="1" applyAlignment="1">
      <alignment/>
    </xf>
    <xf numFmtId="0" fontId="39" fillId="0" borderId="0" xfId="96" applyFont="1" applyAlignment="1">
      <alignment horizontal="right"/>
      <protection/>
    </xf>
    <xf numFmtId="0" fontId="22" fillId="58" borderId="67" xfId="96" applyFont="1" applyFill="1" applyBorder="1">
      <alignment/>
      <protection/>
    </xf>
    <xf numFmtId="166" fontId="14" fillId="0" borderId="54" xfId="65" applyNumberFormat="1" applyFont="1" applyFill="1" applyBorder="1" applyAlignment="1" applyProtection="1">
      <alignment/>
      <protection locked="0"/>
    </xf>
    <xf numFmtId="166" fontId="14" fillId="0" borderId="21" xfId="65" applyNumberFormat="1" applyFont="1" applyFill="1" applyBorder="1" applyAlignment="1" applyProtection="1">
      <alignment/>
      <protection locked="0"/>
    </xf>
    <xf numFmtId="166" fontId="14" fillId="0" borderId="25" xfId="65" applyNumberFormat="1" applyFont="1" applyFill="1" applyBorder="1" applyAlignment="1" applyProtection="1">
      <alignment/>
      <protection locked="0"/>
    </xf>
    <xf numFmtId="166" fontId="13" fillId="0" borderId="43" xfId="65" applyNumberFormat="1" applyFont="1" applyFill="1" applyBorder="1" applyAlignment="1" applyProtection="1">
      <alignment/>
      <protection/>
    </xf>
    <xf numFmtId="0" fontId="44" fillId="0" borderId="0" xfId="98" applyFont="1">
      <alignment/>
      <protection/>
    </xf>
    <xf numFmtId="0" fontId="3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63" fillId="0" borderId="0" xfId="0" applyFont="1" applyFill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 locked="0"/>
    </xf>
    <xf numFmtId="164" fontId="13" fillId="0" borderId="24" xfId="0" applyNumberFormat="1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vertical="center"/>
      <protection locked="0"/>
    </xf>
    <xf numFmtId="164" fontId="13" fillId="0" borderId="21" xfId="0" applyNumberFormat="1" applyFont="1" applyFill="1" applyBorder="1" applyAlignment="1" applyProtection="1">
      <alignment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/>
      <protection locked="0"/>
    </xf>
    <xf numFmtId="164" fontId="13" fillId="0" borderId="25" xfId="0" applyNumberFormat="1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vertical="center"/>
      <protection/>
    </xf>
    <xf numFmtId="164" fontId="13" fillId="0" borderId="4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0" fontId="22" fillId="56" borderId="67" xfId="96" applyFont="1" applyFill="1" applyBorder="1">
      <alignment/>
      <protection/>
    </xf>
    <xf numFmtId="0" fontId="34" fillId="56" borderId="67" xfId="96" applyFont="1" applyFill="1" applyBorder="1">
      <alignment/>
      <protection/>
    </xf>
    <xf numFmtId="0" fontId="2" fillId="0" borderId="0" xfId="102" applyFont="1" applyFill="1" applyAlignment="1">
      <alignment horizontal="center" vertical="center" wrapText="1"/>
      <protection/>
    </xf>
    <xf numFmtId="0" fontId="23" fillId="0" borderId="103" xfId="102" applyFont="1" applyFill="1" applyBorder="1" applyAlignment="1" applyProtection="1">
      <alignment horizontal="left" vertical="center" wrapText="1"/>
      <protection/>
    </xf>
    <xf numFmtId="164" fontId="19" fillId="0" borderId="70" xfId="102" applyNumberFormat="1" applyFont="1" applyFill="1" applyBorder="1" applyAlignment="1" applyProtection="1">
      <alignment horizontal="left" vertical="center"/>
      <protection/>
    </xf>
    <xf numFmtId="164" fontId="5" fillId="0" borderId="0" xfId="102" applyNumberFormat="1" applyFont="1" applyFill="1" applyBorder="1" applyAlignment="1" applyProtection="1">
      <alignment horizontal="center" vertical="center"/>
      <protection/>
    </xf>
    <xf numFmtId="0" fontId="5" fillId="0" borderId="0" xfId="102" applyFont="1" applyFill="1" applyAlignment="1">
      <alignment horizontal="center"/>
      <protection/>
    </xf>
    <xf numFmtId="0" fontId="5" fillId="0" borderId="0" xfId="102" applyFont="1" applyFill="1" applyAlignment="1">
      <alignment horizontal="center" wrapText="1"/>
      <protection/>
    </xf>
    <xf numFmtId="164" fontId="6" fillId="0" borderId="97" xfId="0" applyNumberFormat="1" applyFont="1" applyFill="1" applyBorder="1" applyAlignment="1">
      <alignment horizontal="center" vertical="center" wrapText="1"/>
    </xf>
    <xf numFmtId="164" fontId="6" fillId="0" borderId="9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textRotation="180" wrapText="1"/>
    </xf>
    <xf numFmtId="164" fontId="38" fillId="0" borderId="0" xfId="0" applyNumberFormat="1" applyFont="1" applyFill="1" applyAlignment="1">
      <alignment horizontal="right" vertical="center" wrapText="1"/>
    </xf>
    <xf numFmtId="164" fontId="6" fillId="0" borderId="104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Alignment="1">
      <alignment horizontal="right" wrapText="1"/>
    </xf>
    <xf numFmtId="164" fontId="63" fillId="0" borderId="0" xfId="102" applyNumberFormat="1" applyFont="1" applyFill="1" applyBorder="1" applyAlignment="1" applyProtection="1">
      <alignment horizontal="center" vertical="center" wrapText="1"/>
      <protection/>
    </xf>
    <xf numFmtId="0" fontId="6" fillId="0" borderId="39" xfId="102" applyFont="1" applyFill="1" applyBorder="1" applyAlignment="1" applyProtection="1">
      <alignment horizontal="left"/>
      <protection/>
    </xf>
    <xf numFmtId="0" fontId="6" fillId="0" borderId="40" xfId="102" applyFont="1" applyFill="1" applyBorder="1" applyAlignment="1" applyProtection="1">
      <alignment horizontal="left"/>
      <protection/>
    </xf>
    <xf numFmtId="0" fontId="14" fillId="0" borderId="103" xfId="102" applyFont="1" applyFill="1" applyBorder="1" applyAlignment="1">
      <alignment horizontal="justify" vertical="center" wrapText="1"/>
      <protection/>
    </xf>
    <xf numFmtId="0" fontId="31" fillId="57" borderId="105" xfId="0" applyFont="1" applyFill="1" applyBorder="1" applyAlignment="1">
      <alignment horizontal="center"/>
    </xf>
    <xf numFmtId="0" fontId="31" fillId="57" borderId="106" xfId="0" applyFont="1" applyFill="1" applyBorder="1" applyAlignment="1">
      <alignment horizontal="center"/>
    </xf>
    <xf numFmtId="0" fontId="31" fillId="57" borderId="103" xfId="0" applyFont="1" applyFill="1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72" xfId="0" applyBorder="1" applyAlignment="1">
      <alignment horizontal="left"/>
    </xf>
    <xf numFmtId="0" fontId="30" fillId="0" borderId="62" xfId="0" applyFont="1" applyBorder="1" applyAlignment="1">
      <alignment horizontal="left"/>
    </xf>
    <xf numFmtId="0" fontId="30" fillId="0" borderId="63" xfId="0" applyFont="1" applyBorder="1" applyAlignment="1">
      <alignment horizontal="left"/>
    </xf>
    <xf numFmtId="0" fontId="29" fillId="0" borderId="82" xfId="0" applyFont="1" applyBorder="1" applyAlignment="1">
      <alignment horizontal="left"/>
    </xf>
    <xf numFmtId="0" fontId="29" fillId="0" borderId="88" xfId="0" applyFont="1" applyBorder="1" applyAlignment="1">
      <alignment horizontal="left"/>
    </xf>
    <xf numFmtId="0" fontId="29" fillId="0" borderId="107" xfId="0" applyFont="1" applyBorder="1" applyAlignment="1">
      <alignment horizontal="left"/>
    </xf>
    <xf numFmtId="0" fontId="29" fillId="0" borderId="108" xfId="0" applyFont="1" applyBorder="1" applyAlignment="1">
      <alignment horizontal="left"/>
    </xf>
    <xf numFmtId="0" fontId="38" fillId="0" borderId="0" xfId="0" applyFont="1" applyFill="1" applyAlignment="1">
      <alignment horizontal="right"/>
    </xf>
    <xf numFmtId="0" fontId="29" fillId="0" borderId="109" xfId="0" applyFont="1" applyBorder="1" applyAlignment="1">
      <alignment horizontal="left"/>
    </xf>
    <xf numFmtId="0" fontId="29" fillId="0" borderId="110" xfId="0" applyFont="1" applyBorder="1" applyAlignment="1">
      <alignment horizontal="left"/>
    </xf>
    <xf numFmtId="0" fontId="29" fillId="0" borderId="80" xfId="0" applyFont="1" applyBorder="1" applyAlignment="1">
      <alignment horizontal="left"/>
    </xf>
    <xf numFmtId="0" fontId="29" fillId="0" borderId="71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0" fontId="6" fillId="0" borderId="111" xfId="0" applyFont="1" applyFill="1" applyBorder="1" applyAlignment="1" applyProtection="1">
      <alignment horizontal="center" vertical="center" wrapText="1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26" fillId="0" borderId="113" xfId="0" applyFont="1" applyBorder="1" applyAlignment="1">
      <alignment horizontal="center" wrapText="1"/>
    </xf>
    <xf numFmtId="0" fontId="26" fillId="0" borderId="86" xfId="0" applyFont="1" applyBorder="1" applyAlignment="1">
      <alignment horizontal="center" wrapText="1"/>
    </xf>
    <xf numFmtId="0" fontId="26" fillId="0" borderId="105" xfId="0" applyFont="1" applyBorder="1" applyAlignment="1">
      <alignment horizontal="center" wrapText="1"/>
    </xf>
    <xf numFmtId="0" fontId="26" fillId="0" borderId="106" xfId="0" applyFont="1" applyBorder="1" applyAlignment="1">
      <alignment horizontal="center" wrapText="1"/>
    </xf>
    <xf numFmtId="0" fontId="26" fillId="0" borderId="96" xfId="0" applyFont="1" applyBorder="1" applyAlignment="1">
      <alignment horizontal="center" wrapText="1"/>
    </xf>
    <xf numFmtId="0" fontId="26" fillId="0" borderId="114" xfId="0" applyFont="1" applyBorder="1" applyAlignment="1">
      <alignment horizontal="center" wrapText="1"/>
    </xf>
    <xf numFmtId="0" fontId="6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49" fontId="25" fillId="0" borderId="89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0" fontId="26" fillId="0" borderId="115" xfId="0" applyFont="1" applyBorder="1" applyAlignment="1">
      <alignment horizontal="center" wrapText="1"/>
    </xf>
  </cellXfs>
  <cellStyles count="10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Ezres 2" xfId="67"/>
    <cellStyle name="Figyelmeztetés" xfId="68"/>
    <cellStyle name="Figyelmeztetés 2" xfId="69"/>
    <cellStyle name="Hiperhivatkozás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" xfId="76"/>
    <cellStyle name="Jelölőszín (1) 2" xfId="77"/>
    <cellStyle name="Jelölőszín (2)" xfId="78"/>
    <cellStyle name="Jelölőszín (2) 2" xfId="79"/>
    <cellStyle name="Jelölőszín (3)" xfId="80"/>
    <cellStyle name="Jelölőszín (3) 2" xfId="81"/>
    <cellStyle name="Jelölőszín (4)" xfId="82"/>
    <cellStyle name="Jelölőszín (4) 2" xfId="83"/>
    <cellStyle name="Jelölőszín (5)" xfId="84"/>
    <cellStyle name="Jelölőszín (5) 2" xfId="85"/>
    <cellStyle name="Jelölőszín (6)" xfId="86"/>
    <cellStyle name="Jelölőszín (6) 2" xfId="87"/>
    <cellStyle name="Jó" xfId="88"/>
    <cellStyle name="Jó 2" xfId="89"/>
    <cellStyle name="Kimenet" xfId="90"/>
    <cellStyle name="Kimenet 2" xfId="91"/>
    <cellStyle name="Followed Hyperlink" xfId="92"/>
    <cellStyle name="Magyarázó szöveg" xfId="93"/>
    <cellStyle name="Magyarázó szöveg 2" xfId="94"/>
    <cellStyle name="Már látott hiperhivatkozás" xfId="95"/>
    <cellStyle name="Normál 2" xfId="96"/>
    <cellStyle name="Normál 2 2" xfId="97"/>
    <cellStyle name="Normál 3" xfId="98"/>
    <cellStyle name="Normál 3 2" xfId="99"/>
    <cellStyle name="Normál 3_zárszámadás mellékletei" xfId="100"/>
    <cellStyle name="Normál_97ûrlap" xfId="101"/>
    <cellStyle name="Normál_KVRENMUNKA" xfId="102"/>
    <cellStyle name="Összesen" xfId="103"/>
    <cellStyle name="Összesen 2" xfId="104"/>
    <cellStyle name="Currency" xfId="105"/>
    <cellStyle name="Currency [0]" xfId="106"/>
    <cellStyle name="Rossz" xfId="107"/>
    <cellStyle name="Rossz 2" xfId="108"/>
    <cellStyle name="Semleges" xfId="109"/>
    <cellStyle name="Semleges 2" xfId="110"/>
    <cellStyle name="Számítás" xfId="111"/>
    <cellStyle name="Számítás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3362325</xdr:colOff>
      <xdr:row>6</xdr:row>
      <xdr:rowOff>190500</xdr:rowOff>
    </xdr:from>
    <xdr:ext cx="2476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4829175" y="16668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49"/>
  <sheetViews>
    <sheetView zoomScale="120" zoomScaleNormal="120" zoomScaleSheetLayoutView="130" workbookViewId="0" topLeftCell="A55">
      <selection activeCell="F141" sqref="F141"/>
    </sheetView>
  </sheetViews>
  <sheetFormatPr defaultColWidth="9.00390625" defaultRowHeight="12.75"/>
  <cols>
    <col min="1" max="1" width="7.50390625" style="58" customWidth="1"/>
    <col min="2" max="2" width="69.50390625" style="58" customWidth="1"/>
    <col min="3" max="3" width="19.625" style="58" customWidth="1"/>
    <col min="4" max="4" width="16.00390625" style="58" customWidth="1"/>
    <col min="5" max="5" width="9.00390625" style="58" customWidth="1"/>
    <col min="6" max="16384" width="9.375" style="58" customWidth="1"/>
  </cols>
  <sheetData>
    <row r="1" ht="38.25" customHeight="1">
      <c r="A1" s="58" t="s">
        <v>502</v>
      </c>
    </row>
    <row r="2" spans="1:4" ht="39.75" customHeight="1">
      <c r="A2" s="517" t="s">
        <v>462</v>
      </c>
      <c r="B2" s="517"/>
      <c r="C2" s="517"/>
      <c r="D2" s="517"/>
    </row>
    <row r="3" spans="1:4" ht="15.75" customHeight="1">
      <c r="A3" s="57" t="s">
        <v>3</v>
      </c>
      <c r="B3" s="57"/>
      <c r="C3" s="57"/>
      <c r="D3" s="57"/>
    </row>
    <row r="4" spans="1:4" ht="15.75" customHeight="1" thickBot="1">
      <c r="A4" s="519"/>
      <c r="B4" s="519"/>
      <c r="C4" s="282"/>
      <c r="D4" s="282" t="s">
        <v>463</v>
      </c>
    </row>
    <row r="5" spans="1:4" ht="37.5" customHeight="1" thickBot="1">
      <c r="A5" s="38" t="s">
        <v>55</v>
      </c>
      <c r="B5" s="39" t="s">
        <v>5</v>
      </c>
      <c r="C5" s="59" t="s">
        <v>321</v>
      </c>
      <c r="D5" s="59" t="s">
        <v>451</v>
      </c>
    </row>
    <row r="6" spans="1:4" s="60" customFormat="1" ht="12" customHeight="1" thickBot="1">
      <c r="A6" s="50">
        <v>1</v>
      </c>
      <c r="B6" s="51">
        <v>2</v>
      </c>
      <c r="C6" s="52">
        <v>3</v>
      </c>
      <c r="D6" s="52">
        <v>3</v>
      </c>
    </row>
    <row r="7" spans="1:4" s="1" customFormat="1" ht="12" customHeight="1" thickBot="1">
      <c r="A7" s="32" t="s">
        <v>6</v>
      </c>
      <c r="B7" s="33" t="s">
        <v>132</v>
      </c>
      <c r="C7" s="61">
        <f>SUM(C8,C15,C24)</f>
        <v>7192</v>
      </c>
      <c r="D7" s="61">
        <f>SUM(D8,D15,D24)</f>
        <v>7192</v>
      </c>
    </row>
    <row r="8" spans="1:5" s="1" customFormat="1" ht="12" customHeight="1" thickBot="1">
      <c r="A8" s="30" t="s">
        <v>7</v>
      </c>
      <c r="B8" s="31" t="s">
        <v>133</v>
      </c>
      <c r="C8" s="342">
        <f>SUM(C9:C14)</f>
        <v>3323</v>
      </c>
      <c r="D8" s="342">
        <f>SUM(D9:D14)</f>
        <v>3323</v>
      </c>
      <c r="E8" s="1">
        <v>0</v>
      </c>
    </row>
    <row r="9" spans="1:4" s="1" customFormat="1" ht="12" customHeight="1">
      <c r="A9" s="19" t="s">
        <v>86</v>
      </c>
      <c r="B9" s="8" t="s">
        <v>41</v>
      </c>
      <c r="C9" s="343">
        <v>2833</v>
      </c>
      <c r="D9" s="343">
        <v>2833</v>
      </c>
    </row>
    <row r="10" spans="1:4" s="1" customFormat="1" ht="12" customHeight="1">
      <c r="A10" s="19" t="s">
        <v>87</v>
      </c>
      <c r="B10" s="8" t="s">
        <v>57</v>
      </c>
      <c r="C10" s="343"/>
      <c r="D10" s="343"/>
    </row>
    <row r="11" spans="1:4" s="1" customFormat="1" ht="12" customHeight="1">
      <c r="A11" s="19" t="s">
        <v>88</v>
      </c>
      <c r="B11" s="8" t="s">
        <v>42</v>
      </c>
      <c r="C11" s="343">
        <v>440</v>
      </c>
      <c r="D11" s="343">
        <v>440</v>
      </c>
    </row>
    <row r="12" spans="1:4" s="1" customFormat="1" ht="12" customHeight="1">
      <c r="A12" s="19" t="s">
        <v>89</v>
      </c>
      <c r="B12" s="8" t="s">
        <v>134</v>
      </c>
      <c r="C12" s="343">
        <v>50</v>
      </c>
      <c r="D12" s="343">
        <v>50</v>
      </c>
    </row>
    <row r="13" spans="1:4" s="1" customFormat="1" ht="12" customHeight="1">
      <c r="A13" s="19" t="s">
        <v>90</v>
      </c>
      <c r="B13" s="8" t="s">
        <v>135</v>
      </c>
      <c r="C13" s="343"/>
      <c r="D13" s="343"/>
    </row>
    <row r="14" spans="1:4" s="1" customFormat="1" ht="12" customHeight="1" thickBot="1">
      <c r="A14" s="19" t="s">
        <v>97</v>
      </c>
      <c r="B14" s="8" t="s">
        <v>136</v>
      </c>
      <c r="C14" s="343"/>
      <c r="D14" s="343"/>
    </row>
    <row r="15" spans="1:5" s="1" customFormat="1" ht="12" customHeight="1" thickBot="1">
      <c r="A15" s="30" t="s">
        <v>8</v>
      </c>
      <c r="B15" s="31" t="s">
        <v>137</v>
      </c>
      <c r="C15" s="321">
        <f>SUM(C16:C23)</f>
        <v>3869</v>
      </c>
      <c r="D15" s="321">
        <f>SUM(D16:D23)</f>
        <v>3869</v>
      </c>
      <c r="E15" s="1">
        <v>0</v>
      </c>
    </row>
    <row r="16" spans="1:4" s="1" customFormat="1" ht="12" customHeight="1">
      <c r="A16" s="23" t="s">
        <v>59</v>
      </c>
      <c r="B16" s="15" t="s">
        <v>142</v>
      </c>
      <c r="C16" s="344">
        <v>160</v>
      </c>
      <c r="D16" s="344">
        <v>160</v>
      </c>
    </row>
    <row r="17" spans="1:4" s="1" customFormat="1" ht="12" customHeight="1">
      <c r="A17" s="19" t="s">
        <v>60</v>
      </c>
      <c r="B17" s="8" t="s">
        <v>310</v>
      </c>
      <c r="C17" s="343"/>
      <c r="D17" s="343"/>
    </row>
    <row r="18" spans="1:4" s="1" customFormat="1" ht="12" customHeight="1">
      <c r="A18" s="19" t="s">
        <v>61</v>
      </c>
      <c r="B18" s="8" t="s">
        <v>143</v>
      </c>
      <c r="C18" s="343">
        <v>3238</v>
      </c>
      <c r="D18" s="343">
        <v>3238</v>
      </c>
    </row>
    <row r="19" spans="1:4" s="1" customFormat="1" ht="12" customHeight="1">
      <c r="A19" s="19" t="s">
        <v>62</v>
      </c>
      <c r="B19" s="8" t="s">
        <v>144</v>
      </c>
      <c r="C19" s="343"/>
      <c r="D19" s="343"/>
    </row>
    <row r="20" spans="1:4" s="1" customFormat="1" ht="12" customHeight="1">
      <c r="A20" s="18" t="s">
        <v>138</v>
      </c>
      <c r="B20" s="7" t="s">
        <v>145</v>
      </c>
      <c r="C20" s="345"/>
      <c r="D20" s="345"/>
    </row>
    <row r="21" spans="1:4" s="1" customFormat="1" ht="12" customHeight="1">
      <c r="A21" s="19" t="s">
        <v>139</v>
      </c>
      <c r="B21" s="8" t="s">
        <v>146</v>
      </c>
      <c r="C21" s="343"/>
      <c r="D21" s="343"/>
    </row>
    <row r="22" spans="1:4" s="1" customFormat="1" ht="12" customHeight="1">
      <c r="A22" s="19" t="s">
        <v>140</v>
      </c>
      <c r="B22" s="8" t="s">
        <v>147</v>
      </c>
      <c r="C22" s="343">
        <v>30</v>
      </c>
      <c r="D22" s="343">
        <v>30</v>
      </c>
    </row>
    <row r="23" spans="1:4" s="1" customFormat="1" ht="12" customHeight="1" thickBot="1">
      <c r="A23" s="20" t="s">
        <v>141</v>
      </c>
      <c r="B23" s="10" t="s">
        <v>148</v>
      </c>
      <c r="C23" s="346">
        <v>441</v>
      </c>
      <c r="D23" s="346">
        <v>441</v>
      </c>
    </row>
    <row r="24" spans="1:4" s="1" customFormat="1" ht="12" customHeight="1" thickBot="1">
      <c r="A24" s="30" t="s">
        <v>149</v>
      </c>
      <c r="B24" s="31" t="s">
        <v>151</v>
      </c>
      <c r="C24" s="347"/>
      <c r="D24" s="347"/>
    </row>
    <row r="25" spans="1:4" s="1" customFormat="1" ht="12" customHeight="1" thickBot="1">
      <c r="A25" s="30" t="s">
        <v>10</v>
      </c>
      <c r="B25" s="31" t="s">
        <v>152</v>
      </c>
      <c r="C25" s="321">
        <f>SUM(C26:C33)</f>
        <v>15399</v>
      </c>
      <c r="D25" s="321">
        <f>SUM(D26:D33)</f>
        <v>16755</v>
      </c>
    </row>
    <row r="26" spans="1:4" s="1" customFormat="1" ht="12" customHeight="1">
      <c r="A26" s="21" t="s">
        <v>65</v>
      </c>
      <c r="B26" s="11" t="s">
        <v>339</v>
      </c>
      <c r="C26" s="348">
        <v>7837</v>
      </c>
      <c r="D26" s="348">
        <v>8639</v>
      </c>
    </row>
    <row r="27" spans="1:4" s="1" customFormat="1" ht="12" customHeight="1">
      <c r="A27" s="19" t="s">
        <v>66</v>
      </c>
      <c r="B27" s="8" t="s">
        <v>340</v>
      </c>
      <c r="C27" s="343">
        <v>6152</v>
      </c>
      <c r="D27" s="343">
        <v>5773</v>
      </c>
    </row>
    <row r="28" spans="1:4" s="1" customFormat="1" ht="12" customHeight="1">
      <c r="A28" s="19" t="s">
        <v>67</v>
      </c>
      <c r="B28" s="8" t="s">
        <v>341</v>
      </c>
      <c r="C28" s="343"/>
      <c r="D28" s="343"/>
    </row>
    <row r="29" spans="1:4" s="1" customFormat="1" ht="12" customHeight="1">
      <c r="A29" s="22" t="s">
        <v>153</v>
      </c>
      <c r="B29" s="8" t="s">
        <v>342</v>
      </c>
      <c r="C29" s="349"/>
      <c r="D29" s="349"/>
    </row>
    <row r="30" spans="1:4" s="1" customFormat="1" ht="12" customHeight="1">
      <c r="A30" s="22" t="s">
        <v>154</v>
      </c>
      <c r="B30" s="8" t="s">
        <v>343</v>
      </c>
      <c r="C30" s="349"/>
      <c r="D30" s="349"/>
    </row>
    <row r="31" spans="1:4" s="1" customFormat="1" ht="12" customHeight="1">
      <c r="A31" s="19" t="s">
        <v>155</v>
      </c>
      <c r="B31" s="8" t="s">
        <v>158</v>
      </c>
      <c r="C31" s="343">
        <v>1410</v>
      </c>
      <c r="D31" s="343">
        <v>1898</v>
      </c>
    </row>
    <row r="32" spans="1:4" s="1" customFormat="1" ht="12" customHeight="1">
      <c r="A32" s="19" t="s">
        <v>156</v>
      </c>
      <c r="B32" s="8" t="s">
        <v>159</v>
      </c>
      <c r="C32" s="350"/>
      <c r="D32" s="350"/>
    </row>
    <row r="33" spans="1:4" s="1" customFormat="1" ht="12" customHeight="1" thickBot="1">
      <c r="A33" s="19" t="s">
        <v>157</v>
      </c>
      <c r="B33" s="8" t="s">
        <v>311</v>
      </c>
      <c r="C33" s="350"/>
      <c r="D33" s="350">
        <v>445</v>
      </c>
    </row>
    <row r="34" spans="1:5" s="1" customFormat="1" ht="12" customHeight="1" thickBot="1">
      <c r="A34" s="30" t="s">
        <v>11</v>
      </c>
      <c r="B34" s="31" t="s">
        <v>258</v>
      </c>
      <c r="C34" s="321">
        <f>SUM(C35,C41)</f>
        <v>16931</v>
      </c>
      <c r="D34" s="321">
        <f>SUM(D35,D41)</f>
        <v>23773</v>
      </c>
      <c r="E34" s="1">
        <v>0</v>
      </c>
    </row>
    <row r="35" spans="1:4" s="1" customFormat="1" ht="12" customHeight="1">
      <c r="A35" s="21" t="s">
        <v>68</v>
      </c>
      <c r="B35" s="37" t="s">
        <v>162</v>
      </c>
      <c r="C35" s="351">
        <f>SUM(C36:C40)</f>
        <v>14347</v>
      </c>
      <c r="D35" s="351">
        <v>21189</v>
      </c>
    </row>
    <row r="36" spans="1:4" s="1" customFormat="1" ht="12" customHeight="1">
      <c r="A36" s="19" t="s">
        <v>70</v>
      </c>
      <c r="B36" s="35" t="s">
        <v>163</v>
      </c>
      <c r="C36" s="350"/>
      <c r="D36" s="350"/>
    </row>
    <row r="37" spans="1:4" s="1" customFormat="1" ht="12" customHeight="1">
      <c r="A37" s="19" t="s">
        <v>71</v>
      </c>
      <c r="B37" s="35" t="s">
        <v>164</v>
      </c>
      <c r="C37" s="350"/>
      <c r="D37" s="350"/>
    </row>
    <row r="38" spans="1:4" s="1" customFormat="1" ht="12" customHeight="1">
      <c r="A38" s="19" t="s">
        <v>72</v>
      </c>
      <c r="B38" s="35" t="s">
        <v>165</v>
      </c>
      <c r="C38" s="350"/>
      <c r="D38" s="350"/>
    </row>
    <row r="39" spans="1:4" s="1" customFormat="1" ht="12" customHeight="1">
      <c r="A39" s="19" t="s">
        <v>73</v>
      </c>
      <c r="B39" s="35" t="s">
        <v>44</v>
      </c>
      <c r="C39" s="350"/>
      <c r="D39" s="350"/>
    </row>
    <row r="40" spans="1:4" s="1" customFormat="1" ht="12" customHeight="1">
      <c r="A40" s="19" t="s">
        <v>160</v>
      </c>
      <c r="B40" s="35" t="s">
        <v>166</v>
      </c>
      <c r="C40" s="350">
        <v>14347</v>
      </c>
      <c r="D40" s="350">
        <v>14347</v>
      </c>
    </row>
    <row r="41" spans="1:4" s="1" customFormat="1" ht="12" customHeight="1">
      <c r="A41" s="19" t="s">
        <v>69</v>
      </c>
      <c r="B41" s="37" t="s">
        <v>167</v>
      </c>
      <c r="C41" s="352">
        <f>SUM(C42:C46)</f>
        <v>2584</v>
      </c>
      <c r="D41" s="352">
        <f>SUM(D42:D46)</f>
        <v>2584</v>
      </c>
    </row>
    <row r="42" spans="1:4" s="1" customFormat="1" ht="12" customHeight="1">
      <c r="A42" s="19" t="s">
        <v>76</v>
      </c>
      <c r="B42" s="35" t="s">
        <v>163</v>
      </c>
      <c r="C42" s="350"/>
      <c r="D42" s="350"/>
    </row>
    <row r="43" spans="1:4" s="1" customFormat="1" ht="12" customHeight="1">
      <c r="A43" s="19" t="s">
        <v>77</v>
      </c>
      <c r="B43" s="35" t="s">
        <v>164</v>
      </c>
      <c r="C43" s="350"/>
      <c r="D43" s="350"/>
    </row>
    <row r="44" spans="1:4" s="1" customFormat="1" ht="12" customHeight="1">
      <c r="A44" s="19" t="s">
        <v>78</v>
      </c>
      <c r="B44" s="35" t="s">
        <v>165</v>
      </c>
      <c r="C44" s="350"/>
      <c r="D44" s="350"/>
    </row>
    <row r="45" spans="1:4" s="1" customFormat="1" ht="12" customHeight="1">
      <c r="A45" s="19" t="s">
        <v>79</v>
      </c>
      <c r="B45" s="35" t="s">
        <v>44</v>
      </c>
      <c r="C45" s="350"/>
      <c r="D45" s="350"/>
    </row>
    <row r="46" spans="1:4" s="1" customFormat="1" ht="12" customHeight="1" thickBot="1">
      <c r="A46" s="22" t="s">
        <v>161</v>
      </c>
      <c r="B46" s="36" t="s">
        <v>301</v>
      </c>
      <c r="C46" s="353">
        <v>2584</v>
      </c>
      <c r="D46" s="353">
        <v>2584</v>
      </c>
    </row>
    <row r="47" spans="1:4" s="1" customFormat="1" ht="12" customHeight="1" thickBot="1">
      <c r="A47" s="30" t="s">
        <v>168</v>
      </c>
      <c r="B47" s="31" t="s">
        <v>169</v>
      </c>
      <c r="C47" s="321">
        <f>SUM(C48:C50)</f>
        <v>387</v>
      </c>
      <c r="D47" s="321">
        <f>SUM(D48:D50)</f>
        <v>387</v>
      </c>
    </row>
    <row r="48" spans="1:4" s="1" customFormat="1" ht="12" customHeight="1">
      <c r="A48" s="21" t="s">
        <v>74</v>
      </c>
      <c r="B48" s="11" t="s">
        <v>171</v>
      </c>
      <c r="C48" s="348"/>
      <c r="D48" s="348"/>
    </row>
    <row r="49" spans="1:4" s="1" customFormat="1" ht="12" customHeight="1">
      <c r="A49" s="18" t="s">
        <v>75</v>
      </c>
      <c r="B49" s="8" t="s">
        <v>172</v>
      </c>
      <c r="C49" s="345">
        <v>387</v>
      </c>
      <c r="D49" s="345">
        <v>387</v>
      </c>
    </row>
    <row r="50" spans="1:4" s="1" customFormat="1" ht="12" customHeight="1" thickBot="1">
      <c r="A50" s="22" t="s">
        <v>170</v>
      </c>
      <c r="B50" s="13" t="s">
        <v>113</v>
      </c>
      <c r="C50" s="349"/>
      <c r="D50" s="349"/>
    </row>
    <row r="51" spans="1:4" s="1" customFormat="1" ht="12" customHeight="1" thickBot="1">
      <c r="A51" s="30" t="s">
        <v>13</v>
      </c>
      <c r="B51" s="31" t="s">
        <v>173</v>
      </c>
      <c r="C51" s="321">
        <f>SUM(C52:C53)</f>
        <v>0</v>
      </c>
      <c r="D51" s="321">
        <f>SUM(D52:D53)</f>
        <v>0</v>
      </c>
    </row>
    <row r="52" spans="1:4" s="1" customFormat="1" ht="12" customHeight="1">
      <c r="A52" s="21" t="s">
        <v>174</v>
      </c>
      <c r="B52" s="8" t="s">
        <v>103</v>
      </c>
      <c r="C52" s="354"/>
      <c r="D52" s="354"/>
    </row>
    <row r="53" spans="1:4" s="1" customFormat="1" ht="12" customHeight="1" thickBot="1">
      <c r="A53" s="18" t="s">
        <v>175</v>
      </c>
      <c r="B53" s="8" t="s">
        <v>104</v>
      </c>
      <c r="C53" s="355"/>
      <c r="D53" s="355"/>
    </row>
    <row r="54" spans="1:6" s="1" customFormat="1" ht="17.25" customHeight="1" thickBot="1">
      <c r="A54" s="30" t="s">
        <v>176</v>
      </c>
      <c r="B54" s="31" t="s">
        <v>177</v>
      </c>
      <c r="C54" s="356"/>
      <c r="D54" s="356"/>
      <c r="F54" s="63"/>
    </row>
    <row r="55" spans="1:4" s="1" customFormat="1" ht="12" customHeight="1" thickBot="1">
      <c r="A55" s="30" t="s">
        <v>15</v>
      </c>
      <c r="B55" s="34" t="s">
        <v>178</v>
      </c>
      <c r="C55" s="357">
        <f>SUM(C8,C15,C24,C25,C34,C47,C51,C54)</f>
        <v>39909</v>
      </c>
      <c r="D55" s="357">
        <f>SUM(D8,D15,D24,D25,D34,D47,D51,D54)</f>
        <v>48107</v>
      </c>
    </row>
    <row r="56" spans="1:4" s="1" customFormat="1" ht="12" customHeight="1" thickBot="1">
      <c r="A56" s="100" t="s">
        <v>16</v>
      </c>
      <c r="B56" s="102" t="s">
        <v>309</v>
      </c>
      <c r="C56" s="358">
        <f>SUM(C57:C58)</f>
        <v>3597</v>
      </c>
      <c r="D56" s="358">
        <f>SUM(D57:D58)</f>
        <v>3597</v>
      </c>
    </row>
    <row r="57" spans="1:4" s="1" customFormat="1" ht="12" customHeight="1">
      <c r="A57" s="148" t="s">
        <v>106</v>
      </c>
      <c r="B57" s="149" t="s">
        <v>179</v>
      </c>
      <c r="C57" s="147">
        <v>3597</v>
      </c>
      <c r="D57" s="147">
        <v>3597</v>
      </c>
    </row>
    <row r="58" spans="1:4" s="1" customFormat="1" ht="12" customHeight="1" thickBot="1">
      <c r="A58" s="150" t="s">
        <v>107</v>
      </c>
      <c r="B58" s="151" t="s">
        <v>180</v>
      </c>
      <c r="C58" s="152"/>
      <c r="D58" s="152"/>
    </row>
    <row r="59" spans="1:4" s="1" customFormat="1" ht="12" customHeight="1" thickBot="1">
      <c r="A59" s="100" t="s">
        <v>17</v>
      </c>
      <c r="B59" s="102" t="s">
        <v>181</v>
      </c>
      <c r="C59" s="76"/>
      <c r="D59" s="76"/>
    </row>
    <row r="60" spans="1:4" s="1" customFormat="1" ht="12" customHeight="1">
      <c r="A60" s="23" t="s">
        <v>182</v>
      </c>
      <c r="B60" s="37" t="s">
        <v>198</v>
      </c>
      <c r="C60" s="167">
        <f>SUM(C61:C66)</f>
        <v>0</v>
      </c>
      <c r="D60" s="167">
        <f>SUM(D61:D66)</f>
        <v>0</v>
      </c>
    </row>
    <row r="61" spans="1:4" s="1" customFormat="1" ht="12" customHeight="1">
      <c r="A61" s="21" t="s">
        <v>197</v>
      </c>
      <c r="B61" s="103" t="s">
        <v>199</v>
      </c>
      <c r="C61" s="55"/>
      <c r="D61" s="55"/>
    </row>
    <row r="62" spans="1:4" s="1" customFormat="1" ht="12" customHeight="1">
      <c r="A62" s="21" t="s">
        <v>183</v>
      </c>
      <c r="B62" s="103" t="s">
        <v>200</v>
      </c>
      <c r="C62" s="55"/>
      <c r="D62" s="55"/>
    </row>
    <row r="63" spans="1:4" s="1" customFormat="1" ht="12" customHeight="1">
      <c r="A63" s="21" t="s">
        <v>184</v>
      </c>
      <c r="B63" s="103" t="s">
        <v>201</v>
      </c>
      <c r="C63" s="56"/>
      <c r="D63" s="56"/>
    </row>
    <row r="64" spans="1:4" s="1" customFormat="1" ht="12" customHeight="1">
      <c r="A64" s="21" t="s">
        <v>185</v>
      </c>
      <c r="B64" s="103" t="s">
        <v>202</v>
      </c>
      <c r="C64" s="95"/>
      <c r="D64" s="95"/>
    </row>
    <row r="65" spans="1:4" s="1" customFormat="1" ht="12" customHeight="1">
      <c r="A65" s="21" t="s">
        <v>186</v>
      </c>
      <c r="B65" s="103" t="s">
        <v>203</v>
      </c>
      <c r="C65" s="95"/>
      <c r="D65" s="95"/>
    </row>
    <row r="66" spans="1:4" s="1" customFormat="1" ht="12" customHeight="1">
      <c r="A66" s="21" t="s">
        <v>187</v>
      </c>
      <c r="B66" s="103" t="s">
        <v>205</v>
      </c>
      <c r="C66" s="95"/>
      <c r="D66" s="95"/>
    </row>
    <row r="67" spans="1:4" s="1" customFormat="1" ht="12" customHeight="1">
      <c r="A67" s="21" t="s">
        <v>188</v>
      </c>
      <c r="B67" s="37" t="s">
        <v>206</v>
      </c>
      <c r="C67" s="166">
        <f>SUM(C68:C74)</f>
        <v>0</v>
      </c>
      <c r="D67" s="166">
        <f>SUM(D68:D74)</f>
        <v>0</v>
      </c>
    </row>
    <row r="68" spans="1:4" s="1" customFormat="1" ht="12" customHeight="1">
      <c r="A68" s="21" t="s">
        <v>189</v>
      </c>
      <c r="B68" s="103" t="s">
        <v>199</v>
      </c>
      <c r="C68" s="55"/>
      <c r="D68" s="55"/>
    </row>
    <row r="69" spans="1:4" s="1" customFormat="1" ht="12" customHeight="1">
      <c r="A69" s="21" t="s">
        <v>190</v>
      </c>
      <c r="B69" s="103" t="s">
        <v>114</v>
      </c>
      <c r="C69" s="55"/>
      <c r="D69" s="55"/>
    </row>
    <row r="70" spans="1:4" s="1" customFormat="1" ht="12" customHeight="1">
      <c r="A70" s="21" t="s">
        <v>191</v>
      </c>
      <c r="B70" s="103" t="s">
        <v>115</v>
      </c>
      <c r="C70" s="56"/>
      <c r="D70" s="56"/>
    </row>
    <row r="71" spans="1:4" s="1" customFormat="1" ht="12" customHeight="1">
      <c r="A71" s="21" t="s">
        <v>192</v>
      </c>
      <c r="B71" s="103" t="s">
        <v>201</v>
      </c>
      <c r="C71" s="55"/>
      <c r="D71" s="55"/>
    </row>
    <row r="72" spans="1:4" s="1" customFormat="1" ht="12" customHeight="1">
      <c r="A72" s="18" t="s">
        <v>193</v>
      </c>
      <c r="B72" s="36" t="s">
        <v>207</v>
      </c>
      <c r="C72" s="26"/>
      <c r="D72" s="26"/>
    </row>
    <row r="73" spans="1:4" s="1" customFormat="1" ht="12" customHeight="1">
      <c r="A73" s="19" t="s">
        <v>194</v>
      </c>
      <c r="B73" s="36" t="s">
        <v>203</v>
      </c>
      <c r="C73" s="27"/>
      <c r="D73" s="27"/>
    </row>
    <row r="74" spans="1:4" s="1" customFormat="1" ht="12" customHeight="1" thickBot="1">
      <c r="A74" s="24" t="s">
        <v>195</v>
      </c>
      <c r="B74" s="109" t="s">
        <v>208</v>
      </c>
      <c r="C74" s="25"/>
      <c r="D74" s="25"/>
    </row>
    <row r="75" spans="1:4" s="1" customFormat="1" ht="12" customHeight="1" thickBot="1">
      <c r="A75" s="20"/>
      <c r="B75" s="320" t="s">
        <v>452</v>
      </c>
      <c r="C75" s="28"/>
      <c r="D75" s="28"/>
    </row>
    <row r="76" spans="1:5" s="1" customFormat="1" ht="15" customHeight="1" thickBot="1">
      <c r="A76" s="30" t="s">
        <v>18</v>
      </c>
      <c r="B76" s="48" t="s">
        <v>196</v>
      </c>
      <c r="C76" s="62">
        <f>SUM(C55,C56,C59)</f>
        <v>43506</v>
      </c>
      <c r="D76" s="62">
        <f>SUM(D55,D56,D59)</f>
        <v>51704</v>
      </c>
      <c r="E76" s="125"/>
    </row>
    <row r="77" spans="1:4" s="1" customFormat="1" ht="22.5" customHeight="1">
      <c r="A77" s="518"/>
      <c r="B77" s="518"/>
      <c r="C77" s="518"/>
      <c r="D77" s="518"/>
    </row>
    <row r="78" spans="1:4" s="1" customFormat="1" ht="12.75" customHeight="1">
      <c r="A78" s="5"/>
      <c r="B78" s="6"/>
      <c r="C78" s="6"/>
      <c r="D78" s="6"/>
    </row>
    <row r="79" spans="1:4" ht="16.5" customHeight="1">
      <c r="A79" s="520" t="s">
        <v>33</v>
      </c>
      <c r="B79" s="520"/>
      <c r="C79" s="520"/>
      <c r="D79" s="520"/>
    </row>
    <row r="80" spans="1:4" ht="16.5" customHeight="1" thickBot="1">
      <c r="A80" s="519"/>
      <c r="B80" s="519"/>
      <c r="C80" s="282"/>
      <c r="D80" s="282"/>
    </row>
    <row r="81" spans="1:4" ht="37.5" customHeight="1" thickBot="1">
      <c r="A81" s="38" t="s">
        <v>4</v>
      </c>
      <c r="B81" s="39" t="s">
        <v>34</v>
      </c>
      <c r="C81" s="59" t="s">
        <v>321</v>
      </c>
      <c r="D81" s="59" t="s">
        <v>444</v>
      </c>
    </row>
    <row r="82" spans="1:4" s="60" customFormat="1" ht="12" customHeight="1" thickBot="1">
      <c r="A82" s="50">
        <v>1</v>
      </c>
      <c r="B82" s="51">
        <v>2</v>
      </c>
      <c r="C82" s="52">
        <v>3</v>
      </c>
      <c r="D82" s="52"/>
    </row>
    <row r="83" spans="1:4" ht="12" customHeight="1" thickBot="1">
      <c r="A83" s="32" t="s">
        <v>6</v>
      </c>
      <c r="B83" s="47" t="s">
        <v>209</v>
      </c>
      <c r="C83" s="64">
        <f>SUM(C84:C88)</f>
        <v>38991</v>
      </c>
      <c r="D83" s="64">
        <f>SUM(D84:D88)</f>
        <v>44192</v>
      </c>
    </row>
    <row r="84" spans="1:4" ht="12" customHeight="1">
      <c r="A84" s="23" t="s">
        <v>80</v>
      </c>
      <c r="B84" s="15" t="s">
        <v>35</v>
      </c>
      <c r="C84" s="367">
        <v>16445</v>
      </c>
      <c r="D84" s="367">
        <v>19742</v>
      </c>
    </row>
    <row r="85" spans="1:4" ht="12" customHeight="1">
      <c r="A85" s="19" t="s">
        <v>81</v>
      </c>
      <c r="B85" s="8" t="s">
        <v>210</v>
      </c>
      <c r="C85" s="368">
        <v>2773</v>
      </c>
      <c r="D85" s="368">
        <v>2967</v>
      </c>
    </row>
    <row r="86" spans="1:4" ht="12" customHeight="1">
      <c r="A86" s="19" t="s">
        <v>82</v>
      </c>
      <c r="B86" s="8" t="s">
        <v>102</v>
      </c>
      <c r="C86" s="369">
        <v>10355</v>
      </c>
      <c r="D86" s="369">
        <v>10936</v>
      </c>
    </row>
    <row r="87" spans="1:4" ht="12" customHeight="1">
      <c r="A87" s="19" t="s">
        <v>83</v>
      </c>
      <c r="B87" s="16" t="s">
        <v>211</v>
      </c>
      <c r="C87" s="369"/>
      <c r="D87" s="369"/>
    </row>
    <row r="88" spans="1:4" ht="12" customHeight="1">
      <c r="A88" s="19" t="s">
        <v>92</v>
      </c>
      <c r="B88" s="29" t="s">
        <v>212</v>
      </c>
      <c r="C88" s="369">
        <v>9418</v>
      </c>
      <c r="D88" s="369">
        <v>10547</v>
      </c>
    </row>
    <row r="89" spans="1:4" ht="12" customHeight="1">
      <c r="A89" s="19" t="s">
        <v>84</v>
      </c>
      <c r="B89" s="8" t="s">
        <v>263</v>
      </c>
      <c r="C89" s="369"/>
      <c r="D89" s="369"/>
    </row>
    <row r="90" spans="1:4" ht="12" customHeight="1">
      <c r="A90" s="19" t="s">
        <v>85</v>
      </c>
      <c r="B90" s="153" t="s">
        <v>264</v>
      </c>
      <c r="C90" s="369">
        <v>4691</v>
      </c>
      <c r="D90" s="369">
        <v>4866</v>
      </c>
    </row>
    <row r="91" spans="1:4" ht="12" customHeight="1">
      <c r="A91" s="19" t="s">
        <v>93</v>
      </c>
      <c r="B91" s="153" t="s">
        <v>265</v>
      </c>
      <c r="C91" s="369"/>
      <c r="D91" s="369"/>
    </row>
    <row r="92" spans="1:4" ht="12" customHeight="1">
      <c r="A92" s="19" t="s">
        <v>94</v>
      </c>
      <c r="B92" s="154" t="s">
        <v>266</v>
      </c>
      <c r="C92" s="369">
        <v>408</v>
      </c>
      <c r="D92" s="369">
        <v>593</v>
      </c>
    </row>
    <row r="93" spans="1:4" ht="12" customHeight="1">
      <c r="A93" s="19" t="s">
        <v>95</v>
      </c>
      <c r="B93" s="154" t="s">
        <v>267</v>
      </c>
      <c r="C93" s="369">
        <v>4319</v>
      </c>
      <c r="D93" s="369">
        <v>5088</v>
      </c>
    </row>
    <row r="94" spans="1:4" ht="12" customHeight="1">
      <c r="A94" s="18" t="s">
        <v>96</v>
      </c>
      <c r="B94" s="155" t="s">
        <v>268</v>
      </c>
      <c r="C94" s="369"/>
      <c r="D94" s="369"/>
    </row>
    <row r="95" spans="1:4" ht="12" customHeight="1">
      <c r="A95" s="19" t="s">
        <v>98</v>
      </c>
      <c r="B95" s="155" t="s">
        <v>269</v>
      </c>
      <c r="C95" s="369"/>
      <c r="D95" s="369"/>
    </row>
    <row r="96" spans="1:4" ht="12" customHeight="1" thickBot="1">
      <c r="A96" s="24" t="s">
        <v>213</v>
      </c>
      <c r="B96" s="156" t="s">
        <v>312</v>
      </c>
      <c r="C96" s="370"/>
      <c r="D96" s="370"/>
    </row>
    <row r="97" spans="1:4" ht="12" customHeight="1" thickBot="1">
      <c r="A97" s="30" t="s">
        <v>7</v>
      </c>
      <c r="B97" s="46" t="s">
        <v>214</v>
      </c>
      <c r="C97" s="371">
        <f>SUM(C98:C104)</f>
        <v>3722</v>
      </c>
      <c r="D97" s="371">
        <f>SUM(D98:D104)</f>
        <v>7344</v>
      </c>
    </row>
    <row r="98" spans="1:4" ht="12" customHeight="1">
      <c r="A98" s="21" t="s">
        <v>86</v>
      </c>
      <c r="B98" s="8" t="s">
        <v>215</v>
      </c>
      <c r="C98" s="372">
        <v>3338</v>
      </c>
      <c r="D98" s="372">
        <v>3748</v>
      </c>
    </row>
    <row r="99" spans="1:4" ht="12" customHeight="1">
      <c r="A99" s="21" t="s">
        <v>87</v>
      </c>
      <c r="B99" s="8" t="s">
        <v>216</v>
      </c>
      <c r="C99" s="368">
        <v>384</v>
      </c>
      <c r="D99" s="368">
        <v>3596</v>
      </c>
    </row>
    <row r="100" spans="1:4" ht="12" customHeight="1">
      <c r="A100" s="21" t="s">
        <v>88</v>
      </c>
      <c r="B100" s="8" t="s">
        <v>217</v>
      </c>
      <c r="C100" s="9"/>
      <c r="D100" s="9"/>
    </row>
    <row r="101" spans="1:4" ht="12" customHeight="1">
      <c r="A101" s="21" t="s">
        <v>89</v>
      </c>
      <c r="B101" s="8" t="s">
        <v>218</v>
      </c>
      <c r="C101" s="9"/>
      <c r="D101" s="9"/>
    </row>
    <row r="102" spans="1:4" ht="12" customHeight="1">
      <c r="A102" s="21" t="s">
        <v>90</v>
      </c>
      <c r="B102" s="8" t="s">
        <v>223</v>
      </c>
      <c r="C102" s="9"/>
      <c r="D102" s="9"/>
    </row>
    <row r="103" spans="1:4" ht="24" customHeight="1">
      <c r="A103" s="21" t="s">
        <v>97</v>
      </c>
      <c r="B103" s="8" t="s">
        <v>224</v>
      </c>
      <c r="C103" s="9"/>
      <c r="D103" s="9"/>
    </row>
    <row r="104" spans="1:5" ht="12" customHeight="1">
      <c r="A104" s="21" t="s">
        <v>99</v>
      </c>
      <c r="B104" s="8" t="s">
        <v>225</v>
      </c>
      <c r="C104" s="9"/>
      <c r="D104" s="9"/>
      <c r="E104" s="243">
        <f>SUM(E95:E103)</f>
        <v>0</v>
      </c>
    </row>
    <row r="105" spans="1:4" ht="12" customHeight="1">
      <c r="A105" s="21" t="s">
        <v>219</v>
      </c>
      <c r="B105" s="8" t="s">
        <v>259</v>
      </c>
      <c r="C105" s="9"/>
      <c r="D105" s="9"/>
    </row>
    <row r="106" spans="1:4" ht="12" customHeight="1">
      <c r="A106" s="21" t="s">
        <v>220</v>
      </c>
      <c r="B106" s="153" t="s">
        <v>260</v>
      </c>
      <c r="C106" s="9"/>
      <c r="D106" s="9"/>
    </row>
    <row r="107" spans="1:4" ht="12" customHeight="1">
      <c r="A107" s="18" t="s">
        <v>221</v>
      </c>
      <c r="B107" s="153" t="s">
        <v>261</v>
      </c>
      <c r="C107" s="14"/>
      <c r="D107" s="14"/>
    </row>
    <row r="108" spans="1:4" ht="12" customHeight="1" thickBot="1">
      <c r="A108" s="22" t="s">
        <v>222</v>
      </c>
      <c r="B108" s="153" t="s">
        <v>262</v>
      </c>
      <c r="C108" s="14"/>
      <c r="D108" s="14"/>
    </row>
    <row r="109" spans="1:4" ht="12" customHeight="1" thickBot="1">
      <c r="A109" s="30" t="s">
        <v>8</v>
      </c>
      <c r="B109" s="46" t="s">
        <v>226</v>
      </c>
      <c r="C109" s="176"/>
      <c r="D109" s="176"/>
    </row>
    <row r="110" spans="1:4" ht="12" customHeight="1" thickBot="1">
      <c r="A110" s="30" t="s">
        <v>9</v>
      </c>
      <c r="B110" s="46" t="s">
        <v>227</v>
      </c>
      <c r="C110" s="65">
        <f>SUM(C111:C112)</f>
        <v>793</v>
      </c>
      <c r="D110" s="65">
        <f>SUM(D111:D112)</f>
        <v>168</v>
      </c>
    </row>
    <row r="111" spans="1:4" ht="12" customHeight="1">
      <c r="A111" s="21" t="s">
        <v>63</v>
      </c>
      <c r="B111" s="11" t="s">
        <v>46</v>
      </c>
      <c r="C111" s="12">
        <v>693</v>
      </c>
      <c r="D111" s="12">
        <v>168</v>
      </c>
    </row>
    <row r="112" spans="1:4" ht="12" customHeight="1" thickBot="1">
      <c r="A112" s="19" t="s">
        <v>64</v>
      </c>
      <c r="B112" s="8" t="s">
        <v>47</v>
      </c>
      <c r="C112" s="9">
        <v>100</v>
      </c>
      <c r="D112" s="9"/>
    </row>
    <row r="113" spans="1:4" ht="12" customHeight="1" thickBot="1">
      <c r="A113" s="30" t="s">
        <v>10</v>
      </c>
      <c r="B113" s="101" t="s">
        <v>116</v>
      </c>
      <c r="C113" s="65">
        <f>SUM(C83,C97,C109,C110)</f>
        <v>43506</v>
      </c>
      <c r="D113" s="65">
        <f>SUM(D83,D97,D109,D110)</f>
        <v>51704</v>
      </c>
    </row>
    <row r="114" spans="1:4" ht="12" customHeight="1" thickBot="1">
      <c r="A114" s="30" t="s">
        <v>11</v>
      </c>
      <c r="B114" s="46" t="s">
        <v>228</v>
      </c>
      <c r="C114" s="65"/>
      <c r="D114" s="65"/>
    </row>
    <row r="115" spans="1:4" ht="12" customHeight="1">
      <c r="A115" s="21" t="s">
        <v>68</v>
      </c>
      <c r="B115" s="37" t="s">
        <v>235</v>
      </c>
      <c r="C115" s="177"/>
      <c r="D115" s="177"/>
    </row>
    <row r="116" spans="1:4" ht="12" customHeight="1">
      <c r="A116" s="21" t="s">
        <v>70</v>
      </c>
      <c r="B116" s="103" t="s">
        <v>236</v>
      </c>
      <c r="C116" s="9"/>
      <c r="D116" s="9"/>
    </row>
    <row r="117" spans="1:4" ht="12" customHeight="1">
      <c r="A117" s="21" t="s">
        <v>71</v>
      </c>
      <c r="B117" s="103" t="s">
        <v>237</v>
      </c>
      <c r="C117" s="9"/>
      <c r="D117" s="9"/>
    </row>
    <row r="118" spans="1:4" ht="12" customHeight="1">
      <c r="A118" s="21" t="s">
        <v>72</v>
      </c>
      <c r="B118" s="103" t="s">
        <v>118</v>
      </c>
      <c r="C118" s="9"/>
      <c r="D118" s="9"/>
    </row>
    <row r="119" spans="1:4" ht="12" customHeight="1">
      <c r="A119" s="21" t="s">
        <v>73</v>
      </c>
      <c r="B119" s="103" t="s">
        <v>119</v>
      </c>
      <c r="C119" s="9"/>
      <c r="D119" s="9"/>
    </row>
    <row r="120" spans="1:4" ht="12" customHeight="1">
      <c r="A120" s="21" t="s">
        <v>160</v>
      </c>
      <c r="B120" s="103" t="s">
        <v>238</v>
      </c>
      <c r="C120" s="9"/>
      <c r="D120" s="9"/>
    </row>
    <row r="121" spans="1:4" ht="12" customHeight="1">
      <c r="A121" s="21" t="s">
        <v>229</v>
      </c>
      <c r="B121" s="103" t="s">
        <v>239</v>
      </c>
      <c r="C121" s="9"/>
      <c r="D121" s="9"/>
    </row>
    <row r="122" spans="1:4" ht="12" customHeight="1">
      <c r="A122" s="21" t="s">
        <v>230</v>
      </c>
      <c r="B122" s="103" t="s">
        <v>240</v>
      </c>
      <c r="C122" s="9"/>
      <c r="D122" s="9"/>
    </row>
    <row r="123" spans="1:4" ht="12" customHeight="1">
      <c r="A123" s="21" t="s">
        <v>231</v>
      </c>
      <c r="B123" s="103" t="s">
        <v>101</v>
      </c>
      <c r="C123" s="9"/>
      <c r="D123" s="9"/>
    </row>
    <row r="124" spans="1:4" ht="12" customHeight="1">
      <c r="A124" s="21" t="s">
        <v>69</v>
      </c>
      <c r="B124" s="37" t="s">
        <v>241</v>
      </c>
      <c r="C124" s="177"/>
      <c r="D124" s="177"/>
    </row>
    <row r="125" spans="1:4" ht="12" customHeight="1">
      <c r="A125" s="21" t="s">
        <v>76</v>
      </c>
      <c r="B125" s="103" t="s">
        <v>236</v>
      </c>
      <c r="C125" s="9"/>
      <c r="D125" s="9"/>
    </row>
    <row r="126" spans="1:4" ht="12" customHeight="1">
      <c r="A126" s="21" t="s">
        <v>77</v>
      </c>
      <c r="B126" s="103" t="s">
        <v>242</v>
      </c>
      <c r="C126" s="9"/>
      <c r="D126" s="9"/>
    </row>
    <row r="127" spans="1:4" ht="12" customHeight="1">
      <c r="A127" s="21" t="s">
        <v>78</v>
      </c>
      <c r="B127" s="103" t="s">
        <v>118</v>
      </c>
      <c r="C127" s="9"/>
      <c r="D127" s="9"/>
    </row>
    <row r="128" spans="1:4" ht="12" customHeight="1">
      <c r="A128" s="21" t="s">
        <v>79</v>
      </c>
      <c r="B128" s="103" t="s">
        <v>119</v>
      </c>
      <c r="C128" s="110"/>
      <c r="D128" s="110"/>
    </row>
    <row r="129" spans="1:4" ht="12" customHeight="1">
      <c r="A129" s="21" t="s">
        <v>161</v>
      </c>
      <c r="B129" s="103" t="s">
        <v>238</v>
      </c>
      <c r="C129" s="9"/>
      <c r="D129" s="9"/>
    </row>
    <row r="130" spans="1:4" ht="12" customHeight="1">
      <c r="A130" s="21" t="s">
        <v>232</v>
      </c>
      <c r="B130" s="103" t="s">
        <v>243</v>
      </c>
      <c r="C130" s="14"/>
      <c r="D130" s="14"/>
    </row>
    <row r="131" spans="1:4" ht="12" customHeight="1">
      <c r="A131" s="21" t="s">
        <v>233</v>
      </c>
      <c r="B131" s="103" t="s">
        <v>240</v>
      </c>
      <c r="C131" s="14"/>
      <c r="D131" s="14"/>
    </row>
    <row r="132" spans="1:4" ht="12" customHeight="1" thickBot="1">
      <c r="A132" s="21" t="s">
        <v>234</v>
      </c>
      <c r="B132" s="103" t="s">
        <v>244</v>
      </c>
      <c r="C132" s="126"/>
      <c r="D132" s="126"/>
    </row>
    <row r="133" spans="1:4" ht="12" customHeight="1" thickBot="1">
      <c r="A133" s="18"/>
      <c r="B133" s="322" t="s">
        <v>452</v>
      </c>
      <c r="C133" s="323"/>
      <c r="D133" s="323"/>
    </row>
    <row r="134" spans="1:10" ht="15" customHeight="1" thickBot="1">
      <c r="A134" s="30" t="s">
        <v>12</v>
      </c>
      <c r="B134" s="49" t="s">
        <v>117</v>
      </c>
      <c r="C134" s="65">
        <f>SUM(C113,C114)</f>
        <v>43506</v>
      </c>
      <c r="D134" s="65">
        <f>SUM(D113,D114)</f>
        <v>51704</v>
      </c>
      <c r="G134" s="63"/>
      <c r="H134" s="111"/>
      <c r="I134" s="111"/>
      <c r="J134" s="111"/>
    </row>
    <row r="135" spans="1:4" s="1" customFormat="1" ht="12.75" customHeight="1">
      <c r="A135" s="518"/>
      <c r="B135" s="518"/>
      <c r="C135" s="518"/>
      <c r="D135" s="518"/>
    </row>
    <row r="137" spans="1:4" ht="15.75">
      <c r="A137" s="521" t="s">
        <v>120</v>
      </c>
      <c r="B137" s="521"/>
      <c r="C137" s="521"/>
      <c r="D137" s="521"/>
    </row>
    <row r="138" spans="1:4" ht="16.5" thickBot="1">
      <c r="A138" s="519" t="s">
        <v>110</v>
      </c>
      <c r="B138" s="519"/>
      <c r="C138" s="285"/>
      <c r="D138" s="285"/>
    </row>
    <row r="139" spans="1:5" ht="23.25" customHeight="1" thickBot="1">
      <c r="A139" s="30">
        <v>1</v>
      </c>
      <c r="B139" s="46" t="s">
        <v>245</v>
      </c>
      <c r="C139" s="124">
        <f>+C55-C113</f>
        <v>-3597</v>
      </c>
      <c r="D139" s="124">
        <f>+D55-D113</f>
        <v>-3597</v>
      </c>
      <c r="E139" s="127"/>
    </row>
    <row r="141" spans="1:4" ht="33" customHeight="1">
      <c r="A141" s="522" t="s">
        <v>246</v>
      </c>
      <c r="B141" s="522"/>
      <c r="C141" s="522"/>
      <c r="D141" s="522"/>
    </row>
    <row r="142" spans="1:4" ht="16.5" thickBot="1">
      <c r="A142" s="519" t="s">
        <v>111</v>
      </c>
      <c r="B142" s="519"/>
      <c r="C142" s="285"/>
      <c r="D142" s="285"/>
    </row>
    <row r="143" spans="1:4" ht="12" customHeight="1" thickBot="1">
      <c r="A143" s="30" t="s">
        <v>6</v>
      </c>
      <c r="B143" s="46" t="s">
        <v>247</v>
      </c>
      <c r="C143" s="121">
        <f>C144-C147</f>
        <v>0</v>
      </c>
      <c r="D143" s="121"/>
    </row>
    <row r="144" spans="1:4" ht="12.75" customHeight="1">
      <c r="A144" s="23" t="s">
        <v>80</v>
      </c>
      <c r="B144" s="15" t="s">
        <v>248</v>
      </c>
      <c r="C144" s="160">
        <f>+C59</f>
        <v>0</v>
      </c>
      <c r="D144" s="160"/>
    </row>
    <row r="145" spans="1:4" ht="12.75" customHeight="1">
      <c r="A145" s="18" t="s">
        <v>249</v>
      </c>
      <c r="B145" s="7" t="s">
        <v>255</v>
      </c>
      <c r="C145" s="162">
        <f>+C60</f>
        <v>0</v>
      </c>
      <c r="D145" s="162"/>
    </row>
    <row r="146" spans="1:4" ht="12.75" customHeight="1">
      <c r="A146" s="18" t="s">
        <v>250</v>
      </c>
      <c r="B146" s="157" t="s">
        <v>251</v>
      </c>
      <c r="C146" s="158">
        <f>+C67</f>
        <v>0</v>
      </c>
      <c r="D146" s="158"/>
    </row>
    <row r="147" spans="1:4" ht="12.75" customHeight="1">
      <c r="A147" s="22" t="s">
        <v>81</v>
      </c>
      <c r="B147" s="17" t="s">
        <v>252</v>
      </c>
      <c r="C147" s="159">
        <f>+C114</f>
        <v>0</v>
      </c>
      <c r="D147" s="159"/>
    </row>
    <row r="148" spans="1:4" ht="12.75" customHeight="1">
      <c r="A148" s="19" t="s">
        <v>253</v>
      </c>
      <c r="B148" s="8" t="s">
        <v>256</v>
      </c>
      <c r="C148" s="159">
        <f>+C115</f>
        <v>0</v>
      </c>
      <c r="D148" s="159"/>
    </row>
    <row r="149" spans="1:4" ht="12.75" customHeight="1" thickBot="1">
      <c r="A149" s="24" t="s">
        <v>254</v>
      </c>
      <c r="B149" s="161" t="s">
        <v>257</v>
      </c>
      <c r="C149" s="120">
        <f>+C124</f>
        <v>0</v>
      </c>
      <c r="D149" s="120"/>
    </row>
  </sheetData>
  <sheetProtection/>
  <mergeCells count="10">
    <mergeCell ref="A2:D2"/>
    <mergeCell ref="A77:D77"/>
    <mergeCell ref="A4:B4"/>
    <mergeCell ref="A80:B80"/>
    <mergeCell ref="A79:D79"/>
    <mergeCell ref="A142:B142"/>
    <mergeCell ref="A137:D137"/>
    <mergeCell ref="A141:D141"/>
    <mergeCell ref="A135:D135"/>
    <mergeCell ref="A138:B138"/>
  </mergeCells>
  <printOptions horizontalCentered="1"/>
  <pageMargins left="0.45" right="0.7874015748031497" top="0.6692913385826772" bottom="0.6692913385826772" header="0.3937007874015748" footer="0.3937007874015748"/>
  <pageSetup fitToHeight="2" fitToWidth="3" horizontalDpi="600" verticalDpi="600" orientation="portrait" paperSize="9" scale="71" r:id="rId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5.50390625" style="77" customWidth="1"/>
    <col min="2" max="2" width="33.125" style="77" customWidth="1"/>
    <col min="3" max="3" width="12.375" style="77" customWidth="1"/>
    <col min="4" max="4" width="11.50390625" style="77" customWidth="1"/>
    <col min="5" max="5" width="11.375" style="77" customWidth="1"/>
    <col min="6" max="6" width="11.00390625" style="77" customWidth="1"/>
    <col min="7" max="7" width="14.375" style="77" customWidth="1"/>
    <col min="8" max="16384" width="9.375" style="77" customWidth="1"/>
  </cols>
  <sheetData>
    <row r="1" ht="12.75">
      <c r="B1" s="480" t="s">
        <v>545</v>
      </c>
    </row>
    <row r="2" spans="1:7" s="483" customFormat="1" ht="27" customHeight="1">
      <c r="A2" s="481" t="s">
        <v>513</v>
      </c>
      <c r="B2" s="482"/>
      <c r="C2" s="557" t="s">
        <v>412</v>
      </c>
      <c r="D2" s="557"/>
      <c r="E2" s="557"/>
      <c r="F2" s="557"/>
      <c r="G2" s="557"/>
    </row>
    <row r="3" spans="1:7" s="483" customFormat="1" ht="15.75">
      <c r="A3" s="482"/>
      <c r="B3" s="482"/>
      <c r="C3" s="482"/>
      <c r="D3" s="482"/>
      <c r="E3" s="482"/>
      <c r="F3" s="482"/>
      <c r="G3" s="482"/>
    </row>
    <row r="4" spans="1:7" s="483" customFormat="1" ht="24.75" customHeight="1">
      <c r="A4" s="481" t="s">
        <v>514</v>
      </c>
      <c r="B4" s="482"/>
      <c r="C4" s="557" t="s">
        <v>515</v>
      </c>
      <c r="D4" s="557"/>
      <c r="E4" s="557"/>
      <c r="F4" s="557"/>
      <c r="G4" s="482"/>
    </row>
    <row r="5" spans="1:7" s="485" customFormat="1" ht="12.75">
      <c r="A5" s="484"/>
      <c r="B5" s="484"/>
      <c r="C5" s="484"/>
      <c r="D5" s="484"/>
      <c r="E5" s="484"/>
      <c r="F5" s="484"/>
      <c r="G5" s="484"/>
    </row>
    <row r="6" spans="1:7" s="489" customFormat="1" ht="15" customHeight="1">
      <c r="A6" s="486"/>
      <c r="B6" s="487"/>
      <c r="C6" s="487"/>
      <c r="D6" s="488"/>
      <c r="E6" s="488"/>
      <c r="F6" s="488"/>
      <c r="G6" s="488"/>
    </row>
    <row r="7" spans="1:7" s="489" customFormat="1" ht="15" customHeight="1" thickBot="1">
      <c r="A7" s="486"/>
      <c r="B7" s="488"/>
      <c r="C7" s="488"/>
      <c r="D7" s="490"/>
      <c r="E7" s="488"/>
      <c r="F7" s="488"/>
      <c r="G7" s="488"/>
    </row>
    <row r="8" spans="1:7" s="494" customFormat="1" ht="42" customHeight="1" thickBot="1">
      <c r="A8" s="491" t="s">
        <v>4</v>
      </c>
      <c r="B8" s="492" t="s">
        <v>516</v>
      </c>
      <c r="C8" s="492" t="s">
        <v>517</v>
      </c>
      <c r="D8" s="492" t="s">
        <v>518</v>
      </c>
      <c r="E8" s="492" t="s">
        <v>519</v>
      </c>
      <c r="F8" s="492" t="s">
        <v>520</v>
      </c>
      <c r="G8" s="493" t="s">
        <v>521</v>
      </c>
    </row>
    <row r="9" spans="1:7" ht="24" customHeight="1">
      <c r="A9" s="495" t="s">
        <v>6</v>
      </c>
      <c r="B9" s="496" t="s">
        <v>522</v>
      </c>
      <c r="C9" s="497"/>
      <c r="D9" s="497"/>
      <c r="E9" s="497"/>
      <c r="F9" s="497"/>
      <c r="G9" s="498">
        <f aca="true" t="shared" si="0" ref="G9:G15">SUM(C9:F9)</f>
        <v>0</v>
      </c>
    </row>
    <row r="10" spans="1:7" ht="24" customHeight="1">
      <c r="A10" s="499" t="s">
        <v>7</v>
      </c>
      <c r="B10" s="500" t="s">
        <v>523</v>
      </c>
      <c r="C10" s="501"/>
      <c r="D10" s="501"/>
      <c r="E10" s="501"/>
      <c r="F10" s="501"/>
      <c r="G10" s="502">
        <f t="shared" si="0"/>
        <v>0</v>
      </c>
    </row>
    <row r="11" spans="1:7" ht="24" customHeight="1">
      <c r="A11" s="499" t="s">
        <v>8</v>
      </c>
      <c r="B11" s="500" t="s">
        <v>524</v>
      </c>
      <c r="C11" s="501"/>
      <c r="D11" s="501"/>
      <c r="E11" s="501"/>
      <c r="F11" s="501"/>
      <c r="G11" s="502">
        <f t="shared" si="0"/>
        <v>0</v>
      </c>
    </row>
    <row r="12" spans="1:7" ht="24" customHeight="1">
      <c r="A12" s="499" t="s">
        <v>9</v>
      </c>
      <c r="B12" s="500" t="s">
        <v>525</v>
      </c>
      <c r="C12" s="501"/>
      <c r="D12" s="501"/>
      <c r="E12" s="501"/>
      <c r="F12" s="501"/>
      <c r="G12" s="502">
        <f t="shared" si="0"/>
        <v>0</v>
      </c>
    </row>
    <row r="13" spans="1:7" ht="24" customHeight="1">
      <c r="A13" s="499" t="s">
        <v>10</v>
      </c>
      <c r="B13" s="500" t="s">
        <v>0</v>
      </c>
      <c r="C13" s="501"/>
      <c r="D13" s="501"/>
      <c r="E13" s="501"/>
      <c r="F13" s="501"/>
      <c r="G13" s="502">
        <f t="shared" si="0"/>
        <v>0</v>
      </c>
    </row>
    <row r="14" spans="1:7" ht="54" customHeight="1" thickBot="1">
      <c r="A14" s="503" t="s">
        <v>11</v>
      </c>
      <c r="B14" s="504" t="s">
        <v>1</v>
      </c>
      <c r="C14" s="505"/>
      <c r="D14" s="505" t="s">
        <v>2</v>
      </c>
      <c r="E14" s="505"/>
      <c r="F14" s="505"/>
      <c r="G14" s="506">
        <f t="shared" si="0"/>
        <v>0</v>
      </c>
    </row>
    <row r="15" spans="1:7" s="511" customFormat="1" ht="24" customHeight="1" thickBot="1">
      <c r="A15" s="507" t="s">
        <v>12</v>
      </c>
      <c r="B15" s="508" t="s">
        <v>521</v>
      </c>
      <c r="C15" s="509">
        <f>SUM(C9:C14)</f>
        <v>0</v>
      </c>
      <c r="D15" s="509">
        <f>SUM(D9:D14)</f>
        <v>0</v>
      </c>
      <c r="E15" s="509">
        <f>SUM(E9:E14)</f>
        <v>0</v>
      </c>
      <c r="F15" s="509">
        <f>SUM(F9:F14)</f>
        <v>0</v>
      </c>
      <c r="G15" s="510">
        <f t="shared" si="0"/>
        <v>0</v>
      </c>
    </row>
    <row r="16" spans="1:7" s="485" customFormat="1" ht="12.75">
      <c r="A16" s="484"/>
      <c r="B16" s="512"/>
      <c r="C16" s="512"/>
      <c r="D16" s="512"/>
      <c r="E16" s="512"/>
      <c r="F16" s="512"/>
      <c r="G16" s="512"/>
    </row>
    <row r="17" spans="1:7" s="485" customFormat="1" ht="12.75">
      <c r="A17" s="484"/>
      <c r="B17" s="512"/>
      <c r="C17" s="512"/>
      <c r="D17" s="512"/>
      <c r="E17" s="512"/>
      <c r="F17" s="512"/>
      <c r="G17" s="512"/>
    </row>
    <row r="18" spans="1:7" s="485" customFormat="1" ht="12.75">
      <c r="A18" s="484"/>
      <c r="B18" s="484"/>
      <c r="C18" s="484"/>
      <c r="D18" s="484"/>
      <c r="E18" s="484"/>
      <c r="F18" s="484"/>
      <c r="G18" s="484"/>
    </row>
    <row r="19" spans="1:7" s="485" customFormat="1" ht="15.75">
      <c r="A19" s="483"/>
      <c r="B19" s="484"/>
      <c r="C19" s="484"/>
      <c r="D19" s="484"/>
      <c r="E19" s="484"/>
      <c r="F19" s="484"/>
      <c r="G19" s="484"/>
    </row>
    <row r="20" spans="1:7" s="485" customFormat="1" ht="12.75">
      <c r="A20" s="484"/>
      <c r="B20" s="484"/>
      <c r="C20" s="484"/>
      <c r="D20" s="484"/>
      <c r="E20" s="484"/>
      <c r="F20" s="484"/>
      <c r="G20" s="484"/>
    </row>
    <row r="21" spans="1:7" ht="12.75">
      <c r="A21" s="484"/>
      <c r="B21" s="484"/>
      <c r="C21" s="484"/>
      <c r="D21" s="484"/>
      <c r="E21" s="484"/>
      <c r="F21" s="484"/>
      <c r="G21" s="484"/>
    </row>
    <row r="22" spans="3:6" ht="13.5">
      <c r="C22" s="336"/>
      <c r="D22" s="513"/>
      <c r="E22" s="513"/>
      <c r="F22" s="336"/>
    </row>
    <row r="23" spans="3:6" ht="13.5">
      <c r="C23" s="336"/>
      <c r="D23" s="513"/>
      <c r="E23" s="513"/>
      <c r="F23" s="336"/>
    </row>
  </sheetData>
  <sheetProtection/>
  <mergeCells count="2">
    <mergeCell ref="C2:G2"/>
    <mergeCell ref="C4:F4"/>
  </mergeCells>
  <printOptions horizontalCentered="1"/>
  <pageMargins left="0.7874015748031497" right="0.7874015748031497" top="1.7322834645669292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12.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zoomScalePageLayoutView="0" workbookViewId="0" topLeftCell="A22">
      <selection activeCell="K49" sqref="K49"/>
    </sheetView>
  </sheetViews>
  <sheetFormatPr defaultColWidth="9.00390625" defaultRowHeight="12.75"/>
  <cols>
    <col min="2" max="2" width="56.00390625" style="0" customWidth="1"/>
    <col min="3" max="3" width="9.625" style="0" customWidth="1"/>
    <col min="4" max="4" width="8.875" style="0" customWidth="1"/>
    <col min="5" max="5" width="8.625" style="0" customWidth="1"/>
    <col min="6" max="6" width="9.625" style="0" customWidth="1"/>
    <col min="7" max="7" width="9.50390625" style="0" customWidth="1"/>
    <col min="8" max="8" width="10.625" style="0" customWidth="1"/>
    <col min="9" max="9" width="10.50390625" style="0" customWidth="1"/>
    <col min="10" max="10" width="10.375" style="0" customWidth="1"/>
    <col min="11" max="11" width="12.375" style="0" customWidth="1"/>
    <col min="12" max="13" width="11.125" style="0" customWidth="1"/>
    <col min="15" max="15" width="10.125" style="0" customWidth="1"/>
    <col min="16" max="16" width="9.875" style="0" customWidth="1"/>
    <col min="17" max="18" width="12.625" style="0" customWidth="1"/>
    <col min="19" max="19" width="9.875" style="0" customWidth="1"/>
    <col min="20" max="20" width="9.00390625" style="0" customWidth="1"/>
  </cols>
  <sheetData>
    <row r="1" spans="2:5" ht="25.5" customHeight="1">
      <c r="B1" s="564" t="s">
        <v>539</v>
      </c>
      <c r="C1" s="564"/>
      <c r="D1" s="564"/>
      <c r="E1" s="565"/>
    </row>
    <row r="2" spans="2:19" ht="18.75">
      <c r="B2" s="566" t="s">
        <v>419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</row>
    <row r="3" spans="3:19" ht="16.5" thickBot="1">
      <c r="C3" s="305"/>
      <c r="Q3" s="567" t="s">
        <v>314</v>
      </c>
      <c r="R3" s="568"/>
      <c r="S3" s="568"/>
    </row>
    <row r="4" spans="1:20" ht="39" customHeight="1" thickBot="1">
      <c r="A4" s="318"/>
      <c r="B4" s="311" t="s">
        <v>315</v>
      </c>
      <c r="C4" s="569" t="s">
        <v>446</v>
      </c>
      <c r="D4" s="562"/>
      <c r="E4" s="560" t="s">
        <v>316</v>
      </c>
      <c r="F4" s="561"/>
      <c r="G4" s="562" t="s">
        <v>51</v>
      </c>
      <c r="H4" s="562"/>
      <c r="I4" s="558" t="s">
        <v>420</v>
      </c>
      <c r="J4" s="559"/>
      <c r="K4" s="560" t="s">
        <v>421</v>
      </c>
      <c r="L4" s="561"/>
      <c r="M4" s="562" t="s">
        <v>422</v>
      </c>
      <c r="N4" s="562"/>
      <c r="O4" s="560" t="s">
        <v>36</v>
      </c>
      <c r="P4" s="561"/>
      <c r="Q4" s="563" t="s">
        <v>37</v>
      </c>
      <c r="R4" s="559"/>
      <c r="S4" s="252" t="s">
        <v>317</v>
      </c>
      <c r="T4" s="252" t="s">
        <v>324</v>
      </c>
    </row>
    <row r="5" spans="1:20" ht="13.5" thickBot="1">
      <c r="A5" s="316"/>
      <c r="B5" s="291"/>
      <c r="C5" s="306" t="s">
        <v>318</v>
      </c>
      <c r="D5" s="307" t="s">
        <v>447</v>
      </c>
      <c r="E5" s="299" t="s">
        <v>318</v>
      </c>
      <c r="F5" s="296" t="s">
        <v>447</v>
      </c>
      <c r="G5" s="308" t="s">
        <v>318</v>
      </c>
      <c r="H5" s="309" t="s">
        <v>447</v>
      </c>
      <c r="I5" s="291" t="s">
        <v>318</v>
      </c>
      <c r="J5" s="296" t="s">
        <v>447</v>
      </c>
      <c r="K5" s="299" t="s">
        <v>318</v>
      </c>
      <c r="L5" s="296" t="s">
        <v>447</v>
      </c>
      <c r="M5" s="308" t="s">
        <v>318</v>
      </c>
      <c r="N5" s="309" t="s">
        <v>447</v>
      </c>
      <c r="O5" s="299" t="s">
        <v>318</v>
      </c>
      <c r="P5" s="296" t="s">
        <v>447</v>
      </c>
      <c r="Q5" s="297" t="s">
        <v>318</v>
      </c>
      <c r="R5" s="304" t="s">
        <v>447</v>
      </c>
      <c r="S5" s="253" t="s">
        <v>319</v>
      </c>
      <c r="T5" s="253" t="s">
        <v>319</v>
      </c>
    </row>
    <row r="6" spans="1:20" ht="13.5" thickBot="1">
      <c r="A6" s="471">
        <v>5629136</v>
      </c>
      <c r="B6" s="312" t="s">
        <v>327</v>
      </c>
      <c r="C6" s="301"/>
      <c r="D6" s="294"/>
      <c r="E6" s="301"/>
      <c r="F6" s="294"/>
      <c r="G6" s="386"/>
      <c r="H6" s="387"/>
      <c r="I6" s="396"/>
      <c r="J6" s="387"/>
      <c r="K6" s="386">
        <v>48</v>
      </c>
      <c r="L6" s="387">
        <v>48</v>
      </c>
      <c r="M6" s="301"/>
      <c r="N6" s="294"/>
      <c r="O6" s="300"/>
      <c r="P6" s="298"/>
      <c r="Q6" s="293">
        <f aca="true" t="shared" si="0" ref="Q6:R9">SUM(C6,E6,G6,I6,K6,M6,O6)</f>
        <v>48</v>
      </c>
      <c r="R6" s="293">
        <f t="shared" si="0"/>
        <v>48</v>
      </c>
      <c r="S6" s="251"/>
      <c r="T6" s="251"/>
    </row>
    <row r="7" spans="1:20" ht="13.5" thickBot="1">
      <c r="A7" s="316"/>
      <c r="B7" s="312" t="s">
        <v>328</v>
      </c>
      <c r="C7" s="301"/>
      <c r="D7" s="294"/>
      <c r="E7" s="301"/>
      <c r="F7" s="294"/>
      <c r="G7" s="386"/>
      <c r="H7" s="387"/>
      <c r="I7" s="396"/>
      <c r="J7" s="387"/>
      <c r="K7" s="386"/>
      <c r="L7" s="387"/>
      <c r="M7" s="301"/>
      <c r="N7" s="294"/>
      <c r="O7" s="300"/>
      <c r="P7" s="298"/>
      <c r="Q7" s="293">
        <f t="shared" si="0"/>
        <v>0</v>
      </c>
      <c r="R7" s="293">
        <f t="shared" si="0"/>
        <v>0</v>
      </c>
      <c r="S7" s="251"/>
      <c r="T7" s="251"/>
    </row>
    <row r="8" spans="1:20" ht="13.5" thickBot="1">
      <c r="A8" s="319"/>
      <c r="B8" s="312" t="s">
        <v>329</v>
      </c>
      <c r="C8" s="301"/>
      <c r="D8" s="294"/>
      <c r="E8" s="301"/>
      <c r="F8" s="294"/>
      <c r="G8" s="386"/>
      <c r="H8" s="387"/>
      <c r="I8" s="396"/>
      <c r="J8" s="387"/>
      <c r="K8" s="386"/>
      <c r="L8" s="387"/>
      <c r="M8" s="301"/>
      <c r="N8" s="294"/>
      <c r="O8" s="300"/>
      <c r="P8" s="298"/>
      <c r="Q8" s="293">
        <f t="shared" si="0"/>
        <v>0</v>
      </c>
      <c r="R8" s="293">
        <f t="shared" si="0"/>
        <v>0</v>
      </c>
      <c r="S8" s="251"/>
      <c r="T8" s="251"/>
    </row>
    <row r="9" spans="1:20" ht="13.5" thickBot="1">
      <c r="A9" s="471">
        <v>8411121</v>
      </c>
      <c r="B9" s="312" t="s">
        <v>424</v>
      </c>
      <c r="C9" s="386">
        <v>2245</v>
      </c>
      <c r="D9" s="387">
        <v>2245</v>
      </c>
      <c r="E9" s="386">
        <v>613</v>
      </c>
      <c r="F9" s="387">
        <v>613</v>
      </c>
      <c r="G9" s="386">
        <v>1145</v>
      </c>
      <c r="H9" s="387">
        <v>1145</v>
      </c>
      <c r="I9" s="396"/>
      <c r="J9" s="387"/>
      <c r="K9" s="386">
        <v>4179</v>
      </c>
      <c r="L9" s="387">
        <v>4981</v>
      </c>
      <c r="M9" s="301"/>
      <c r="N9" s="294"/>
      <c r="O9" s="403">
        <v>793</v>
      </c>
      <c r="P9" s="404">
        <v>793</v>
      </c>
      <c r="Q9" s="293">
        <f t="shared" si="0"/>
        <v>8975</v>
      </c>
      <c r="R9" s="293">
        <f t="shared" si="0"/>
        <v>9777</v>
      </c>
      <c r="S9" s="251"/>
      <c r="T9" s="251"/>
    </row>
    <row r="10" spans="1:20" ht="13.5" thickBot="1">
      <c r="A10" s="316">
        <v>8411261</v>
      </c>
      <c r="B10" s="312" t="s">
        <v>448</v>
      </c>
      <c r="C10" s="386"/>
      <c r="D10" s="387"/>
      <c r="E10" s="386"/>
      <c r="F10" s="387"/>
      <c r="G10" s="386"/>
      <c r="H10" s="387"/>
      <c r="I10" s="396"/>
      <c r="J10" s="387"/>
      <c r="K10" s="386"/>
      <c r="L10" s="387"/>
      <c r="M10" s="301"/>
      <c r="N10" s="294"/>
      <c r="O10" s="403"/>
      <c r="P10" s="404"/>
      <c r="Q10" s="293">
        <f>SUM(C10,E10,G10,I10,K10,M10,O10)</f>
        <v>0</v>
      </c>
      <c r="R10" s="293"/>
      <c r="S10" s="251"/>
      <c r="T10" s="251"/>
    </row>
    <row r="11" spans="1:20" ht="13.5" thickBot="1">
      <c r="A11" s="472">
        <v>8411266</v>
      </c>
      <c r="B11" s="312" t="s">
        <v>450</v>
      </c>
      <c r="C11" s="386"/>
      <c r="D11" s="387"/>
      <c r="E11" s="386"/>
      <c r="F11" s="387"/>
      <c r="G11" s="386"/>
      <c r="H11" s="387"/>
      <c r="I11" s="396"/>
      <c r="J11" s="387"/>
      <c r="K11" s="386"/>
      <c r="L11" s="387"/>
      <c r="M11" s="301"/>
      <c r="N11" s="294"/>
      <c r="O11" s="403"/>
      <c r="P11" s="404"/>
      <c r="Q11" s="293"/>
      <c r="R11" s="293"/>
      <c r="S11" s="251"/>
      <c r="T11" s="251"/>
    </row>
    <row r="12" spans="1:20" ht="13.5" thickBot="1">
      <c r="A12" s="319">
        <v>5220011</v>
      </c>
      <c r="B12" s="312" t="s">
        <v>423</v>
      </c>
      <c r="C12" s="386"/>
      <c r="D12" s="387"/>
      <c r="E12" s="386"/>
      <c r="F12" s="387"/>
      <c r="G12" s="386">
        <v>250</v>
      </c>
      <c r="H12" s="387">
        <v>250</v>
      </c>
      <c r="I12" s="396"/>
      <c r="J12" s="387"/>
      <c r="K12" s="386"/>
      <c r="L12" s="387"/>
      <c r="M12" s="301"/>
      <c r="N12" s="294"/>
      <c r="O12" s="386"/>
      <c r="P12" s="387"/>
      <c r="Q12" s="293">
        <f aca="true" t="shared" si="1" ref="Q12:Q31">SUM(C12,E12,G12,I12,K12,M12,O12)</f>
        <v>250</v>
      </c>
      <c r="R12" s="293">
        <f aca="true" t="shared" si="2" ref="R12:R31">SUM(D12,F12,H12,J12,L12,N12,P12)</f>
        <v>250</v>
      </c>
      <c r="S12" s="251"/>
      <c r="T12" s="251"/>
    </row>
    <row r="13" spans="1:20" ht="13.5" thickBot="1">
      <c r="A13" s="316">
        <v>3600001</v>
      </c>
      <c r="B13" s="312" t="s">
        <v>330</v>
      </c>
      <c r="C13" s="386"/>
      <c r="D13" s="387"/>
      <c r="E13" s="386"/>
      <c r="F13" s="387"/>
      <c r="G13" s="386"/>
      <c r="H13" s="387"/>
      <c r="I13" s="396">
        <v>384</v>
      </c>
      <c r="J13" s="387">
        <v>384</v>
      </c>
      <c r="K13" s="386"/>
      <c r="L13" s="387"/>
      <c r="M13" s="301"/>
      <c r="N13" s="294"/>
      <c r="O13" s="301"/>
      <c r="P13" s="294"/>
      <c r="Q13" s="293">
        <f t="shared" si="1"/>
        <v>384</v>
      </c>
      <c r="R13" s="293">
        <f t="shared" si="2"/>
        <v>384</v>
      </c>
      <c r="S13" s="251"/>
      <c r="T13" s="251"/>
    </row>
    <row r="14" spans="1:20" ht="13.5" thickBot="1">
      <c r="A14" s="319">
        <v>9603021</v>
      </c>
      <c r="B14" s="312" t="s">
        <v>331</v>
      </c>
      <c r="C14" s="386"/>
      <c r="D14" s="387"/>
      <c r="E14" s="386"/>
      <c r="F14" s="387"/>
      <c r="G14" s="386">
        <v>267</v>
      </c>
      <c r="H14" s="387">
        <v>267</v>
      </c>
      <c r="I14" s="396"/>
      <c r="J14" s="387"/>
      <c r="K14" s="386"/>
      <c r="L14" s="387"/>
      <c r="M14" s="301"/>
      <c r="N14" s="294"/>
      <c r="O14" s="301"/>
      <c r="P14" s="294"/>
      <c r="Q14" s="293">
        <f t="shared" si="1"/>
        <v>267</v>
      </c>
      <c r="R14" s="293">
        <f t="shared" si="2"/>
        <v>267</v>
      </c>
      <c r="S14" s="251"/>
      <c r="T14" s="251"/>
    </row>
    <row r="15" spans="1:20" ht="13.5" thickBot="1">
      <c r="A15" s="472">
        <v>8414021</v>
      </c>
      <c r="B15" s="312" t="s">
        <v>332</v>
      </c>
      <c r="C15" s="386"/>
      <c r="D15" s="387"/>
      <c r="E15" s="386"/>
      <c r="F15" s="387"/>
      <c r="G15" s="386">
        <v>610</v>
      </c>
      <c r="H15" s="387">
        <v>610</v>
      </c>
      <c r="I15" s="396"/>
      <c r="J15" s="387"/>
      <c r="K15" s="386"/>
      <c r="L15" s="387"/>
      <c r="M15" s="301"/>
      <c r="N15" s="294"/>
      <c r="O15" s="301"/>
      <c r="P15" s="294"/>
      <c r="Q15" s="293">
        <f t="shared" si="1"/>
        <v>610</v>
      </c>
      <c r="R15" s="293">
        <f t="shared" si="2"/>
        <v>610</v>
      </c>
      <c r="S15" s="251"/>
      <c r="T15" s="251"/>
    </row>
    <row r="16" spans="1:20" ht="13.5" thickBot="1">
      <c r="A16" s="471">
        <v>8621015</v>
      </c>
      <c r="B16" s="312" t="s">
        <v>426</v>
      </c>
      <c r="C16" s="386"/>
      <c r="D16" s="387"/>
      <c r="E16" s="386"/>
      <c r="F16" s="387"/>
      <c r="G16" s="386">
        <v>267</v>
      </c>
      <c r="H16" s="387">
        <v>267</v>
      </c>
      <c r="I16" s="396"/>
      <c r="J16" s="387"/>
      <c r="K16" s="386">
        <v>220</v>
      </c>
      <c r="L16" s="387">
        <v>220</v>
      </c>
      <c r="M16" s="301"/>
      <c r="N16" s="294"/>
      <c r="O16" s="301"/>
      <c r="P16" s="294"/>
      <c r="Q16" s="293">
        <f t="shared" si="1"/>
        <v>487</v>
      </c>
      <c r="R16" s="293">
        <f t="shared" si="2"/>
        <v>487</v>
      </c>
      <c r="S16" s="251"/>
      <c r="T16" s="251"/>
    </row>
    <row r="17" spans="1:20" ht="13.5" thickBot="1">
      <c r="A17" s="472">
        <v>8130001</v>
      </c>
      <c r="B17" s="312" t="s">
        <v>505</v>
      </c>
      <c r="C17" s="386"/>
      <c r="D17" s="387"/>
      <c r="E17" s="386"/>
      <c r="F17" s="387"/>
      <c r="G17" s="386"/>
      <c r="H17" s="387"/>
      <c r="I17" s="396"/>
      <c r="J17" s="387"/>
      <c r="K17" s="386"/>
      <c r="L17" s="387"/>
      <c r="M17" s="301"/>
      <c r="N17" s="294"/>
      <c r="O17" s="301"/>
      <c r="P17" s="294"/>
      <c r="Q17" s="293">
        <f t="shared" si="1"/>
        <v>0</v>
      </c>
      <c r="R17" s="293">
        <f t="shared" si="2"/>
        <v>0</v>
      </c>
      <c r="S17" s="251"/>
      <c r="T17" s="251"/>
    </row>
    <row r="18" spans="1:20" ht="13.5" thickBot="1">
      <c r="A18" s="319">
        <v>8904221</v>
      </c>
      <c r="B18" s="385" t="s">
        <v>425</v>
      </c>
      <c r="C18" s="386">
        <v>4757</v>
      </c>
      <c r="D18" s="387">
        <v>4757</v>
      </c>
      <c r="E18" s="386">
        <v>642</v>
      </c>
      <c r="F18" s="387">
        <v>642</v>
      </c>
      <c r="G18" s="386">
        <v>79</v>
      </c>
      <c r="H18" s="387">
        <v>79</v>
      </c>
      <c r="I18" s="396">
        <v>1566</v>
      </c>
      <c r="J18" s="387">
        <v>1566</v>
      </c>
      <c r="K18" s="386"/>
      <c r="L18" s="387"/>
      <c r="M18" s="301"/>
      <c r="N18" s="294"/>
      <c r="O18" s="301"/>
      <c r="P18" s="294"/>
      <c r="Q18" s="293">
        <f t="shared" si="1"/>
        <v>7044</v>
      </c>
      <c r="R18" s="293">
        <f t="shared" si="2"/>
        <v>7044</v>
      </c>
      <c r="S18" s="251">
        <v>7</v>
      </c>
      <c r="T18" s="251"/>
    </row>
    <row r="19" spans="1:20" ht="12.75" customHeight="1" thickBot="1">
      <c r="A19" s="316">
        <v>8904221</v>
      </c>
      <c r="B19" s="385" t="s">
        <v>436</v>
      </c>
      <c r="C19" s="386">
        <v>5696</v>
      </c>
      <c r="D19" s="387">
        <v>5696</v>
      </c>
      <c r="E19" s="386">
        <v>769</v>
      </c>
      <c r="F19" s="387">
        <v>769</v>
      </c>
      <c r="G19" s="386">
        <v>688</v>
      </c>
      <c r="H19" s="387">
        <v>688</v>
      </c>
      <c r="I19" s="396">
        <v>1018</v>
      </c>
      <c r="J19" s="387">
        <v>1018</v>
      </c>
      <c r="K19" s="386"/>
      <c r="L19" s="387"/>
      <c r="M19" s="301"/>
      <c r="N19" s="294"/>
      <c r="O19" s="301"/>
      <c r="P19" s="294"/>
      <c r="Q19" s="293">
        <f t="shared" si="1"/>
        <v>8171</v>
      </c>
      <c r="R19" s="293">
        <f t="shared" si="2"/>
        <v>8171</v>
      </c>
      <c r="S19" s="251">
        <v>8</v>
      </c>
      <c r="T19" s="251"/>
    </row>
    <row r="20" spans="1:20" ht="13.5" thickBot="1">
      <c r="A20" s="319">
        <v>8904221</v>
      </c>
      <c r="B20" s="385" t="s">
        <v>437</v>
      </c>
      <c r="C20" s="386">
        <v>2205</v>
      </c>
      <c r="D20" s="387">
        <v>2205</v>
      </c>
      <c r="E20" s="386">
        <v>298</v>
      </c>
      <c r="F20" s="387">
        <v>298</v>
      </c>
      <c r="G20" s="386"/>
      <c r="H20" s="387"/>
      <c r="I20" s="396"/>
      <c r="J20" s="387"/>
      <c r="K20" s="386"/>
      <c r="L20" s="387"/>
      <c r="M20" s="301"/>
      <c r="N20" s="294"/>
      <c r="O20" s="301"/>
      <c r="P20" s="294"/>
      <c r="Q20" s="293">
        <f t="shared" si="1"/>
        <v>2503</v>
      </c>
      <c r="R20" s="293">
        <f t="shared" si="2"/>
        <v>2503</v>
      </c>
      <c r="S20" s="251"/>
      <c r="T20" s="251"/>
    </row>
    <row r="21" spans="1:20" ht="13.5" thickBot="1">
      <c r="A21" s="316">
        <v>8904221</v>
      </c>
      <c r="B21" s="385" t="s">
        <v>438</v>
      </c>
      <c r="C21" s="386">
        <v>80</v>
      </c>
      <c r="D21" s="387">
        <v>80</v>
      </c>
      <c r="E21" s="386">
        <v>13</v>
      </c>
      <c r="F21" s="387">
        <v>13</v>
      </c>
      <c r="G21" s="386">
        <v>25</v>
      </c>
      <c r="H21" s="387">
        <v>25</v>
      </c>
      <c r="I21" s="396"/>
      <c r="J21" s="387"/>
      <c r="K21" s="386"/>
      <c r="L21" s="387"/>
      <c r="M21" s="301"/>
      <c r="N21" s="294"/>
      <c r="O21" s="301"/>
      <c r="P21" s="294"/>
      <c r="Q21" s="293">
        <f t="shared" si="1"/>
        <v>118</v>
      </c>
      <c r="R21" s="293">
        <f t="shared" si="2"/>
        <v>118</v>
      </c>
      <c r="S21" s="251"/>
      <c r="T21" s="251"/>
    </row>
    <row r="22" spans="1:20" ht="13.5" thickBot="1">
      <c r="A22" s="319">
        <v>9101231</v>
      </c>
      <c r="B22" s="312" t="s">
        <v>333</v>
      </c>
      <c r="C22" s="386">
        <v>161</v>
      </c>
      <c r="D22" s="387">
        <v>161</v>
      </c>
      <c r="E22" s="386">
        <v>43</v>
      </c>
      <c r="F22" s="387">
        <v>43</v>
      </c>
      <c r="G22" s="386">
        <v>216</v>
      </c>
      <c r="H22" s="387">
        <v>216</v>
      </c>
      <c r="I22" s="396"/>
      <c r="J22" s="387"/>
      <c r="K22" s="386"/>
      <c r="L22" s="387"/>
      <c r="M22" s="301"/>
      <c r="N22" s="294"/>
      <c r="O22" s="301"/>
      <c r="P22" s="294"/>
      <c r="Q22" s="293">
        <f t="shared" si="1"/>
        <v>420</v>
      </c>
      <c r="R22" s="293">
        <f t="shared" si="2"/>
        <v>420</v>
      </c>
      <c r="S22" s="251"/>
      <c r="T22" s="251">
        <v>1</v>
      </c>
    </row>
    <row r="23" spans="1:20" ht="13.5" thickBot="1">
      <c r="A23" s="472">
        <v>8821111</v>
      </c>
      <c r="B23" s="385" t="s">
        <v>427</v>
      </c>
      <c r="C23" s="386"/>
      <c r="D23" s="387"/>
      <c r="E23" s="386"/>
      <c r="F23" s="387"/>
      <c r="G23" s="386"/>
      <c r="H23" s="387"/>
      <c r="I23" s="396"/>
      <c r="J23" s="387"/>
      <c r="K23" s="386"/>
      <c r="L23" s="387"/>
      <c r="M23" s="386">
        <v>2497</v>
      </c>
      <c r="N23" s="387">
        <v>2497</v>
      </c>
      <c r="O23" s="301"/>
      <c r="P23" s="294"/>
      <c r="Q23" s="293">
        <f t="shared" si="1"/>
        <v>2497</v>
      </c>
      <c r="R23" s="293">
        <f t="shared" si="2"/>
        <v>2497</v>
      </c>
      <c r="S23" s="251"/>
      <c r="T23" s="251"/>
    </row>
    <row r="24" spans="1:20" ht="13.5" thickBot="1">
      <c r="A24" s="319">
        <v>8821131</v>
      </c>
      <c r="B24" s="385" t="s">
        <v>428</v>
      </c>
      <c r="C24" s="386"/>
      <c r="D24" s="387"/>
      <c r="E24" s="386"/>
      <c r="F24" s="387"/>
      <c r="G24" s="386"/>
      <c r="H24" s="387"/>
      <c r="I24" s="396"/>
      <c r="J24" s="387"/>
      <c r="K24" s="386"/>
      <c r="L24" s="387"/>
      <c r="M24" s="386">
        <v>1421</v>
      </c>
      <c r="N24" s="387">
        <v>1421</v>
      </c>
      <c r="O24" s="301"/>
      <c r="P24" s="294"/>
      <c r="Q24" s="293">
        <f t="shared" si="1"/>
        <v>1421</v>
      </c>
      <c r="R24" s="293">
        <f t="shared" si="2"/>
        <v>1421</v>
      </c>
      <c r="S24" s="251"/>
      <c r="T24" s="251"/>
    </row>
    <row r="25" spans="1:20" ht="13.5" thickBot="1">
      <c r="A25" s="316">
        <v>8821151</v>
      </c>
      <c r="B25" s="385" t="s">
        <v>429</v>
      </c>
      <c r="C25" s="386"/>
      <c r="D25" s="387"/>
      <c r="E25" s="386"/>
      <c r="F25" s="387"/>
      <c r="G25" s="386"/>
      <c r="H25" s="387"/>
      <c r="I25" s="396"/>
      <c r="J25" s="387"/>
      <c r="K25" s="386"/>
      <c r="L25" s="387"/>
      <c r="M25" s="386">
        <v>30</v>
      </c>
      <c r="N25" s="387">
        <v>30</v>
      </c>
      <c r="O25" s="301"/>
      <c r="P25" s="294"/>
      <c r="Q25" s="293">
        <f t="shared" si="1"/>
        <v>30</v>
      </c>
      <c r="R25" s="293">
        <f t="shared" si="2"/>
        <v>30</v>
      </c>
      <c r="S25" s="251"/>
      <c r="T25" s="251"/>
    </row>
    <row r="26" spans="1:20" ht="13.5" thickBot="1">
      <c r="A26" s="319">
        <v>8821241</v>
      </c>
      <c r="B26" s="385" t="s">
        <v>430</v>
      </c>
      <c r="C26" s="386"/>
      <c r="D26" s="387"/>
      <c r="E26" s="386"/>
      <c r="F26" s="387"/>
      <c r="G26" s="386"/>
      <c r="H26" s="387"/>
      <c r="I26" s="396"/>
      <c r="J26" s="387"/>
      <c r="K26" s="386"/>
      <c r="L26" s="387"/>
      <c r="M26" s="386">
        <v>273</v>
      </c>
      <c r="N26" s="387">
        <v>273</v>
      </c>
      <c r="O26" s="301"/>
      <c r="P26" s="294"/>
      <c r="Q26" s="293">
        <f t="shared" si="1"/>
        <v>273</v>
      </c>
      <c r="R26" s="293">
        <f t="shared" si="2"/>
        <v>273</v>
      </c>
      <c r="S26" s="251"/>
      <c r="T26" s="251"/>
    </row>
    <row r="27" spans="1:20" ht="13.5" thickBot="1">
      <c r="A27" s="316">
        <v>882141</v>
      </c>
      <c r="B27" s="385" t="s">
        <v>337</v>
      </c>
      <c r="C27" s="386"/>
      <c r="D27" s="387"/>
      <c r="E27" s="386"/>
      <c r="F27" s="387"/>
      <c r="G27" s="301"/>
      <c r="H27" s="294"/>
      <c r="I27" s="290"/>
      <c r="J27" s="294" t="s">
        <v>461</v>
      </c>
      <c r="K27" s="301"/>
      <c r="L27" s="294"/>
      <c r="M27" s="386">
        <v>200</v>
      </c>
      <c r="N27" s="387">
        <v>200</v>
      </c>
      <c r="O27" s="301"/>
      <c r="P27" s="294"/>
      <c r="Q27" s="293">
        <f t="shared" si="1"/>
        <v>200</v>
      </c>
      <c r="R27" s="293">
        <f t="shared" si="2"/>
        <v>200</v>
      </c>
      <c r="S27" s="251"/>
      <c r="T27" s="251"/>
    </row>
    <row r="28" spans="1:20" ht="13.5" thickBot="1">
      <c r="A28" s="319">
        <v>8821231</v>
      </c>
      <c r="B28" s="385" t="s">
        <v>338</v>
      </c>
      <c r="C28" s="386"/>
      <c r="D28" s="387"/>
      <c r="E28" s="386"/>
      <c r="F28" s="387"/>
      <c r="G28" s="301"/>
      <c r="H28" s="294"/>
      <c r="I28" s="290"/>
      <c r="J28" s="294"/>
      <c r="K28" s="301"/>
      <c r="L28" s="294"/>
      <c r="M28" s="386">
        <v>40</v>
      </c>
      <c r="N28" s="387">
        <v>40</v>
      </c>
      <c r="O28" s="301"/>
      <c r="P28" s="294"/>
      <c r="Q28" s="293">
        <f t="shared" si="1"/>
        <v>40</v>
      </c>
      <c r="R28" s="293">
        <f t="shared" si="2"/>
        <v>40</v>
      </c>
      <c r="S28" s="251"/>
      <c r="T28" s="251"/>
    </row>
    <row r="29" spans="1:20" ht="13.5" thickBot="1">
      <c r="A29" s="316">
        <v>8821231</v>
      </c>
      <c r="B29" s="385" t="s">
        <v>336</v>
      </c>
      <c r="C29" s="386"/>
      <c r="D29" s="387"/>
      <c r="E29" s="386"/>
      <c r="F29" s="387"/>
      <c r="G29" s="301"/>
      <c r="H29" s="294"/>
      <c r="I29" s="290"/>
      <c r="J29" s="294"/>
      <c r="K29" s="301"/>
      <c r="L29" s="294"/>
      <c r="M29" s="386">
        <v>100</v>
      </c>
      <c r="N29" s="387">
        <v>100</v>
      </c>
      <c r="O29" s="301"/>
      <c r="P29" s="294"/>
      <c r="Q29" s="293">
        <f t="shared" si="1"/>
        <v>100</v>
      </c>
      <c r="R29" s="293">
        <f t="shared" si="2"/>
        <v>100</v>
      </c>
      <c r="S29" s="251"/>
      <c r="T29" s="251"/>
    </row>
    <row r="30" spans="1:20" ht="13.5" thickBot="1">
      <c r="A30" s="319">
        <v>8821291</v>
      </c>
      <c r="B30" s="385" t="s">
        <v>431</v>
      </c>
      <c r="C30" s="386"/>
      <c r="D30" s="387"/>
      <c r="E30" s="386"/>
      <c r="F30" s="387"/>
      <c r="G30" s="301"/>
      <c r="H30" s="294"/>
      <c r="I30" s="290"/>
      <c r="J30" s="294"/>
      <c r="K30" s="301"/>
      <c r="L30" s="294"/>
      <c r="M30" s="386">
        <v>40</v>
      </c>
      <c r="N30" s="387">
        <v>292</v>
      </c>
      <c r="O30" s="301"/>
      <c r="P30" s="294"/>
      <c r="Q30" s="293">
        <f t="shared" si="1"/>
        <v>40</v>
      </c>
      <c r="R30" s="293">
        <f t="shared" si="2"/>
        <v>292</v>
      </c>
      <c r="S30" s="251"/>
      <c r="T30" s="251"/>
    </row>
    <row r="31" spans="1:20" ht="13.5" thickBot="1">
      <c r="A31" s="316">
        <v>8822021</v>
      </c>
      <c r="B31" s="385" t="s">
        <v>432</v>
      </c>
      <c r="C31" s="386"/>
      <c r="D31" s="387"/>
      <c r="E31" s="386"/>
      <c r="F31" s="387"/>
      <c r="G31" s="301"/>
      <c r="H31" s="294"/>
      <c r="I31" s="290"/>
      <c r="J31" s="294"/>
      <c r="K31" s="301"/>
      <c r="L31" s="294"/>
      <c r="M31" s="386">
        <v>90</v>
      </c>
      <c r="N31" s="387">
        <v>90</v>
      </c>
      <c r="O31" s="301"/>
      <c r="P31" s="294"/>
      <c r="Q31" s="293">
        <f t="shared" si="1"/>
        <v>90</v>
      </c>
      <c r="R31" s="293">
        <f t="shared" si="2"/>
        <v>90</v>
      </c>
      <c r="S31" s="251"/>
      <c r="T31" s="251"/>
    </row>
    <row r="32" spans="1:20" ht="13.5" thickBot="1">
      <c r="A32" s="316">
        <v>8899225</v>
      </c>
      <c r="B32" s="385" t="s">
        <v>449</v>
      </c>
      <c r="C32" s="386"/>
      <c r="D32" s="387"/>
      <c r="E32" s="386"/>
      <c r="F32" s="387"/>
      <c r="G32" s="301"/>
      <c r="H32" s="294"/>
      <c r="I32" s="290"/>
      <c r="J32" s="294"/>
      <c r="K32" s="301"/>
      <c r="L32" s="294"/>
      <c r="M32" s="301"/>
      <c r="N32" s="294"/>
      <c r="O32" s="301"/>
      <c r="P32" s="294"/>
      <c r="Q32" s="293"/>
      <c r="R32" s="293"/>
      <c r="S32" s="251"/>
      <c r="T32" s="251"/>
    </row>
    <row r="33" spans="1:20" ht="13.5" thickBot="1">
      <c r="A33" s="319"/>
      <c r="B33" s="312" t="s">
        <v>335</v>
      </c>
      <c r="C33" s="386"/>
      <c r="D33" s="387"/>
      <c r="E33" s="386"/>
      <c r="F33" s="387"/>
      <c r="G33" s="301"/>
      <c r="H33" s="294"/>
      <c r="I33" s="290"/>
      <c r="J33" s="294"/>
      <c r="K33" s="301"/>
      <c r="L33" s="294"/>
      <c r="M33" s="301"/>
      <c r="N33" s="294"/>
      <c r="O33" s="301"/>
      <c r="P33" s="294"/>
      <c r="Q33" s="293">
        <f aca="true" t="shared" si="3" ref="Q33:R40">SUM(C33,E33,G33,I33,K33,M33,O33)</f>
        <v>0</v>
      </c>
      <c r="R33" s="293">
        <f t="shared" si="3"/>
        <v>0</v>
      </c>
      <c r="S33" s="251"/>
      <c r="T33" s="251"/>
    </row>
    <row r="34" spans="1:20" ht="13.5" thickBot="1">
      <c r="A34" s="316">
        <v>9105021</v>
      </c>
      <c r="B34" s="312" t="s">
        <v>439</v>
      </c>
      <c r="C34" s="386"/>
      <c r="D34" s="387"/>
      <c r="E34" s="386"/>
      <c r="F34" s="387"/>
      <c r="G34" s="301"/>
      <c r="H34" s="294"/>
      <c r="I34" s="290"/>
      <c r="J34" s="294"/>
      <c r="K34" s="301"/>
      <c r="L34" s="294"/>
      <c r="M34" s="301"/>
      <c r="N34" s="294"/>
      <c r="O34" s="301"/>
      <c r="P34" s="294"/>
      <c r="Q34" s="293">
        <f t="shared" si="3"/>
        <v>0</v>
      </c>
      <c r="R34" s="293">
        <f t="shared" si="3"/>
        <v>0</v>
      </c>
      <c r="S34" s="251"/>
      <c r="T34" s="251"/>
    </row>
    <row r="35" spans="1:20" ht="13.5" thickBot="1">
      <c r="A35" s="471">
        <v>8414031</v>
      </c>
      <c r="B35" s="313" t="s">
        <v>440</v>
      </c>
      <c r="C35" s="388"/>
      <c r="D35" s="389">
        <v>216</v>
      </c>
      <c r="E35" s="388">
        <v>32</v>
      </c>
      <c r="F35" s="389">
        <v>32</v>
      </c>
      <c r="G35" s="388">
        <v>5300</v>
      </c>
      <c r="H35" s="389">
        <v>5300</v>
      </c>
      <c r="I35" s="397">
        <v>754</v>
      </c>
      <c r="J35" s="389">
        <v>754</v>
      </c>
      <c r="K35" s="388"/>
      <c r="L35" s="389"/>
      <c r="M35" s="302"/>
      <c r="N35" s="295"/>
      <c r="O35" s="302"/>
      <c r="P35" s="295"/>
      <c r="Q35" s="293">
        <f t="shared" si="3"/>
        <v>6086</v>
      </c>
      <c r="R35" s="293">
        <f t="shared" si="3"/>
        <v>6302</v>
      </c>
      <c r="S35" s="251"/>
      <c r="T35" s="251"/>
    </row>
    <row r="36" spans="1:20" ht="13.5" thickBot="1">
      <c r="A36" s="316"/>
      <c r="B36" s="312" t="s">
        <v>334</v>
      </c>
      <c r="C36" s="386"/>
      <c r="D36" s="387"/>
      <c r="E36" s="386"/>
      <c r="F36" s="387"/>
      <c r="G36" s="386"/>
      <c r="H36" s="387"/>
      <c r="I36" s="396"/>
      <c r="J36" s="387"/>
      <c r="K36" s="386">
        <v>80</v>
      </c>
      <c r="L36" s="387">
        <v>80</v>
      </c>
      <c r="M36" s="301"/>
      <c r="N36" s="294"/>
      <c r="O36" s="301"/>
      <c r="P36" s="294"/>
      <c r="Q36" s="293">
        <f t="shared" si="3"/>
        <v>80</v>
      </c>
      <c r="R36" s="293">
        <f t="shared" si="3"/>
        <v>80</v>
      </c>
      <c r="S36" s="251"/>
      <c r="T36" s="251"/>
    </row>
    <row r="37" spans="1:20" ht="14.25" customHeight="1" thickBot="1">
      <c r="A37" s="319"/>
      <c r="B37" s="312" t="s">
        <v>320</v>
      </c>
      <c r="C37" s="386"/>
      <c r="D37" s="387"/>
      <c r="E37" s="386"/>
      <c r="F37" s="387"/>
      <c r="G37" s="386"/>
      <c r="H37" s="387"/>
      <c r="I37" s="396"/>
      <c r="J37" s="387"/>
      <c r="K37" s="386"/>
      <c r="L37" s="387"/>
      <c r="M37" s="301"/>
      <c r="N37" s="294"/>
      <c r="O37" s="301"/>
      <c r="P37" s="294"/>
      <c r="Q37" s="293">
        <f t="shared" si="3"/>
        <v>0</v>
      </c>
      <c r="R37" s="293">
        <f t="shared" si="3"/>
        <v>0</v>
      </c>
      <c r="S37" s="251"/>
      <c r="T37" s="251"/>
    </row>
    <row r="38" spans="1:20" ht="14.25" customHeight="1" thickBot="1">
      <c r="A38" s="316">
        <v>8899216</v>
      </c>
      <c r="B38" s="313" t="s">
        <v>442</v>
      </c>
      <c r="C38" s="388"/>
      <c r="D38" s="389"/>
      <c r="E38" s="388"/>
      <c r="F38" s="389"/>
      <c r="G38" s="388"/>
      <c r="H38" s="389"/>
      <c r="I38" s="397"/>
      <c r="J38" s="389"/>
      <c r="K38" s="388">
        <v>200</v>
      </c>
      <c r="L38" s="389">
        <v>200</v>
      </c>
      <c r="M38" s="302"/>
      <c r="N38" s="295"/>
      <c r="O38" s="302"/>
      <c r="P38" s="295"/>
      <c r="Q38" s="293">
        <f t="shared" si="3"/>
        <v>200</v>
      </c>
      <c r="R38" s="293">
        <f t="shared" si="3"/>
        <v>200</v>
      </c>
      <c r="S38" s="251"/>
      <c r="T38" s="251"/>
    </row>
    <row r="39" spans="1:20" ht="14.25" customHeight="1" thickBot="1">
      <c r="A39" s="319">
        <v>8905091</v>
      </c>
      <c r="B39" s="313" t="s">
        <v>441</v>
      </c>
      <c r="C39" s="388"/>
      <c r="D39" s="389"/>
      <c r="E39" s="388">
        <v>22</v>
      </c>
      <c r="F39" s="389">
        <v>22</v>
      </c>
      <c r="G39" s="388">
        <v>284</v>
      </c>
      <c r="H39" s="389">
        <v>284</v>
      </c>
      <c r="I39" s="397"/>
      <c r="J39" s="389"/>
      <c r="K39" s="388"/>
      <c r="L39" s="389"/>
      <c r="M39" s="302"/>
      <c r="N39" s="295"/>
      <c r="O39" s="302"/>
      <c r="P39" s="295"/>
      <c r="Q39" s="293">
        <f t="shared" si="3"/>
        <v>306</v>
      </c>
      <c r="R39" s="293">
        <f t="shared" si="3"/>
        <v>306</v>
      </c>
      <c r="S39" s="251"/>
      <c r="T39" s="251"/>
    </row>
    <row r="40" spans="1:20" ht="14.25" customHeight="1" thickBot="1">
      <c r="A40" s="471">
        <v>8899281</v>
      </c>
      <c r="B40" s="314" t="s">
        <v>443</v>
      </c>
      <c r="C40" s="390">
        <v>1301</v>
      </c>
      <c r="D40" s="391">
        <v>1301</v>
      </c>
      <c r="E40" s="390">
        <v>341</v>
      </c>
      <c r="F40" s="391">
        <v>341</v>
      </c>
      <c r="G40" s="390">
        <v>1224</v>
      </c>
      <c r="H40" s="391">
        <v>1224</v>
      </c>
      <c r="I40" s="398"/>
      <c r="J40" s="391"/>
      <c r="K40" s="390"/>
      <c r="L40" s="391"/>
      <c r="M40" s="303"/>
      <c r="N40" s="281"/>
      <c r="O40" s="303"/>
      <c r="P40" s="281"/>
      <c r="Q40" s="293">
        <f t="shared" si="3"/>
        <v>2866</v>
      </c>
      <c r="R40" s="293">
        <f t="shared" si="3"/>
        <v>2866</v>
      </c>
      <c r="S40" s="280">
        <v>1</v>
      </c>
      <c r="T40" s="251"/>
    </row>
    <row r="41" spans="1:20" ht="13.5" thickBot="1">
      <c r="A41" s="317"/>
      <c r="B41" s="315" t="s">
        <v>37</v>
      </c>
      <c r="C41" s="392">
        <f aca="true" t="shared" si="4" ref="C41:Q41">SUM(C6:C40)</f>
        <v>16445</v>
      </c>
      <c r="D41" s="393">
        <f t="shared" si="4"/>
        <v>16661</v>
      </c>
      <c r="E41" s="392">
        <f t="shared" si="4"/>
        <v>2773</v>
      </c>
      <c r="F41" s="393">
        <f t="shared" si="4"/>
        <v>2773</v>
      </c>
      <c r="G41" s="392">
        <f t="shared" si="4"/>
        <v>10355</v>
      </c>
      <c r="H41" s="393">
        <f t="shared" si="4"/>
        <v>10355</v>
      </c>
      <c r="I41" s="399">
        <f t="shared" si="4"/>
        <v>3722</v>
      </c>
      <c r="J41" s="400">
        <f t="shared" si="4"/>
        <v>3722</v>
      </c>
      <c r="K41" s="392">
        <f t="shared" si="4"/>
        <v>4727</v>
      </c>
      <c r="L41" s="392">
        <f t="shared" si="4"/>
        <v>5529</v>
      </c>
      <c r="M41" s="392">
        <f t="shared" si="4"/>
        <v>4691</v>
      </c>
      <c r="N41" s="392">
        <f t="shared" si="4"/>
        <v>4943</v>
      </c>
      <c r="O41" s="392">
        <f t="shared" si="4"/>
        <v>793</v>
      </c>
      <c r="P41" s="310">
        <f t="shared" si="4"/>
        <v>793</v>
      </c>
      <c r="Q41" s="292">
        <f t="shared" si="4"/>
        <v>43506</v>
      </c>
      <c r="R41" s="292">
        <v>51704</v>
      </c>
      <c r="S41" s="254">
        <f>SUM(S6:S40)</f>
        <v>16</v>
      </c>
      <c r="T41" s="254">
        <f>SUM(T6:T40)</f>
        <v>1</v>
      </c>
    </row>
    <row r="42" spans="3:18" ht="12.75"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Q42" s="473"/>
      <c r="R42" s="242"/>
    </row>
    <row r="43" spans="2:18" ht="12.75">
      <c r="B43" s="255" t="s">
        <v>325</v>
      </c>
      <c r="C43" s="394"/>
      <c r="D43" s="395"/>
      <c r="E43" s="395"/>
      <c r="F43" s="395"/>
      <c r="G43" s="401"/>
      <c r="H43" s="402" t="s">
        <v>445</v>
      </c>
      <c r="I43" s="401"/>
      <c r="J43" s="401"/>
      <c r="K43" s="401"/>
      <c r="L43" s="402"/>
      <c r="N43" s="305"/>
      <c r="P43" s="305"/>
      <c r="R43" s="305"/>
    </row>
    <row r="44" spans="2:12" ht="12.75">
      <c r="B44" s="255" t="s">
        <v>326</v>
      </c>
      <c r="C44" s="394"/>
      <c r="D44" s="394"/>
      <c r="E44" s="394"/>
      <c r="F44" s="394"/>
      <c r="G44" s="394"/>
      <c r="H44" s="394"/>
      <c r="I44" s="394"/>
      <c r="J44" s="394"/>
      <c r="K44" s="394"/>
      <c r="L44" s="394"/>
    </row>
    <row r="45" spans="3:18" ht="12.75">
      <c r="C45" s="394"/>
      <c r="D45" s="394"/>
      <c r="E45" s="394"/>
      <c r="F45" s="394"/>
      <c r="I45" s="242"/>
      <c r="J45" s="242"/>
      <c r="K45" s="242"/>
      <c r="L45" s="242"/>
      <c r="Q45" s="242"/>
      <c r="R45" s="242"/>
    </row>
  </sheetData>
  <sheetProtection/>
  <mergeCells count="11">
    <mergeCell ref="G4:H4"/>
    <mergeCell ref="I4:J4"/>
    <mergeCell ref="K4:L4"/>
    <mergeCell ref="M4:N4"/>
    <mergeCell ref="O4:P4"/>
    <mergeCell ref="Q4:R4"/>
    <mergeCell ref="B1:E1"/>
    <mergeCell ref="B2:S2"/>
    <mergeCell ref="Q3:S3"/>
    <mergeCell ref="C4:D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1" width="6.875" style="68" customWidth="1"/>
    <col min="2" max="2" width="48.125" style="69" customWidth="1"/>
    <col min="3" max="3" width="10.125" style="69" customWidth="1"/>
    <col min="4" max="4" width="10.625" style="69" customWidth="1"/>
    <col min="5" max="5" width="44.375" style="68" customWidth="1"/>
    <col min="6" max="6" width="10.50390625" style="68" customWidth="1"/>
    <col min="7" max="16384" width="9.375" style="68" customWidth="1"/>
  </cols>
  <sheetData>
    <row r="1" spans="2:7" ht="25.5" customHeight="1">
      <c r="B1" s="69" t="s">
        <v>503</v>
      </c>
      <c r="E1" s="526"/>
      <c r="F1" s="526"/>
      <c r="G1" s="526"/>
    </row>
    <row r="2" spans="2:8" ht="39.75" customHeight="1">
      <c r="B2" s="66" t="s">
        <v>121</v>
      </c>
      <c r="C2" s="66"/>
      <c r="D2" s="66"/>
      <c r="E2" s="67"/>
      <c r="F2" s="67"/>
      <c r="G2" s="67"/>
      <c r="H2" s="525"/>
    </row>
    <row r="3" spans="7:8" ht="13.5" thickBot="1">
      <c r="G3" s="68" t="s">
        <v>463</v>
      </c>
      <c r="H3" s="525"/>
    </row>
    <row r="4" spans="1:8" ht="18" customHeight="1" thickBot="1">
      <c r="A4" s="523" t="s">
        <v>55</v>
      </c>
      <c r="B4" s="70" t="s">
        <v>40</v>
      </c>
      <c r="C4" s="283"/>
      <c r="D4" s="283"/>
      <c r="E4" s="70" t="s">
        <v>45</v>
      </c>
      <c r="F4" s="284"/>
      <c r="G4" s="284"/>
      <c r="H4" s="525"/>
    </row>
    <row r="5" spans="1:8" s="73" customFormat="1" ht="35.25" customHeight="1" thickBot="1">
      <c r="A5" s="524"/>
      <c r="B5" s="71" t="s">
        <v>48</v>
      </c>
      <c r="C5" s="72" t="s">
        <v>321</v>
      </c>
      <c r="D5" s="72" t="s">
        <v>444</v>
      </c>
      <c r="E5" s="71" t="s">
        <v>48</v>
      </c>
      <c r="F5" s="239" t="s">
        <v>321</v>
      </c>
      <c r="G5" s="239" t="s">
        <v>444</v>
      </c>
      <c r="H5" s="525"/>
    </row>
    <row r="6" spans="1:8" s="114" customFormat="1" ht="12" customHeight="1" thickBot="1">
      <c r="A6" s="115">
        <v>1</v>
      </c>
      <c r="B6" s="116">
        <v>2</v>
      </c>
      <c r="C6" s="117" t="s">
        <v>8</v>
      </c>
      <c r="D6" s="117" t="s">
        <v>8</v>
      </c>
      <c r="E6" s="116" t="s">
        <v>9</v>
      </c>
      <c r="F6" s="118" t="s">
        <v>10</v>
      </c>
      <c r="G6" s="118" t="s">
        <v>10</v>
      </c>
      <c r="H6" s="525"/>
    </row>
    <row r="7" spans="1:8" ht="12.75" customHeight="1">
      <c r="A7" s="104" t="s">
        <v>6</v>
      </c>
      <c r="B7" s="97" t="s">
        <v>270</v>
      </c>
      <c r="C7" s="359">
        <v>3323</v>
      </c>
      <c r="D7" s="359">
        <v>3323</v>
      </c>
      <c r="E7" s="97" t="s">
        <v>49</v>
      </c>
      <c r="F7" s="365">
        <v>16445</v>
      </c>
      <c r="G7" s="365">
        <v>19742</v>
      </c>
      <c r="H7" s="525"/>
    </row>
    <row r="8" spans="1:8" ht="22.5">
      <c r="A8" s="105" t="s">
        <v>7</v>
      </c>
      <c r="B8" s="74" t="s">
        <v>172</v>
      </c>
      <c r="C8" s="360"/>
      <c r="D8" s="360"/>
      <c r="E8" s="74" t="s">
        <v>50</v>
      </c>
      <c r="F8" s="366">
        <v>2773</v>
      </c>
      <c r="G8" s="366">
        <v>2967</v>
      </c>
      <c r="H8" s="525"/>
    </row>
    <row r="9" spans="1:8" ht="12.75" customHeight="1">
      <c r="A9" s="105" t="s">
        <v>8</v>
      </c>
      <c r="B9" s="74" t="s">
        <v>150</v>
      </c>
      <c r="C9" s="360"/>
      <c r="D9" s="360"/>
      <c r="E9" s="74" t="s">
        <v>51</v>
      </c>
      <c r="F9" s="366">
        <v>10355</v>
      </c>
      <c r="G9" s="366">
        <v>10936</v>
      </c>
      <c r="H9" s="525"/>
    </row>
    <row r="10" spans="1:8" ht="12.75" customHeight="1">
      <c r="A10" s="105" t="s">
        <v>9</v>
      </c>
      <c r="B10" s="98" t="s">
        <v>58</v>
      </c>
      <c r="C10" s="360">
        <v>15399</v>
      </c>
      <c r="D10" s="360">
        <v>16755</v>
      </c>
      <c r="E10" s="74" t="s">
        <v>212</v>
      </c>
      <c r="F10" s="366">
        <v>5420</v>
      </c>
      <c r="G10" s="366">
        <v>5849</v>
      </c>
      <c r="H10" s="525"/>
    </row>
    <row r="11" spans="1:8" ht="12.75" customHeight="1">
      <c r="A11" s="105" t="s">
        <v>10</v>
      </c>
      <c r="B11" s="74" t="s">
        <v>91</v>
      </c>
      <c r="C11" s="360">
        <v>14347</v>
      </c>
      <c r="D11" s="360">
        <v>21189</v>
      </c>
      <c r="E11" s="74" t="s">
        <v>36</v>
      </c>
      <c r="F11" s="366"/>
      <c r="G11" s="366"/>
      <c r="H11" s="525"/>
    </row>
    <row r="12" spans="1:8" ht="12.75" customHeight="1">
      <c r="A12" s="105" t="s">
        <v>11</v>
      </c>
      <c r="B12" s="74" t="s">
        <v>44</v>
      </c>
      <c r="C12" s="361"/>
      <c r="D12" s="361"/>
      <c r="E12" s="74" t="s">
        <v>211</v>
      </c>
      <c r="F12" s="366">
        <v>4691</v>
      </c>
      <c r="G12" s="366">
        <v>4866</v>
      </c>
      <c r="H12" s="525"/>
    </row>
    <row r="13" spans="1:8" ht="12.75" customHeight="1">
      <c r="A13" s="105" t="s">
        <v>12</v>
      </c>
      <c r="B13" s="74" t="s">
        <v>313</v>
      </c>
      <c r="C13" s="360"/>
      <c r="D13" s="360"/>
      <c r="E13" s="74" t="s">
        <v>313</v>
      </c>
      <c r="F13" s="366"/>
      <c r="G13" s="366"/>
      <c r="H13" s="525"/>
    </row>
    <row r="14" spans="1:8" ht="12.75" customHeight="1">
      <c r="A14" s="105" t="s">
        <v>13</v>
      </c>
      <c r="B14" s="74" t="s">
        <v>129</v>
      </c>
      <c r="C14" s="360"/>
      <c r="D14" s="360"/>
      <c r="E14" s="74" t="s">
        <v>454</v>
      </c>
      <c r="F14" s="40">
        <v>3822</v>
      </c>
      <c r="G14" s="40">
        <v>7344</v>
      </c>
      <c r="H14" s="525"/>
    </row>
    <row r="15" spans="1:8" ht="12.75" customHeight="1">
      <c r="A15" s="105" t="s">
        <v>14</v>
      </c>
      <c r="B15" s="74" t="s">
        <v>344</v>
      </c>
      <c r="C15" s="361">
        <v>3869</v>
      </c>
      <c r="D15" s="361">
        <v>3869</v>
      </c>
      <c r="E15" s="74"/>
      <c r="F15" s="40"/>
      <c r="G15" s="40"/>
      <c r="H15" s="525"/>
    </row>
    <row r="16" spans="1:8" ht="12.75" customHeight="1">
      <c r="A16" s="105" t="s">
        <v>15</v>
      </c>
      <c r="B16" s="74"/>
      <c r="C16" s="360"/>
      <c r="D16" s="360"/>
      <c r="E16" s="74"/>
      <c r="F16" s="40"/>
      <c r="G16" s="40"/>
      <c r="H16" s="525"/>
    </row>
    <row r="17" spans="1:8" ht="12.75" customHeight="1">
      <c r="A17" s="105" t="s">
        <v>16</v>
      </c>
      <c r="B17" s="74"/>
      <c r="C17" s="360"/>
      <c r="D17" s="360"/>
      <c r="E17" s="74"/>
      <c r="F17" s="40"/>
      <c r="G17" s="40"/>
      <c r="H17" s="525"/>
    </row>
    <row r="18" spans="1:8" ht="12.75" customHeight="1" thickBot="1">
      <c r="A18" s="105" t="s">
        <v>17</v>
      </c>
      <c r="B18" s="81"/>
      <c r="C18" s="362"/>
      <c r="D18" s="362"/>
      <c r="E18" s="74"/>
      <c r="F18" s="42"/>
      <c r="G18" s="42"/>
      <c r="H18" s="525"/>
    </row>
    <row r="19" spans="1:8" ht="15.75" customHeight="1" thickBot="1">
      <c r="A19" s="107" t="s">
        <v>18</v>
      </c>
      <c r="B19" s="108" t="s">
        <v>108</v>
      </c>
      <c r="C19" s="363">
        <f>SUM(C7:C18)</f>
        <v>36938</v>
      </c>
      <c r="D19" s="363">
        <f>SUM(D7:D18)</f>
        <v>45136</v>
      </c>
      <c r="E19" s="119" t="s">
        <v>109</v>
      </c>
      <c r="F19" s="123">
        <f>SUM(F7:F18)</f>
        <v>43506</v>
      </c>
      <c r="G19" s="123">
        <f>SUM(G7:G18)</f>
        <v>51704</v>
      </c>
      <c r="H19" s="525"/>
    </row>
    <row r="20" spans="1:8" ht="12.75" customHeight="1">
      <c r="A20" s="128" t="s">
        <v>19</v>
      </c>
      <c r="B20" s="129" t="s">
        <v>122</v>
      </c>
      <c r="C20" s="364">
        <v>3597</v>
      </c>
      <c r="D20" s="364">
        <v>3597</v>
      </c>
      <c r="E20" s="99" t="s">
        <v>236</v>
      </c>
      <c r="F20" s="139"/>
      <c r="G20" s="139"/>
      <c r="H20" s="525"/>
    </row>
    <row r="21" spans="1:8" ht="12.75" customHeight="1">
      <c r="A21" s="130" t="s">
        <v>20</v>
      </c>
      <c r="B21" s="131" t="s">
        <v>271</v>
      </c>
      <c r="C21" s="136"/>
      <c r="D21" s="136"/>
      <c r="E21" s="99" t="s">
        <v>237</v>
      </c>
      <c r="F21" s="140"/>
      <c r="G21" s="140"/>
      <c r="H21" s="525"/>
    </row>
    <row r="22" spans="1:8" ht="12.75" customHeight="1">
      <c r="A22" s="133" t="s">
        <v>21</v>
      </c>
      <c r="B22" s="99" t="s">
        <v>199</v>
      </c>
      <c r="C22" s="137"/>
      <c r="D22" s="137"/>
      <c r="E22" s="99" t="s">
        <v>274</v>
      </c>
      <c r="F22" s="140"/>
      <c r="G22" s="140"/>
      <c r="H22" s="525"/>
    </row>
    <row r="23" spans="1:8" ht="12.75" customHeight="1">
      <c r="A23" s="133" t="s">
        <v>22</v>
      </c>
      <c r="B23" s="99" t="s">
        <v>200</v>
      </c>
      <c r="C23" s="137"/>
      <c r="D23" s="137"/>
      <c r="E23" s="99" t="s">
        <v>119</v>
      </c>
      <c r="F23" s="140"/>
      <c r="G23" s="140"/>
      <c r="H23" s="525"/>
    </row>
    <row r="24" spans="1:8" ht="12.75" customHeight="1">
      <c r="A24" s="133" t="s">
        <v>23</v>
      </c>
      <c r="B24" s="99" t="s">
        <v>272</v>
      </c>
      <c r="C24" s="137"/>
      <c r="D24" s="137"/>
      <c r="E24" s="134" t="s">
        <v>238</v>
      </c>
      <c r="F24" s="140"/>
      <c r="G24" s="140"/>
      <c r="H24" s="525"/>
    </row>
    <row r="25" spans="1:8" ht="12.75" customHeight="1">
      <c r="A25" s="133" t="s">
        <v>24</v>
      </c>
      <c r="B25" s="99" t="s">
        <v>273</v>
      </c>
      <c r="C25" s="137"/>
      <c r="D25" s="137"/>
      <c r="E25" s="99" t="s">
        <v>275</v>
      </c>
      <c r="F25" s="140"/>
      <c r="G25" s="140"/>
      <c r="H25" s="525"/>
    </row>
    <row r="26" spans="1:8" ht="12.75" customHeight="1">
      <c r="A26" s="132" t="s">
        <v>25</v>
      </c>
      <c r="B26" s="134" t="s">
        <v>203</v>
      </c>
      <c r="C26" s="138"/>
      <c r="D26" s="138"/>
      <c r="E26" s="97" t="s">
        <v>239</v>
      </c>
      <c r="F26" s="139"/>
      <c r="G26" s="139"/>
      <c r="H26" s="525"/>
    </row>
    <row r="27" spans="1:8" ht="12.75" customHeight="1">
      <c r="A27" s="133" t="s">
        <v>26</v>
      </c>
      <c r="B27" s="99" t="s">
        <v>204</v>
      </c>
      <c r="C27" s="137"/>
      <c r="D27" s="137"/>
      <c r="E27" s="74" t="s">
        <v>240</v>
      </c>
      <c r="F27" s="140"/>
      <c r="G27" s="140"/>
      <c r="H27" s="525"/>
    </row>
    <row r="28" spans="1:8" ht="12.75" customHeight="1">
      <c r="A28" s="104" t="s">
        <v>27</v>
      </c>
      <c r="B28" s="97" t="s">
        <v>453</v>
      </c>
      <c r="C28" s="141"/>
      <c r="D28" s="141"/>
      <c r="E28" s="97" t="s">
        <v>100</v>
      </c>
      <c r="F28" s="142"/>
      <c r="G28" s="142"/>
      <c r="H28" s="525"/>
    </row>
    <row r="29" spans="1:8" ht="12.75" customHeight="1">
      <c r="A29" s="106" t="s">
        <v>28</v>
      </c>
      <c r="B29" s="81"/>
      <c r="C29" s="143"/>
      <c r="D29" s="143"/>
      <c r="E29" s="81"/>
      <c r="F29" s="144"/>
      <c r="G29" s="144"/>
      <c r="H29" s="525"/>
    </row>
    <row r="30" spans="1:8" ht="12.75" customHeight="1" thickBot="1">
      <c r="A30" s="112" t="s">
        <v>29</v>
      </c>
      <c r="B30" s="75" t="s">
        <v>452</v>
      </c>
      <c r="C30" s="146"/>
      <c r="D30" s="146"/>
      <c r="E30" s="75" t="s">
        <v>452</v>
      </c>
      <c r="F30" s="145"/>
      <c r="G30" s="145"/>
      <c r="H30" s="525"/>
    </row>
    <row r="31" spans="1:8" ht="15.75" customHeight="1" thickBot="1">
      <c r="A31" s="107" t="s">
        <v>30</v>
      </c>
      <c r="B31" s="108" t="s">
        <v>281</v>
      </c>
      <c r="C31" s="122">
        <f>SUM(C22:C30)</f>
        <v>0</v>
      </c>
      <c r="D31" s="122">
        <f>SUM(D22:D30)</f>
        <v>0</v>
      </c>
      <c r="E31" s="108" t="s">
        <v>282</v>
      </c>
      <c r="F31" s="123"/>
      <c r="G31" s="123"/>
      <c r="H31" s="525"/>
    </row>
    <row r="32" spans="1:8" ht="18" customHeight="1" thickBot="1">
      <c r="A32" s="107" t="s">
        <v>31</v>
      </c>
      <c r="B32" s="53" t="s">
        <v>284</v>
      </c>
      <c r="C32" s="122">
        <f>+C19+C20+C21+C31</f>
        <v>40535</v>
      </c>
      <c r="D32" s="122">
        <f>+D19+D20+D21+D31</f>
        <v>48733</v>
      </c>
      <c r="E32" s="53" t="s">
        <v>283</v>
      </c>
      <c r="F32" s="123">
        <f>+F19+F31</f>
        <v>43506</v>
      </c>
      <c r="G32" s="123">
        <f>+G19+G31</f>
        <v>51704</v>
      </c>
      <c r="H32" s="525"/>
    </row>
    <row r="33" spans="1:8" ht="18" customHeight="1" thickBot="1">
      <c r="A33" s="107" t="s">
        <v>32</v>
      </c>
      <c r="B33" s="163" t="s">
        <v>130</v>
      </c>
      <c r="C33" s="469">
        <f>IF(((F19-C19)&gt;0),F19-C19,)</f>
        <v>6568</v>
      </c>
      <c r="D33" s="469">
        <f>IF(((G19-D19)&gt;0),G19-D19,)</f>
        <v>6568</v>
      </c>
      <c r="E33" s="163" t="s">
        <v>131</v>
      </c>
      <c r="F33" s="470" t="str">
        <f>IF(((C19-F19)&gt;0),C19-F19,"----")</f>
        <v>----</v>
      </c>
      <c r="G33" s="470" t="str">
        <f>IF(((D19-G19)&gt;0),D19-G19,"----")</f>
        <v>----</v>
      </c>
      <c r="H33" s="525"/>
    </row>
    <row r="36" spans="2:4" ht="15.75">
      <c r="B36" s="113"/>
      <c r="C36" s="113"/>
      <c r="D36" s="113"/>
    </row>
  </sheetData>
  <sheetProtection/>
  <mergeCells count="3">
    <mergeCell ref="A4:A5"/>
    <mergeCell ref="H2:H33"/>
    <mergeCell ref="E1:G1"/>
  </mergeCells>
  <printOptions horizontalCentered="1"/>
  <pageMargins left="0.17" right="0.17" top="0.5118110236220472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33"/>
  <sheetViews>
    <sheetView zoomScaleSheetLayoutView="115" workbookViewId="0" topLeftCell="A1">
      <selection activeCell="B1" sqref="B1"/>
    </sheetView>
  </sheetViews>
  <sheetFormatPr defaultColWidth="9.00390625" defaultRowHeight="12.75"/>
  <cols>
    <col min="1" max="1" width="6.875" style="68" customWidth="1"/>
    <col min="2" max="2" width="46.625" style="69" customWidth="1"/>
    <col min="3" max="3" width="11.125" style="69" customWidth="1"/>
    <col min="4" max="4" width="10.875" style="69" customWidth="1"/>
    <col min="5" max="5" width="52.50390625" style="68" customWidth="1"/>
    <col min="6" max="7" width="11.50390625" style="68" customWidth="1"/>
    <col min="8" max="16384" width="9.375" style="68" customWidth="1"/>
  </cols>
  <sheetData>
    <row r="1" spans="2:7" ht="21" customHeight="1">
      <c r="B1" s="69" t="s">
        <v>504</v>
      </c>
      <c r="E1" s="529"/>
      <c r="F1" s="529"/>
      <c r="G1" s="529"/>
    </row>
    <row r="2" spans="2:8" ht="47.25" customHeight="1">
      <c r="B2" s="66" t="s">
        <v>123</v>
      </c>
      <c r="C2" s="66"/>
      <c r="D2" s="66"/>
      <c r="E2" s="67"/>
      <c r="F2" s="67"/>
      <c r="G2" s="67"/>
      <c r="H2" s="525"/>
    </row>
    <row r="3" spans="7:8" ht="13.5" thickBot="1">
      <c r="G3" s="68" t="s">
        <v>463</v>
      </c>
      <c r="H3" s="525"/>
    </row>
    <row r="4" spans="1:8" ht="24" customHeight="1" thickBot="1">
      <c r="A4" s="527" t="s">
        <v>55</v>
      </c>
      <c r="B4" s="70" t="s">
        <v>40</v>
      </c>
      <c r="C4" s="283"/>
      <c r="D4" s="283"/>
      <c r="E4" s="70" t="s">
        <v>45</v>
      </c>
      <c r="F4" s="284"/>
      <c r="G4" s="283"/>
      <c r="H4" s="525"/>
    </row>
    <row r="5" spans="1:8" s="73" customFormat="1" ht="35.25" customHeight="1" thickBot="1">
      <c r="A5" s="528"/>
      <c r="B5" s="71" t="s">
        <v>48</v>
      </c>
      <c r="C5" s="72" t="s">
        <v>321</v>
      </c>
      <c r="D5" s="72" t="s">
        <v>444</v>
      </c>
      <c r="E5" s="71" t="s">
        <v>48</v>
      </c>
      <c r="F5" s="239" t="s">
        <v>321</v>
      </c>
      <c r="G5" s="239" t="s">
        <v>444</v>
      </c>
      <c r="H5" s="525"/>
    </row>
    <row r="6" spans="1:8" s="73" customFormat="1" ht="12" customHeight="1" thickBot="1">
      <c r="A6" s="115">
        <v>1</v>
      </c>
      <c r="B6" s="116">
        <v>2</v>
      </c>
      <c r="C6" s="117">
        <v>3</v>
      </c>
      <c r="D6" s="117">
        <v>3</v>
      </c>
      <c r="E6" s="116">
        <v>4</v>
      </c>
      <c r="F6" s="118">
        <v>5</v>
      </c>
      <c r="G6" s="118">
        <v>5</v>
      </c>
      <c r="H6" s="525"/>
    </row>
    <row r="7" spans="1:8" ht="12.75" customHeight="1">
      <c r="A7" s="104" t="s">
        <v>6</v>
      </c>
      <c r="B7" s="97" t="s">
        <v>56</v>
      </c>
      <c r="C7" s="359"/>
      <c r="D7" s="359"/>
      <c r="E7" s="97" t="s">
        <v>215</v>
      </c>
      <c r="F7" s="365">
        <v>3338</v>
      </c>
      <c r="G7" s="365">
        <v>3748</v>
      </c>
      <c r="H7" s="525"/>
    </row>
    <row r="8" spans="1:8" ht="12.75" customHeight="1">
      <c r="A8" s="105" t="s">
        <v>7</v>
      </c>
      <c r="B8" s="74" t="s">
        <v>276</v>
      </c>
      <c r="C8" s="360">
        <v>387</v>
      </c>
      <c r="D8" s="360">
        <v>387</v>
      </c>
      <c r="E8" s="74" t="s">
        <v>216</v>
      </c>
      <c r="F8" s="366">
        <v>384</v>
      </c>
      <c r="G8" s="366">
        <v>3596</v>
      </c>
      <c r="H8" s="525"/>
    </row>
    <row r="9" spans="1:8" ht="12.75" customHeight="1">
      <c r="A9" s="105" t="s">
        <v>8</v>
      </c>
      <c r="B9" s="74" t="s">
        <v>113</v>
      </c>
      <c r="C9" s="360"/>
      <c r="D9" s="360"/>
      <c r="E9" s="74" t="s">
        <v>217</v>
      </c>
      <c r="F9" s="366"/>
      <c r="G9" s="366"/>
      <c r="H9" s="525"/>
    </row>
    <row r="10" spans="1:8" ht="12.75" customHeight="1">
      <c r="A10" s="105" t="s">
        <v>9</v>
      </c>
      <c r="B10" s="74" t="s">
        <v>158</v>
      </c>
      <c r="C10" s="360"/>
      <c r="D10" s="360"/>
      <c r="E10" s="74" t="s">
        <v>218</v>
      </c>
      <c r="F10" s="366"/>
      <c r="G10" s="366"/>
      <c r="H10" s="525"/>
    </row>
    <row r="11" spans="1:8" ht="22.5">
      <c r="A11" s="105" t="s">
        <v>10</v>
      </c>
      <c r="B11" s="74" t="s">
        <v>43</v>
      </c>
      <c r="C11" s="360"/>
      <c r="D11" s="360"/>
      <c r="E11" s="74" t="s">
        <v>278</v>
      </c>
      <c r="F11" s="366"/>
      <c r="G11" s="366"/>
      <c r="H11" s="525"/>
    </row>
    <row r="12" spans="1:8" ht="22.5">
      <c r="A12" s="105" t="s">
        <v>11</v>
      </c>
      <c r="B12" s="74" t="s">
        <v>105</v>
      </c>
      <c r="C12" s="361"/>
      <c r="D12" s="361"/>
      <c r="E12" s="74" t="s">
        <v>279</v>
      </c>
      <c r="F12" s="366"/>
      <c r="G12" s="366"/>
      <c r="H12" s="525"/>
    </row>
    <row r="13" spans="1:8" ht="12.75" customHeight="1">
      <c r="A13" s="105" t="s">
        <v>12</v>
      </c>
      <c r="B13" s="74" t="s">
        <v>91</v>
      </c>
      <c r="C13" s="360">
        <v>2584</v>
      </c>
      <c r="D13" s="360">
        <v>2584</v>
      </c>
      <c r="E13" s="74" t="s">
        <v>225</v>
      </c>
      <c r="F13" s="366"/>
      <c r="G13" s="366"/>
      <c r="H13" s="525"/>
    </row>
    <row r="14" spans="1:8" ht="12.75" customHeight="1">
      <c r="A14" s="105" t="s">
        <v>13</v>
      </c>
      <c r="B14" s="74" t="s">
        <v>277</v>
      </c>
      <c r="C14" s="360"/>
      <c r="D14" s="360"/>
      <c r="E14" s="99" t="s">
        <v>36</v>
      </c>
      <c r="F14" s="366">
        <v>100</v>
      </c>
      <c r="G14" s="366">
        <v>100</v>
      </c>
      <c r="H14" s="525"/>
    </row>
    <row r="15" spans="1:8" ht="12.75" customHeight="1">
      <c r="A15" s="105" t="s">
        <v>14</v>
      </c>
      <c r="B15" s="74" t="s">
        <v>112</v>
      </c>
      <c r="C15" s="361">
        <v>0</v>
      </c>
      <c r="D15" s="361">
        <v>0</v>
      </c>
      <c r="E15" s="74"/>
      <c r="F15" s="366"/>
      <c r="G15" s="366"/>
      <c r="H15" s="525"/>
    </row>
    <row r="16" spans="1:8" ht="12.75" customHeight="1" thickBot="1">
      <c r="A16" s="105" t="s">
        <v>15</v>
      </c>
      <c r="B16" s="74"/>
      <c r="C16" s="366"/>
      <c r="D16" s="366"/>
      <c r="E16" s="74"/>
      <c r="F16" s="366"/>
      <c r="G16" s="366"/>
      <c r="H16" s="525"/>
    </row>
    <row r="17" spans="1:8" ht="15.75" customHeight="1" thickBot="1">
      <c r="A17" s="107" t="s">
        <v>16</v>
      </c>
      <c r="B17" s="108" t="s">
        <v>108</v>
      </c>
      <c r="C17" s="363">
        <f>SUM(C7:C16)</f>
        <v>2971</v>
      </c>
      <c r="D17" s="363">
        <f>SUM(D7:D16)</f>
        <v>2971</v>
      </c>
      <c r="E17" s="108" t="s">
        <v>109</v>
      </c>
      <c r="F17" s="373">
        <f>SUM(F7:F16)</f>
        <v>3822</v>
      </c>
      <c r="G17" s="373">
        <v>7344</v>
      </c>
      <c r="H17" s="525"/>
    </row>
    <row r="18" spans="1:8" ht="12.75" customHeight="1">
      <c r="A18" s="135" t="s">
        <v>17</v>
      </c>
      <c r="B18" s="129" t="s">
        <v>124</v>
      </c>
      <c r="C18" s="380"/>
      <c r="D18" s="380"/>
      <c r="E18" s="99" t="s">
        <v>236</v>
      </c>
      <c r="F18" s="374"/>
      <c r="G18" s="374"/>
      <c r="H18" s="525"/>
    </row>
    <row r="19" spans="1:8" ht="12.75" customHeight="1">
      <c r="A19" s="105" t="s">
        <v>18</v>
      </c>
      <c r="B19" s="99" t="s">
        <v>199</v>
      </c>
      <c r="C19" s="381"/>
      <c r="D19" s="381"/>
      <c r="E19" s="99" t="s">
        <v>242</v>
      </c>
      <c r="F19" s="375"/>
      <c r="G19" s="375"/>
      <c r="H19" s="525"/>
    </row>
    <row r="20" spans="1:8" ht="12.75" customHeight="1">
      <c r="A20" s="105" t="s">
        <v>19</v>
      </c>
      <c r="B20" s="99" t="s">
        <v>114</v>
      </c>
      <c r="C20" s="381"/>
      <c r="D20" s="381"/>
      <c r="E20" s="99" t="s">
        <v>118</v>
      </c>
      <c r="F20" s="375"/>
      <c r="G20" s="375"/>
      <c r="H20" s="525"/>
    </row>
    <row r="21" spans="1:8" ht="12.75" customHeight="1">
      <c r="A21" s="105" t="s">
        <v>20</v>
      </c>
      <c r="B21" s="99" t="s">
        <v>115</v>
      </c>
      <c r="C21" s="381"/>
      <c r="D21" s="381"/>
      <c r="E21" s="99" t="s">
        <v>119</v>
      </c>
      <c r="F21" s="375"/>
      <c r="G21" s="375"/>
      <c r="H21" s="525"/>
    </row>
    <row r="22" spans="1:8" ht="12.75" customHeight="1">
      <c r="A22" s="105" t="s">
        <v>21</v>
      </c>
      <c r="B22" s="99" t="s">
        <v>201</v>
      </c>
      <c r="C22" s="381"/>
      <c r="D22" s="381"/>
      <c r="E22" s="134" t="s">
        <v>238</v>
      </c>
      <c r="F22" s="375"/>
      <c r="G22" s="375"/>
      <c r="H22" s="525"/>
    </row>
    <row r="23" spans="1:8" ht="12.75" customHeight="1">
      <c r="A23" s="105" t="s">
        <v>22</v>
      </c>
      <c r="B23" s="134" t="s">
        <v>280</v>
      </c>
      <c r="C23" s="381"/>
      <c r="D23" s="381"/>
      <c r="E23" s="99" t="s">
        <v>243</v>
      </c>
      <c r="F23" s="375"/>
      <c r="G23" s="375"/>
      <c r="H23" s="525"/>
    </row>
    <row r="24" spans="1:8" ht="12.75" customHeight="1">
      <c r="A24" s="105" t="s">
        <v>23</v>
      </c>
      <c r="B24" s="99" t="s">
        <v>203</v>
      </c>
      <c r="C24" s="381"/>
      <c r="D24" s="381"/>
      <c r="E24" s="97" t="s">
        <v>240</v>
      </c>
      <c r="F24" s="375"/>
      <c r="G24" s="375"/>
      <c r="H24" s="525"/>
    </row>
    <row r="25" spans="1:8" ht="12.75" customHeight="1">
      <c r="A25" s="105" t="s">
        <v>24</v>
      </c>
      <c r="B25" s="97" t="s">
        <v>208</v>
      </c>
      <c r="C25" s="381"/>
      <c r="D25" s="381"/>
      <c r="E25" s="74" t="s">
        <v>244</v>
      </c>
      <c r="F25" s="375"/>
      <c r="G25" s="375"/>
      <c r="H25" s="525"/>
    </row>
    <row r="26" spans="1:8" ht="12.75" customHeight="1">
      <c r="A26" s="105" t="s">
        <v>25</v>
      </c>
      <c r="B26" s="81"/>
      <c r="C26" s="381"/>
      <c r="D26" s="381"/>
      <c r="E26" s="97"/>
      <c r="F26" s="375"/>
      <c r="G26" s="375"/>
      <c r="H26" s="525"/>
    </row>
    <row r="27" spans="1:8" ht="12.75" customHeight="1" thickBot="1">
      <c r="A27" s="106" t="s">
        <v>26</v>
      </c>
      <c r="B27" s="75"/>
      <c r="C27" s="382"/>
      <c r="D27" s="382"/>
      <c r="E27" s="81"/>
      <c r="F27" s="376"/>
      <c r="G27" s="376"/>
      <c r="H27" s="525"/>
    </row>
    <row r="28" spans="1:8" ht="15.75" customHeight="1" thickBot="1">
      <c r="A28" s="107" t="s">
        <v>27</v>
      </c>
      <c r="B28" s="108" t="s">
        <v>125</v>
      </c>
      <c r="C28" s="363">
        <f>SUM(C19:C27)</f>
        <v>0</v>
      </c>
      <c r="D28" s="363">
        <f>SUM(D19:D27)</f>
        <v>0</v>
      </c>
      <c r="E28" s="108" t="s">
        <v>128</v>
      </c>
      <c r="F28" s="377">
        <f>SUM(F18:F27)</f>
        <v>0</v>
      </c>
      <c r="G28" s="377">
        <f>SUM(G18:G27)</f>
        <v>0</v>
      </c>
      <c r="H28" s="525"/>
    </row>
    <row r="29" spans="1:8" ht="18" customHeight="1" thickBot="1">
      <c r="A29" s="107" t="s">
        <v>28</v>
      </c>
      <c r="B29" s="53" t="s">
        <v>126</v>
      </c>
      <c r="C29" s="383">
        <f>+C17+C18+C28</f>
        <v>2971</v>
      </c>
      <c r="D29" s="383">
        <f>+D17+D18+D28</f>
        <v>2971</v>
      </c>
      <c r="E29" s="53" t="s">
        <v>127</v>
      </c>
      <c r="F29" s="378">
        <f>+F17+F28</f>
        <v>3822</v>
      </c>
      <c r="G29" s="378">
        <f>+G17+G28</f>
        <v>7344</v>
      </c>
      <c r="H29" s="525"/>
    </row>
    <row r="30" spans="1:8" ht="18" customHeight="1" thickBot="1">
      <c r="A30" s="107" t="s">
        <v>29</v>
      </c>
      <c r="B30" s="54" t="s">
        <v>130</v>
      </c>
      <c r="C30" s="384"/>
      <c r="D30" s="384"/>
      <c r="E30" s="54" t="s">
        <v>131</v>
      </c>
      <c r="F30" s="379" t="str">
        <f>IF(((C17-F17)&gt;0),C17-F17,"----")</f>
        <v>----</v>
      </c>
      <c r="G30" s="379" t="str">
        <f>IF(((D17-G17)&gt;0),D17-G17,"----")</f>
        <v>----</v>
      </c>
      <c r="H30" s="525"/>
    </row>
    <row r="31" ht="12.75">
      <c r="H31" s="164"/>
    </row>
    <row r="32" ht="12.75">
      <c r="H32" s="164"/>
    </row>
    <row r="33" spans="2:8" ht="15.75">
      <c r="B33" s="113"/>
      <c r="C33" s="113"/>
      <c r="D33" s="113"/>
      <c r="H33" s="164"/>
    </row>
  </sheetData>
  <sheetProtection/>
  <mergeCells count="3">
    <mergeCell ref="A4:A5"/>
    <mergeCell ref="H2:H30"/>
    <mergeCell ref="E1:G1"/>
  </mergeCells>
  <printOptions horizontalCentered="1"/>
  <pageMargins left="0.18" right="0.28" top="0.5905511811023623" bottom="0.7874015748031497" header="0.7874015748031497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5.625" style="258" customWidth="1"/>
    <col min="2" max="2" width="14.375" style="258" customWidth="1"/>
    <col min="3" max="3" width="13.625" style="258" customWidth="1"/>
    <col min="4" max="4" width="13.375" style="258" customWidth="1"/>
    <col min="5" max="5" width="14.375" style="258" customWidth="1"/>
    <col min="6" max="6" width="19.00390625" style="258" customWidth="1"/>
    <col min="7" max="7" width="25.875" style="258" customWidth="1"/>
    <col min="8" max="8" width="25.375" style="258" customWidth="1"/>
    <col min="9" max="16384" width="9.375" style="258" customWidth="1"/>
  </cols>
  <sheetData>
    <row r="1" spans="1:8" ht="23.25" customHeight="1">
      <c r="A1" s="257" t="s">
        <v>540</v>
      </c>
      <c r="B1" s="257"/>
      <c r="C1" s="257"/>
      <c r="D1" s="257"/>
      <c r="E1" s="474"/>
      <c r="F1" s="257"/>
      <c r="G1" s="257"/>
      <c r="H1" s="257"/>
    </row>
    <row r="2" spans="1:8" ht="15">
      <c r="A2" s="289"/>
      <c r="B2" s="289"/>
      <c r="C2" s="259"/>
      <c r="D2" s="260"/>
      <c r="E2" s="260"/>
      <c r="F2" s="257"/>
      <c r="G2" s="257"/>
      <c r="H2" s="257"/>
    </row>
    <row r="3" spans="1:10" ht="30.75" customHeight="1">
      <c r="A3" s="279" t="s">
        <v>433</v>
      </c>
      <c r="B3" s="279"/>
      <c r="C3" s="261"/>
      <c r="D3" s="261"/>
      <c r="E3" s="261"/>
      <c r="F3" s="257"/>
      <c r="G3" s="257"/>
      <c r="H3" s="257"/>
      <c r="I3" s="257"/>
      <c r="J3" s="257"/>
    </row>
    <row r="4" spans="1:10" ht="36">
      <c r="A4" s="262" t="s">
        <v>347</v>
      </c>
      <c r="B4" s="287" t="s">
        <v>348</v>
      </c>
      <c r="C4" s="287" t="s">
        <v>349</v>
      </c>
      <c r="D4" s="287" t="s">
        <v>350</v>
      </c>
      <c r="E4" s="288" t="s">
        <v>351</v>
      </c>
      <c r="F4" s="257"/>
      <c r="G4" s="257"/>
      <c r="H4" s="257"/>
      <c r="I4" s="257"/>
      <c r="J4" s="257"/>
    </row>
    <row r="5" spans="1:10" ht="15">
      <c r="A5" s="265" t="s">
        <v>352</v>
      </c>
      <c r="B5" s="515">
        <v>19742</v>
      </c>
      <c r="C5" s="266"/>
      <c r="D5" s="266"/>
      <c r="E5" s="267">
        <f aca="true" t="shared" si="0" ref="E5:E32">SUM(C5:D5)</f>
        <v>0</v>
      </c>
      <c r="F5" s="257"/>
      <c r="G5" s="257"/>
      <c r="H5" s="257"/>
      <c r="I5" s="257"/>
      <c r="J5" s="257"/>
    </row>
    <row r="6" spans="1:10" ht="15">
      <c r="A6" s="265" t="s">
        <v>353</v>
      </c>
      <c r="B6" s="515">
        <v>2967</v>
      </c>
      <c r="C6" s="266"/>
      <c r="D6" s="266"/>
      <c r="E6" s="267">
        <f t="shared" si="0"/>
        <v>0</v>
      </c>
      <c r="F6" s="257"/>
      <c r="G6" s="257"/>
      <c r="H6" s="257"/>
      <c r="I6" s="257"/>
      <c r="J6" s="257"/>
    </row>
    <row r="7" spans="1:10" ht="15">
      <c r="A7" s="265" t="s">
        <v>354</v>
      </c>
      <c r="B7" s="515">
        <v>10936</v>
      </c>
      <c r="C7" s="266"/>
      <c r="D7" s="266"/>
      <c r="E7" s="267">
        <f t="shared" si="0"/>
        <v>0</v>
      </c>
      <c r="F7" s="257"/>
      <c r="G7" s="257"/>
      <c r="H7" s="257"/>
      <c r="I7" s="257"/>
      <c r="J7" s="257"/>
    </row>
    <row r="8" spans="1:10" ht="15">
      <c r="A8" s="265" t="s">
        <v>355</v>
      </c>
      <c r="B8" s="515">
        <v>4866</v>
      </c>
      <c r="C8" s="266"/>
      <c r="D8" s="266"/>
      <c r="E8" s="267">
        <f t="shared" si="0"/>
        <v>0</v>
      </c>
      <c r="F8" s="257"/>
      <c r="G8" s="257"/>
      <c r="H8" s="257"/>
      <c r="I8" s="257"/>
      <c r="J8" s="257"/>
    </row>
    <row r="9" spans="1:10" ht="15">
      <c r="A9" s="265" t="s">
        <v>356</v>
      </c>
      <c r="B9" s="516">
        <v>5849</v>
      </c>
      <c r="C9" s="267">
        <v>658</v>
      </c>
      <c r="D9" s="267"/>
      <c r="E9" s="267">
        <f t="shared" si="0"/>
        <v>658</v>
      </c>
      <c r="F9" s="257"/>
      <c r="G9" s="257"/>
      <c r="H9" s="257"/>
      <c r="I9" s="257"/>
      <c r="J9" s="257"/>
    </row>
    <row r="10" spans="1:10" ht="15">
      <c r="A10" s="268" t="s">
        <v>357</v>
      </c>
      <c r="B10" s="515">
        <v>4691</v>
      </c>
      <c r="C10" s="266">
        <v>470</v>
      </c>
      <c r="D10" s="266"/>
      <c r="E10" s="267">
        <f t="shared" si="0"/>
        <v>470</v>
      </c>
      <c r="F10" s="257"/>
      <c r="G10" s="257"/>
      <c r="H10" s="257"/>
      <c r="I10" s="257"/>
      <c r="J10" s="257"/>
    </row>
    <row r="11" spans="1:10" ht="15">
      <c r="A11" s="268" t="s">
        <v>358</v>
      </c>
      <c r="B11" s="515"/>
      <c r="C11" s="266">
        <v>220</v>
      </c>
      <c r="D11" s="266"/>
      <c r="E11" s="267">
        <f t="shared" si="0"/>
        <v>220</v>
      </c>
      <c r="F11" s="257"/>
      <c r="G11" s="257"/>
      <c r="H11" s="257"/>
      <c r="I11" s="257"/>
      <c r="J11" s="257"/>
    </row>
    <row r="12" spans="1:10" ht="15">
      <c r="A12" s="268" t="s">
        <v>359</v>
      </c>
      <c r="B12" s="515">
        <v>5088</v>
      </c>
      <c r="C12" s="266">
        <v>0</v>
      </c>
      <c r="D12" s="266"/>
      <c r="E12" s="267">
        <f t="shared" si="0"/>
        <v>0</v>
      </c>
      <c r="F12" s="257"/>
      <c r="G12" s="257"/>
      <c r="H12" s="257"/>
      <c r="I12" s="257"/>
      <c r="J12" s="257"/>
    </row>
    <row r="13" spans="1:10" ht="15">
      <c r="A13" s="268" t="s">
        <v>360</v>
      </c>
      <c r="B13" s="515"/>
      <c r="C13" s="266"/>
      <c r="D13" s="266"/>
      <c r="E13" s="267">
        <f t="shared" si="0"/>
        <v>0</v>
      </c>
      <c r="F13" s="257"/>
      <c r="G13" s="257"/>
      <c r="H13" s="257"/>
      <c r="I13" s="257"/>
      <c r="J13" s="257"/>
    </row>
    <row r="14" spans="1:10" ht="15">
      <c r="A14" s="269" t="s">
        <v>361</v>
      </c>
      <c r="B14" s="515"/>
      <c r="C14" s="266"/>
      <c r="D14" s="266"/>
      <c r="E14" s="267">
        <f t="shared" si="0"/>
        <v>0</v>
      </c>
      <c r="F14" s="257"/>
      <c r="G14" s="257"/>
      <c r="H14" s="257"/>
      <c r="I14" s="257"/>
      <c r="J14" s="257"/>
    </row>
    <row r="15" spans="1:10" ht="15">
      <c r="A15" s="269" t="s">
        <v>362</v>
      </c>
      <c r="B15" s="515"/>
      <c r="C15" s="266"/>
      <c r="D15" s="266"/>
      <c r="E15" s="267">
        <f t="shared" si="0"/>
        <v>0</v>
      </c>
      <c r="F15" s="257"/>
      <c r="G15" s="257"/>
      <c r="H15" s="257"/>
      <c r="I15" s="257"/>
      <c r="J15" s="257"/>
    </row>
    <row r="16" spans="1:10" ht="15">
      <c r="A16" s="269" t="s">
        <v>363</v>
      </c>
      <c r="B16" s="515"/>
      <c r="C16" s="266"/>
      <c r="D16" s="266"/>
      <c r="E16" s="267">
        <f t="shared" si="0"/>
        <v>0</v>
      </c>
      <c r="F16" s="257"/>
      <c r="G16" s="257"/>
      <c r="H16" s="257"/>
      <c r="I16" s="257"/>
      <c r="J16" s="257"/>
    </row>
    <row r="17" spans="1:10" ht="15">
      <c r="A17" s="270" t="s">
        <v>364</v>
      </c>
      <c r="B17" s="516">
        <f>SUM(B5:B9,B14:B16)</f>
        <v>44360</v>
      </c>
      <c r="C17" s="270">
        <f>SUM(C5:C9,C14:C16)</f>
        <v>658</v>
      </c>
      <c r="D17" s="270">
        <f>SUM(D5:D9,D14:D16)</f>
        <v>0</v>
      </c>
      <c r="E17" s="267">
        <f t="shared" si="0"/>
        <v>658</v>
      </c>
      <c r="F17" s="257"/>
      <c r="G17" s="257"/>
      <c r="H17" s="257"/>
      <c r="I17" s="257"/>
      <c r="J17" s="257"/>
    </row>
    <row r="18" spans="1:10" ht="15">
      <c r="A18" s="265" t="s">
        <v>365</v>
      </c>
      <c r="B18" s="515">
        <v>3748</v>
      </c>
      <c r="C18" s="266"/>
      <c r="D18" s="266"/>
      <c r="E18" s="267">
        <f t="shared" si="0"/>
        <v>0</v>
      </c>
      <c r="F18" s="257"/>
      <c r="G18" s="257"/>
      <c r="H18" s="257"/>
      <c r="I18" s="257"/>
      <c r="J18" s="257"/>
    </row>
    <row r="19" spans="1:10" ht="15">
      <c r="A19" s="265" t="s">
        <v>366</v>
      </c>
      <c r="B19" s="515">
        <v>3596</v>
      </c>
      <c r="C19" s="266"/>
      <c r="D19" s="266"/>
      <c r="E19" s="267">
        <f t="shared" si="0"/>
        <v>0</v>
      </c>
      <c r="F19" s="257"/>
      <c r="G19" s="257"/>
      <c r="H19" s="257"/>
      <c r="I19" s="257"/>
      <c r="J19" s="257"/>
    </row>
    <row r="20" spans="1:10" ht="15">
      <c r="A20" s="265" t="s">
        <v>367</v>
      </c>
      <c r="B20" s="267"/>
      <c r="C20" s="267"/>
      <c r="D20" s="267"/>
      <c r="E20" s="267">
        <f t="shared" si="0"/>
        <v>0</v>
      </c>
      <c r="F20" s="257"/>
      <c r="G20" s="257"/>
      <c r="H20" s="257"/>
      <c r="I20" s="257"/>
      <c r="J20" s="257"/>
    </row>
    <row r="21" spans="1:10" ht="24">
      <c r="A21" s="268" t="s">
        <v>368</v>
      </c>
      <c r="B21" s="266"/>
      <c r="C21" s="266"/>
      <c r="D21" s="266"/>
      <c r="E21" s="267">
        <f t="shared" si="0"/>
        <v>0</v>
      </c>
      <c r="F21" s="257"/>
      <c r="G21" s="257"/>
      <c r="H21" s="257"/>
      <c r="I21" s="257"/>
      <c r="J21" s="257"/>
    </row>
    <row r="22" spans="1:10" ht="15">
      <c r="A22" s="268" t="s">
        <v>369</v>
      </c>
      <c r="B22" s="266"/>
      <c r="C22" s="266"/>
      <c r="D22" s="266"/>
      <c r="E22" s="267">
        <f t="shared" si="0"/>
        <v>0</v>
      </c>
      <c r="F22" s="257"/>
      <c r="G22" s="257"/>
      <c r="H22" s="257"/>
      <c r="I22" s="257"/>
      <c r="J22" s="257"/>
    </row>
    <row r="23" spans="1:10" ht="15">
      <c r="A23" s="268" t="s">
        <v>370</v>
      </c>
      <c r="B23" s="266"/>
      <c r="C23" s="266"/>
      <c r="D23" s="266"/>
      <c r="E23" s="267">
        <f t="shared" si="0"/>
        <v>0</v>
      </c>
      <c r="F23" s="257"/>
      <c r="G23" s="257"/>
      <c r="H23" s="257"/>
      <c r="I23" s="257"/>
      <c r="J23" s="257"/>
    </row>
    <row r="24" spans="1:10" ht="15">
      <c r="A24" s="268" t="s">
        <v>371</v>
      </c>
      <c r="B24" s="266"/>
      <c r="C24" s="266"/>
      <c r="D24" s="266"/>
      <c r="E24" s="267">
        <f t="shared" si="0"/>
        <v>0</v>
      </c>
      <c r="F24" s="257"/>
      <c r="G24" s="257"/>
      <c r="H24" s="257"/>
      <c r="I24" s="257"/>
      <c r="J24" s="257"/>
    </row>
    <row r="25" spans="1:10" ht="15">
      <c r="A25" s="269" t="s">
        <v>372</v>
      </c>
      <c r="B25" s="266"/>
      <c r="C25" s="266"/>
      <c r="D25" s="266"/>
      <c r="E25" s="267">
        <f t="shared" si="0"/>
        <v>0</v>
      </c>
      <c r="F25" s="257"/>
      <c r="G25" s="257"/>
      <c r="H25" s="257"/>
      <c r="I25" s="257"/>
      <c r="J25" s="257"/>
    </row>
    <row r="26" spans="1:10" ht="15">
      <c r="A26" s="269" t="s">
        <v>373</v>
      </c>
      <c r="B26" s="515">
        <v>0</v>
      </c>
      <c r="C26" s="266"/>
      <c r="D26" s="266"/>
      <c r="E26" s="267">
        <f t="shared" si="0"/>
        <v>0</v>
      </c>
      <c r="F26" s="257"/>
      <c r="G26" s="257"/>
      <c r="H26" s="257"/>
      <c r="I26" s="257"/>
      <c r="J26" s="257"/>
    </row>
    <row r="27" spans="1:10" ht="15">
      <c r="A27" s="271" t="s">
        <v>374</v>
      </c>
      <c r="B27" s="266"/>
      <c r="C27" s="266"/>
      <c r="D27" s="266"/>
      <c r="E27" s="267">
        <f t="shared" si="0"/>
        <v>0</v>
      </c>
      <c r="F27" s="257"/>
      <c r="G27" s="257"/>
      <c r="H27" s="257"/>
      <c r="I27" s="257"/>
      <c r="J27" s="257"/>
    </row>
    <row r="28" spans="1:10" ht="15">
      <c r="A28" s="271" t="s">
        <v>375</v>
      </c>
      <c r="B28" s="266"/>
      <c r="C28" s="266"/>
      <c r="D28" s="266"/>
      <c r="E28" s="267">
        <f t="shared" si="0"/>
        <v>0</v>
      </c>
      <c r="F28" s="257"/>
      <c r="G28" s="257"/>
      <c r="H28" s="257"/>
      <c r="I28" s="257"/>
      <c r="J28" s="257"/>
    </row>
    <row r="29" spans="1:10" ht="15">
      <c r="A29" s="271" t="s">
        <v>376</v>
      </c>
      <c r="B29" s="266"/>
      <c r="C29" s="266"/>
      <c r="D29" s="266"/>
      <c r="E29" s="267">
        <f t="shared" si="0"/>
        <v>0</v>
      </c>
      <c r="F29" s="257"/>
      <c r="G29" s="257"/>
      <c r="H29" s="257"/>
      <c r="I29" s="257"/>
      <c r="J29" s="257"/>
    </row>
    <row r="30" spans="1:10" ht="15">
      <c r="A30" s="271" t="s">
        <v>377</v>
      </c>
      <c r="B30" s="266"/>
      <c r="C30" s="266"/>
      <c r="D30" s="266"/>
      <c r="E30" s="267">
        <f t="shared" si="0"/>
        <v>0</v>
      </c>
      <c r="F30" s="257"/>
      <c r="G30" s="257"/>
      <c r="H30" s="257"/>
      <c r="I30" s="257"/>
      <c r="J30" s="257"/>
    </row>
    <row r="31" spans="1:10" ht="15">
      <c r="A31" s="267" t="s">
        <v>378</v>
      </c>
      <c r="B31" s="267">
        <f>SUM(B18:B20,B25:B30)</f>
        <v>7344</v>
      </c>
      <c r="C31" s="267">
        <f>SUM(C18:C20,C25:C30)</f>
        <v>0</v>
      </c>
      <c r="D31" s="267">
        <f>SUM(D18:D20,D25:D30)</f>
        <v>0</v>
      </c>
      <c r="E31" s="267">
        <f t="shared" si="0"/>
        <v>0</v>
      </c>
      <c r="F31" s="257"/>
      <c r="G31" s="257"/>
      <c r="H31" s="257"/>
      <c r="I31" s="257"/>
      <c r="J31" s="257"/>
    </row>
    <row r="32" spans="1:10" ht="31.5" customHeight="1">
      <c r="A32" s="272" t="s">
        <v>379</v>
      </c>
      <c r="B32" s="262">
        <f>SUM(B17,B31)</f>
        <v>51704</v>
      </c>
      <c r="C32" s="262">
        <f>SUM(C17,C31)</f>
        <v>658</v>
      </c>
      <c r="D32" s="262">
        <f>SUM(D17,D31)</f>
        <v>0</v>
      </c>
      <c r="E32" s="267">
        <f t="shared" si="0"/>
        <v>658</v>
      </c>
      <c r="F32" s="257"/>
      <c r="G32" s="257"/>
      <c r="H32" s="257"/>
      <c r="I32" s="257"/>
      <c r="J32" s="257"/>
    </row>
    <row r="33" spans="1:10" ht="15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5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 ht="60">
      <c r="A35" s="262" t="s">
        <v>347</v>
      </c>
      <c r="B35" s="263" t="s">
        <v>380</v>
      </c>
      <c r="C35" s="263" t="s">
        <v>381</v>
      </c>
      <c r="D35" s="263" t="s">
        <v>350</v>
      </c>
      <c r="E35" s="264" t="s">
        <v>351</v>
      </c>
      <c r="F35" s="257"/>
      <c r="G35" s="257"/>
      <c r="H35" s="257"/>
      <c r="I35" s="257"/>
      <c r="J35" s="257"/>
    </row>
    <row r="36" spans="1:10" ht="15">
      <c r="A36" s="268" t="s">
        <v>382</v>
      </c>
      <c r="B36" s="266">
        <v>3323</v>
      </c>
      <c r="C36" s="266">
        <v>658</v>
      </c>
      <c r="D36" s="266"/>
      <c r="E36" s="267">
        <f aca="true" t="shared" si="1" ref="E36:E67">SUM(C36:D36)</f>
        <v>658</v>
      </c>
      <c r="F36" s="257"/>
      <c r="G36" s="257"/>
      <c r="H36" s="257"/>
      <c r="I36" s="257"/>
      <c r="J36" s="257"/>
    </row>
    <row r="37" spans="1:10" ht="15">
      <c r="A37" s="268" t="s">
        <v>383</v>
      </c>
      <c r="B37" s="475">
        <v>3869</v>
      </c>
      <c r="C37" s="266"/>
      <c r="D37" s="266"/>
      <c r="E37" s="267">
        <f t="shared" si="1"/>
        <v>0</v>
      </c>
      <c r="F37" s="257"/>
      <c r="G37" s="257"/>
      <c r="H37" s="257"/>
      <c r="I37" s="257"/>
      <c r="J37" s="257"/>
    </row>
    <row r="38" spans="1:10" ht="15">
      <c r="A38" s="268" t="s">
        <v>384</v>
      </c>
      <c r="B38" s="475">
        <v>14347</v>
      </c>
      <c r="C38" s="266">
        <v>0</v>
      </c>
      <c r="D38" s="266"/>
      <c r="E38" s="267">
        <f t="shared" si="1"/>
        <v>0</v>
      </c>
      <c r="F38" s="257"/>
      <c r="G38" s="257"/>
      <c r="H38" s="257"/>
      <c r="I38" s="257"/>
      <c r="J38" s="257"/>
    </row>
    <row r="39" spans="1:10" ht="15">
      <c r="A39" s="268" t="s">
        <v>385</v>
      </c>
      <c r="B39" s="266"/>
      <c r="C39" s="266"/>
      <c r="D39" s="266"/>
      <c r="E39" s="267">
        <f t="shared" si="1"/>
        <v>0</v>
      </c>
      <c r="F39" s="257"/>
      <c r="G39" s="257"/>
      <c r="H39" s="257"/>
      <c r="I39" s="257"/>
      <c r="J39" s="257"/>
    </row>
    <row r="40" spans="1:10" ht="15">
      <c r="A40" s="268" t="s">
        <v>386</v>
      </c>
      <c r="B40" s="266">
        <v>2833</v>
      </c>
      <c r="C40" s="266"/>
      <c r="D40" s="266"/>
      <c r="E40" s="267">
        <f t="shared" si="1"/>
        <v>0</v>
      </c>
      <c r="F40" s="257"/>
      <c r="G40" s="257"/>
      <c r="H40" s="257"/>
      <c r="I40" s="257"/>
      <c r="J40" s="257"/>
    </row>
    <row r="41" spans="1:10" ht="15">
      <c r="A41" s="273" t="s">
        <v>387</v>
      </c>
      <c r="B41" s="266"/>
      <c r="C41" s="266"/>
      <c r="D41" s="266"/>
      <c r="E41" s="267">
        <f t="shared" si="1"/>
        <v>0</v>
      </c>
      <c r="F41" s="257"/>
      <c r="G41" s="257"/>
      <c r="H41" s="257"/>
      <c r="I41" s="257"/>
      <c r="J41" s="257"/>
    </row>
    <row r="42" spans="1:10" ht="15">
      <c r="A42" s="273" t="s">
        <v>388</v>
      </c>
      <c r="B42" s="266">
        <v>50</v>
      </c>
      <c r="C42" s="266"/>
      <c r="D42" s="266"/>
      <c r="E42" s="267">
        <f t="shared" si="1"/>
        <v>0</v>
      </c>
      <c r="F42" s="257"/>
      <c r="G42" s="257"/>
      <c r="H42" s="257"/>
      <c r="I42" s="257"/>
      <c r="J42" s="257"/>
    </row>
    <row r="43" spans="1:10" ht="15">
      <c r="A43" s="273" t="s">
        <v>389</v>
      </c>
      <c r="B43" s="515">
        <v>440</v>
      </c>
      <c r="C43" s="266"/>
      <c r="D43" s="266"/>
      <c r="E43" s="267">
        <f t="shared" si="1"/>
        <v>0</v>
      </c>
      <c r="F43" s="257"/>
      <c r="G43" s="257"/>
      <c r="H43" s="257"/>
      <c r="I43" s="257"/>
      <c r="J43" s="257"/>
    </row>
    <row r="44" spans="1:10" ht="25.5">
      <c r="A44" s="268" t="s">
        <v>390</v>
      </c>
      <c r="B44" s="515">
        <v>16755</v>
      </c>
      <c r="C44" s="266"/>
      <c r="D44" s="266"/>
      <c r="E44" s="267">
        <f t="shared" si="1"/>
        <v>0</v>
      </c>
      <c r="F44" s="257"/>
      <c r="G44" s="257"/>
      <c r="H44" s="257"/>
      <c r="I44" s="257"/>
      <c r="J44" s="257"/>
    </row>
    <row r="45" spans="1:10" ht="15">
      <c r="A45" s="266" t="s">
        <v>391</v>
      </c>
      <c r="B45" s="515">
        <v>30</v>
      </c>
      <c r="C45" s="266"/>
      <c r="D45" s="266"/>
      <c r="E45" s="267">
        <f t="shared" si="1"/>
        <v>0</v>
      </c>
      <c r="F45" s="257"/>
      <c r="G45" s="257"/>
      <c r="H45" s="257"/>
      <c r="I45" s="257"/>
      <c r="J45" s="257"/>
    </row>
    <row r="46" spans="1:10" ht="15">
      <c r="A46" s="271" t="s">
        <v>392</v>
      </c>
      <c r="B46" s="267">
        <f>SUM(B36:B45)</f>
        <v>41647</v>
      </c>
      <c r="C46" s="267">
        <f>SUM(C36:C45)</f>
        <v>658</v>
      </c>
      <c r="D46" s="267">
        <f>SUM(D36:D45)</f>
        <v>0</v>
      </c>
      <c r="E46" s="267">
        <f t="shared" si="1"/>
        <v>658</v>
      </c>
      <c r="F46" s="257"/>
      <c r="G46" s="257"/>
      <c r="H46" s="257"/>
      <c r="I46" s="257"/>
      <c r="J46" s="257"/>
    </row>
    <row r="47" spans="1:10" ht="15">
      <c r="A47" s="271" t="s">
        <v>393</v>
      </c>
      <c r="B47" s="267"/>
      <c r="C47" s="267"/>
      <c r="D47" s="267"/>
      <c r="E47" s="267">
        <f t="shared" si="1"/>
        <v>0</v>
      </c>
      <c r="F47" s="257"/>
      <c r="G47" s="257"/>
      <c r="H47" s="257"/>
      <c r="I47" s="257"/>
      <c r="J47" s="257"/>
    </row>
    <row r="48" spans="1:10" ht="15">
      <c r="A48" s="271" t="s">
        <v>394</v>
      </c>
      <c r="B48" s="266"/>
      <c r="C48" s="266"/>
      <c r="D48" s="266"/>
      <c r="E48" s="267">
        <f t="shared" si="1"/>
        <v>0</v>
      </c>
      <c r="F48" s="257"/>
      <c r="G48" s="257"/>
      <c r="H48" s="257"/>
      <c r="I48" s="257"/>
      <c r="J48" s="257"/>
    </row>
    <row r="49" spans="1:10" ht="15">
      <c r="A49" s="274" t="s">
        <v>395</v>
      </c>
      <c r="B49" s="266"/>
      <c r="C49" s="266"/>
      <c r="D49" s="266"/>
      <c r="E49" s="267">
        <f t="shared" si="1"/>
        <v>0</v>
      </c>
      <c r="F49" s="257"/>
      <c r="G49" s="257"/>
      <c r="H49" s="257"/>
      <c r="I49" s="257"/>
      <c r="J49" s="257"/>
    </row>
    <row r="50" spans="1:10" ht="15">
      <c r="A50" s="268" t="s">
        <v>396</v>
      </c>
      <c r="B50" s="515">
        <v>3597</v>
      </c>
      <c r="C50" s="266"/>
      <c r="D50" s="266"/>
      <c r="E50" s="267">
        <f t="shared" si="1"/>
        <v>0</v>
      </c>
      <c r="F50" s="257"/>
      <c r="G50" s="257"/>
      <c r="H50" s="257"/>
      <c r="I50" s="257"/>
      <c r="J50" s="257"/>
    </row>
    <row r="51" spans="1:10" ht="15">
      <c r="A51" s="270" t="s">
        <v>364</v>
      </c>
      <c r="B51" s="270">
        <f>SUM(B46,B47,B48,B49,B50)</f>
        <v>45244</v>
      </c>
      <c r="C51" s="270">
        <f>SUM(C46,C47,C48,C49,C50)</f>
        <v>658</v>
      </c>
      <c r="D51" s="270">
        <f>SUM(D46,D47,D48,D49,D50)</f>
        <v>0</v>
      </c>
      <c r="E51" s="267">
        <f t="shared" si="1"/>
        <v>658</v>
      </c>
      <c r="F51" s="257"/>
      <c r="G51" s="257"/>
      <c r="H51" s="257"/>
      <c r="I51" s="257"/>
      <c r="J51" s="257"/>
    </row>
    <row r="52" spans="1:10" ht="15">
      <c r="A52" s="268" t="s">
        <v>397</v>
      </c>
      <c r="B52" s="515">
        <v>2584</v>
      </c>
      <c r="C52" s="266"/>
      <c r="D52" s="266"/>
      <c r="E52" s="267">
        <f t="shared" si="1"/>
        <v>0</v>
      </c>
      <c r="F52" s="257"/>
      <c r="G52" s="257"/>
      <c r="H52" s="257"/>
      <c r="I52" s="257"/>
      <c r="J52" s="257"/>
    </row>
    <row r="53" spans="1:10" ht="15">
      <c r="A53" s="268" t="s">
        <v>398</v>
      </c>
      <c r="B53" s="515">
        <v>387</v>
      </c>
      <c r="C53" s="266"/>
      <c r="D53" s="266"/>
      <c r="E53" s="267">
        <f t="shared" si="1"/>
        <v>0</v>
      </c>
      <c r="F53" s="257"/>
      <c r="G53" s="257"/>
      <c r="H53" s="257"/>
      <c r="I53" s="257"/>
      <c r="J53" s="257"/>
    </row>
    <row r="54" spans="1:10" ht="15">
      <c r="A54" s="268" t="s">
        <v>399</v>
      </c>
      <c r="B54" s="515">
        <v>2971</v>
      </c>
      <c r="C54" s="266"/>
      <c r="D54" s="266"/>
      <c r="E54" s="267">
        <f t="shared" si="1"/>
        <v>0</v>
      </c>
      <c r="F54" s="257"/>
      <c r="G54" s="257"/>
      <c r="H54" s="257"/>
      <c r="I54" s="257"/>
      <c r="J54" s="257"/>
    </row>
    <row r="55" spans="1:10" ht="15">
      <c r="A55" s="268" t="s">
        <v>400</v>
      </c>
      <c r="B55" s="515"/>
      <c r="C55" s="266"/>
      <c r="D55" s="266"/>
      <c r="E55" s="267">
        <f t="shared" si="1"/>
        <v>0</v>
      </c>
      <c r="F55" s="257"/>
      <c r="G55" s="257"/>
      <c r="H55" s="257"/>
      <c r="I55" s="257"/>
      <c r="J55" s="257"/>
    </row>
    <row r="56" spans="1:10" ht="15">
      <c r="A56" s="268" t="s">
        <v>401</v>
      </c>
      <c r="B56" s="515"/>
      <c r="C56" s="266"/>
      <c r="D56" s="266"/>
      <c r="E56" s="267">
        <f t="shared" si="1"/>
        <v>0</v>
      </c>
      <c r="F56" s="257"/>
      <c r="G56" s="257"/>
      <c r="H56" s="257"/>
      <c r="I56" s="257"/>
      <c r="J56" s="257"/>
    </row>
    <row r="57" spans="1:10" ht="15">
      <c r="A57" s="268" t="s">
        <v>402</v>
      </c>
      <c r="B57" s="515"/>
      <c r="C57" s="266"/>
      <c r="D57" s="266"/>
      <c r="E57" s="267">
        <f t="shared" si="1"/>
        <v>0</v>
      </c>
      <c r="F57" s="257"/>
      <c r="G57" s="257"/>
      <c r="H57" s="257"/>
      <c r="I57" s="257"/>
      <c r="J57" s="257"/>
    </row>
    <row r="58" spans="1:10" ht="15">
      <c r="A58" s="266" t="s">
        <v>403</v>
      </c>
      <c r="B58" s="515">
        <v>30</v>
      </c>
      <c r="C58" s="266"/>
      <c r="D58" s="266"/>
      <c r="E58" s="267">
        <f t="shared" si="1"/>
        <v>0</v>
      </c>
      <c r="F58" s="257"/>
      <c r="G58" s="257"/>
      <c r="H58" s="257"/>
      <c r="I58" s="257"/>
      <c r="J58" s="257"/>
    </row>
    <row r="59" spans="1:10" ht="15">
      <c r="A59" s="271" t="s">
        <v>404</v>
      </c>
      <c r="B59" s="516">
        <v>5972</v>
      </c>
      <c r="C59" s="267">
        <f>SUM(C52:C58)</f>
        <v>0</v>
      </c>
      <c r="D59" s="267">
        <f>SUM(D52:D58)</f>
        <v>0</v>
      </c>
      <c r="E59" s="267">
        <f t="shared" si="1"/>
        <v>0</v>
      </c>
      <c r="F59" s="257"/>
      <c r="G59" s="257"/>
      <c r="H59" s="257"/>
      <c r="I59" s="257"/>
      <c r="J59" s="257"/>
    </row>
    <row r="60" spans="1:10" ht="15">
      <c r="A60" s="271" t="s">
        <v>405</v>
      </c>
      <c r="B60" s="516"/>
      <c r="C60" s="267"/>
      <c r="D60" s="267"/>
      <c r="E60" s="267">
        <f t="shared" si="1"/>
        <v>0</v>
      </c>
      <c r="F60" s="257"/>
      <c r="G60" s="257"/>
      <c r="H60" s="257"/>
      <c r="I60" s="257"/>
      <c r="J60" s="257"/>
    </row>
    <row r="61" spans="1:10" ht="15">
      <c r="A61" s="271" t="s">
        <v>406</v>
      </c>
      <c r="B61" s="515"/>
      <c r="C61" s="266"/>
      <c r="D61" s="266"/>
      <c r="E61" s="267">
        <f t="shared" si="1"/>
        <v>0</v>
      </c>
      <c r="F61" s="257"/>
      <c r="G61" s="257"/>
      <c r="H61" s="257"/>
      <c r="I61" s="257"/>
      <c r="J61" s="257"/>
    </row>
    <row r="62" spans="1:10" ht="15">
      <c r="A62" s="274" t="s">
        <v>407</v>
      </c>
      <c r="B62" s="515"/>
      <c r="C62" s="266"/>
      <c r="D62" s="266"/>
      <c r="E62" s="267">
        <f t="shared" si="1"/>
        <v>0</v>
      </c>
      <c r="F62" s="257"/>
      <c r="G62" s="257"/>
      <c r="H62" s="257"/>
      <c r="I62" s="257"/>
      <c r="J62" s="257"/>
    </row>
    <row r="63" spans="1:10" ht="15">
      <c r="A63" s="268" t="s">
        <v>408</v>
      </c>
      <c r="B63" s="515"/>
      <c r="C63" s="266"/>
      <c r="D63" s="266"/>
      <c r="E63" s="267">
        <f t="shared" si="1"/>
        <v>0</v>
      </c>
      <c r="F63" s="257"/>
      <c r="G63" s="257"/>
      <c r="H63" s="257"/>
      <c r="I63" s="257"/>
      <c r="J63" s="257"/>
    </row>
    <row r="64" spans="1:10" ht="15">
      <c r="A64" s="274" t="s">
        <v>409</v>
      </c>
      <c r="B64" s="515"/>
      <c r="C64" s="266"/>
      <c r="D64" s="266"/>
      <c r="E64" s="267">
        <f t="shared" si="1"/>
        <v>0</v>
      </c>
      <c r="F64" s="257"/>
      <c r="G64" s="257"/>
      <c r="H64" s="257"/>
      <c r="I64" s="257"/>
      <c r="J64" s="257"/>
    </row>
    <row r="65" spans="1:10" ht="15">
      <c r="A65" s="274" t="s">
        <v>410</v>
      </c>
      <c r="B65" s="515"/>
      <c r="C65" s="266"/>
      <c r="D65" s="266"/>
      <c r="E65" s="267">
        <f t="shared" si="1"/>
        <v>0</v>
      </c>
      <c r="F65" s="257"/>
      <c r="G65" s="257"/>
      <c r="H65" s="257"/>
      <c r="I65" s="257"/>
      <c r="J65" s="257"/>
    </row>
    <row r="66" spans="1:10" ht="15">
      <c r="A66" s="267" t="s">
        <v>378</v>
      </c>
      <c r="B66" s="516">
        <v>6460</v>
      </c>
      <c r="C66" s="267">
        <f>SUM(C59:C65)</f>
        <v>0</v>
      </c>
      <c r="D66" s="267">
        <f>SUM(D59:D65)</f>
        <v>0</v>
      </c>
      <c r="E66" s="267">
        <f t="shared" si="1"/>
        <v>0</v>
      </c>
      <c r="F66" s="257"/>
      <c r="G66" s="257"/>
      <c r="H66" s="257"/>
      <c r="I66" s="257"/>
      <c r="J66" s="257"/>
    </row>
    <row r="67" spans="1:10" ht="15">
      <c r="A67" s="262" t="s">
        <v>411</v>
      </c>
      <c r="B67" s="262">
        <f>SUM(B51,B66)</f>
        <v>51704</v>
      </c>
      <c r="C67" s="262">
        <f>SUM(C51,C66)</f>
        <v>658</v>
      </c>
      <c r="D67" s="262">
        <f>SUM(D51,D66)</f>
        <v>0</v>
      </c>
      <c r="E67" s="267">
        <f t="shared" si="1"/>
        <v>658</v>
      </c>
      <c r="F67" s="257"/>
      <c r="G67" s="257"/>
      <c r="H67" s="257"/>
      <c r="I67" s="257"/>
      <c r="J67" s="257"/>
    </row>
    <row r="68" spans="1:10" ht="15">
      <c r="A68" s="257"/>
      <c r="B68" s="257"/>
      <c r="C68" s="257"/>
      <c r="D68" s="257"/>
      <c r="E68" s="257"/>
      <c r="F68" s="257"/>
      <c r="G68" s="257"/>
      <c r="H68" s="257"/>
      <c r="I68" s="257"/>
      <c r="J68" s="257"/>
    </row>
    <row r="69" spans="1:10" ht="16.5">
      <c r="A69" s="275"/>
      <c r="B69" s="275"/>
      <c r="C69" s="257"/>
      <c r="D69" s="257"/>
      <c r="E69" s="257"/>
      <c r="F69" s="257"/>
      <c r="G69" s="257"/>
      <c r="H69" s="257"/>
      <c r="I69" s="257"/>
      <c r="J69" s="257"/>
    </row>
    <row r="70" spans="1:10" ht="15">
      <c r="A70" s="257"/>
      <c r="B70" s="257"/>
      <c r="C70" s="257"/>
      <c r="D70" s="257"/>
      <c r="E70" s="257"/>
      <c r="F70" s="257"/>
      <c r="G70" s="257"/>
      <c r="H70" s="257"/>
      <c r="I70" s="257"/>
      <c r="J70" s="257"/>
    </row>
    <row r="71" spans="1:10" ht="15">
      <c r="A71" s="257"/>
      <c r="B71" s="257"/>
      <c r="C71" s="257"/>
      <c r="D71" s="257"/>
      <c r="E71" s="257"/>
      <c r="F71" s="257"/>
      <c r="G71" s="257"/>
      <c r="H71" s="257"/>
      <c r="I71" s="257"/>
      <c r="J71" s="257"/>
    </row>
    <row r="72" spans="1:10" ht="15">
      <c r="A72" s="257"/>
      <c r="B72" s="257"/>
      <c r="C72" s="257"/>
      <c r="D72" s="257"/>
      <c r="E72" s="257"/>
      <c r="F72" s="257"/>
      <c r="G72" s="257"/>
      <c r="H72" s="257"/>
      <c r="I72" s="257"/>
      <c r="J72" s="257"/>
    </row>
    <row r="73" spans="1:10" ht="15">
      <c r="A73" s="257"/>
      <c r="B73" s="257"/>
      <c r="C73" s="257"/>
      <c r="D73" s="257"/>
      <c r="E73" s="257"/>
      <c r="F73" s="257"/>
      <c r="G73" s="257"/>
      <c r="H73" s="257"/>
      <c r="I73" s="257"/>
      <c r="J73" s="257"/>
    </row>
    <row r="74" spans="1:10" ht="15">
      <c r="A74" s="257"/>
      <c r="B74" s="257"/>
      <c r="C74" s="257"/>
      <c r="D74" s="257"/>
      <c r="E74" s="257"/>
      <c r="F74" s="257"/>
      <c r="G74" s="257"/>
      <c r="H74" s="257"/>
      <c r="I74" s="257"/>
      <c r="J74" s="257"/>
    </row>
    <row r="75" spans="1:10" ht="15">
      <c r="A75" s="257"/>
      <c r="B75" s="257"/>
      <c r="C75" s="257"/>
      <c r="D75" s="257"/>
      <c r="E75" s="257"/>
      <c r="F75" s="257"/>
      <c r="G75" s="257"/>
      <c r="H75" s="257"/>
      <c r="I75" s="257"/>
      <c r="J75" s="257"/>
    </row>
    <row r="76" spans="1:10" ht="15">
      <c r="A76" s="257"/>
      <c r="B76" s="257"/>
      <c r="C76" s="257"/>
      <c r="D76" s="257"/>
      <c r="E76" s="257"/>
      <c r="F76" s="257"/>
      <c r="G76" s="257"/>
      <c r="H76" s="257"/>
      <c r="I76" s="257"/>
      <c r="J76" s="257"/>
    </row>
    <row r="77" spans="1:10" ht="15">
      <c r="A77" s="257"/>
      <c r="B77" s="257"/>
      <c r="C77" s="257"/>
      <c r="D77" s="257"/>
      <c r="E77" s="257"/>
      <c r="F77" s="257"/>
      <c r="G77" s="257"/>
      <c r="H77" s="257"/>
      <c r="I77" s="257"/>
      <c r="J77" s="257"/>
    </row>
    <row r="78" spans="1:10" ht="15">
      <c r="A78" s="257"/>
      <c r="B78" s="257"/>
      <c r="C78" s="257"/>
      <c r="D78" s="257"/>
      <c r="E78" s="257"/>
      <c r="F78" s="257"/>
      <c r="G78" s="257"/>
      <c r="H78" s="257"/>
      <c r="I78" s="257"/>
      <c r="J78" s="257"/>
    </row>
    <row r="79" spans="1:10" ht="15">
      <c r="A79" s="257"/>
      <c r="B79" s="257"/>
      <c r="C79" s="257"/>
      <c r="D79" s="257"/>
      <c r="E79" s="257"/>
      <c r="F79" s="257"/>
      <c r="G79" s="257"/>
      <c r="H79" s="257"/>
      <c r="I79" s="257"/>
      <c r="J79" s="257"/>
    </row>
    <row r="80" spans="1:10" ht="15">
      <c r="A80" s="257"/>
      <c r="B80" s="257"/>
      <c r="C80" s="257"/>
      <c r="D80" s="257"/>
      <c r="E80" s="257"/>
      <c r="F80" s="257"/>
      <c r="G80" s="257"/>
      <c r="H80" s="257"/>
      <c r="I80" s="257"/>
      <c r="J80" s="257"/>
    </row>
    <row r="81" spans="1:10" ht="15">
      <c r="A81" s="257"/>
      <c r="B81" s="257"/>
      <c r="C81" s="257"/>
      <c r="D81" s="257"/>
      <c r="E81" s="257"/>
      <c r="F81" s="257"/>
      <c r="G81" s="257"/>
      <c r="H81" s="257"/>
      <c r="I81" s="257"/>
      <c r="J81" s="257"/>
    </row>
    <row r="82" spans="1:10" ht="15">
      <c r="A82" s="257"/>
      <c r="B82" s="257"/>
      <c r="C82" s="257"/>
      <c r="D82" s="257"/>
      <c r="E82" s="257"/>
      <c r="F82" s="257"/>
      <c r="G82" s="257"/>
      <c r="H82" s="257"/>
      <c r="I82" s="257"/>
      <c r="J82" s="257"/>
    </row>
    <row r="83" spans="1:10" ht="15">
      <c r="A83" s="257"/>
      <c r="B83" s="257"/>
      <c r="C83" s="257"/>
      <c r="D83" s="257"/>
      <c r="E83" s="257"/>
      <c r="F83" s="257"/>
      <c r="G83" s="257"/>
      <c r="H83" s="257"/>
      <c r="I83" s="257"/>
      <c r="J83" s="257"/>
    </row>
    <row r="84" spans="1:10" ht="15">
      <c r="A84" s="257"/>
      <c r="B84" s="257"/>
      <c r="C84" s="257"/>
      <c r="D84" s="257"/>
      <c r="E84" s="257"/>
      <c r="F84" s="257"/>
      <c r="G84" s="257"/>
      <c r="H84" s="257"/>
      <c r="I84" s="257"/>
      <c r="J84" s="257"/>
    </row>
    <row r="85" spans="1:10" ht="15">
      <c r="A85" s="257"/>
      <c r="B85" s="257"/>
      <c r="C85" s="257"/>
      <c r="D85" s="257"/>
      <c r="E85" s="257"/>
      <c r="F85" s="257"/>
      <c r="G85" s="257"/>
      <c r="H85" s="257"/>
      <c r="I85" s="257"/>
      <c r="J85" s="257"/>
    </row>
    <row r="86" spans="1:10" ht="15">
      <c r="A86" s="257"/>
      <c r="B86" s="257"/>
      <c r="C86" s="257"/>
      <c r="D86" s="257"/>
      <c r="E86" s="257"/>
      <c r="F86" s="257"/>
      <c r="G86" s="257"/>
      <c r="H86" s="257"/>
      <c r="I86" s="257"/>
      <c r="J86" s="257"/>
    </row>
    <row r="87" spans="1:10" ht="15">
      <c r="A87" s="257"/>
      <c r="B87" s="257"/>
      <c r="C87" s="257"/>
      <c r="D87" s="257"/>
      <c r="E87" s="257"/>
      <c r="F87" s="257"/>
      <c r="G87" s="257"/>
      <c r="H87" s="257"/>
      <c r="I87" s="257"/>
      <c r="J87" s="257"/>
    </row>
    <row r="88" spans="1:10" ht="15">
      <c r="A88" s="257"/>
      <c r="B88" s="257"/>
      <c r="C88" s="257"/>
      <c r="D88" s="257"/>
      <c r="E88" s="257"/>
      <c r="F88" s="257"/>
      <c r="G88" s="257"/>
      <c r="H88" s="257"/>
      <c r="I88" s="257"/>
      <c r="J88" s="257"/>
    </row>
    <row r="89" spans="1:10" ht="15">
      <c r="A89" s="257"/>
      <c r="B89" s="257"/>
      <c r="C89" s="257"/>
      <c r="D89" s="257"/>
      <c r="E89" s="257"/>
      <c r="F89" s="257"/>
      <c r="G89" s="257"/>
      <c r="H89" s="257"/>
      <c r="I89" s="257"/>
      <c r="J89" s="257"/>
    </row>
    <row r="90" spans="1:10" ht="15">
      <c r="A90" s="257"/>
      <c r="B90" s="257"/>
      <c r="C90" s="257"/>
      <c r="D90" s="257"/>
      <c r="E90" s="257"/>
      <c r="F90" s="257"/>
      <c r="G90" s="257"/>
      <c r="H90" s="257"/>
      <c r="I90" s="257"/>
      <c r="J90" s="257"/>
    </row>
    <row r="91" spans="1:10" ht="15">
      <c r="A91" s="257"/>
      <c r="B91" s="257"/>
      <c r="C91" s="257"/>
      <c r="D91" s="257"/>
      <c r="E91" s="257"/>
      <c r="F91" s="257"/>
      <c r="G91" s="257"/>
      <c r="H91" s="257"/>
      <c r="I91" s="257"/>
      <c r="J91" s="257"/>
    </row>
    <row r="92" spans="1:10" ht="15">
      <c r="A92" s="257"/>
      <c r="B92" s="257"/>
      <c r="C92" s="257"/>
      <c r="D92" s="257"/>
      <c r="E92" s="257"/>
      <c r="F92" s="257"/>
      <c r="G92" s="257"/>
      <c r="H92" s="257"/>
      <c r="I92" s="257"/>
      <c r="J92" s="257"/>
    </row>
    <row r="93" spans="1:10" ht="15">
      <c r="A93" s="257"/>
      <c r="B93" s="257"/>
      <c r="C93" s="257"/>
      <c r="D93" s="257"/>
      <c r="E93" s="257"/>
      <c r="F93" s="257"/>
      <c r="G93" s="257"/>
      <c r="H93" s="257"/>
      <c r="I93" s="257"/>
      <c r="J93" s="257"/>
    </row>
    <row r="94" spans="1:10" ht="15">
      <c r="A94" s="257"/>
      <c r="B94" s="257"/>
      <c r="C94" s="257"/>
      <c r="D94" s="257"/>
      <c r="E94" s="257"/>
      <c r="F94" s="257"/>
      <c r="G94" s="257"/>
      <c r="H94" s="257"/>
      <c r="I94" s="257"/>
      <c r="J94" s="257"/>
    </row>
    <row r="95" spans="1:10" ht="15">
      <c r="A95" s="257"/>
      <c r="B95" s="257"/>
      <c r="C95" s="257"/>
      <c r="D95" s="257"/>
      <c r="E95" s="257"/>
      <c r="F95" s="257"/>
      <c r="G95" s="257"/>
      <c r="H95" s="257"/>
      <c r="I95" s="257"/>
      <c r="J95" s="257"/>
    </row>
    <row r="96" spans="1:10" ht="15">
      <c r="A96" s="257"/>
      <c r="B96" s="257"/>
      <c r="C96" s="257"/>
      <c r="D96" s="257"/>
      <c r="E96" s="257"/>
      <c r="F96" s="257"/>
      <c r="G96" s="257"/>
      <c r="H96" s="257"/>
      <c r="I96" s="257"/>
      <c r="J96" s="257"/>
    </row>
    <row r="97" spans="1:10" ht="15">
      <c r="A97" s="257"/>
      <c r="B97" s="257"/>
      <c r="C97" s="257"/>
      <c r="D97" s="257"/>
      <c r="E97" s="257"/>
      <c r="F97" s="257"/>
      <c r="G97" s="257"/>
      <c r="H97" s="257"/>
      <c r="I97" s="257"/>
      <c r="J97" s="257"/>
    </row>
    <row r="98" spans="1:10" ht="15">
      <c r="A98" s="257"/>
      <c r="B98" s="257"/>
      <c r="C98" s="257"/>
      <c r="D98" s="257"/>
      <c r="E98" s="257"/>
      <c r="F98" s="257"/>
      <c r="G98" s="257"/>
      <c r="H98" s="257"/>
      <c r="I98" s="257"/>
      <c r="J98" s="257"/>
    </row>
    <row r="99" spans="1:10" ht="15">
      <c r="A99" s="257"/>
      <c r="B99" s="257"/>
      <c r="C99" s="257"/>
      <c r="D99" s="257"/>
      <c r="E99" s="257"/>
      <c r="F99" s="257"/>
      <c r="G99" s="257"/>
      <c r="H99" s="257"/>
      <c r="I99" s="257"/>
      <c r="J99" s="257"/>
    </row>
    <row r="100" spans="1:10" ht="15">
      <c r="A100" s="257"/>
      <c r="B100" s="257"/>
      <c r="C100" s="257"/>
      <c r="D100" s="257"/>
      <c r="E100" s="257"/>
      <c r="F100" s="257"/>
      <c r="G100" s="257"/>
      <c r="H100" s="257"/>
      <c r="I100" s="257"/>
      <c r="J100" s="257"/>
    </row>
    <row r="101" spans="1:10" ht="15">
      <c r="A101" s="257"/>
      <c r="B101" s="257"/>
      <c r="C101" s="257"/>
      <c r="D101" s="257"/>
      <c r="E101" s="257"/>
      <c r="F101" s="257"/>
      <c r="G101" s="257"/>
      <c r="H101" s="257"/>
      <c r="I101" s="257"/>
      <c r="J101" s="257"/>
    </row>
    <row r="102" spans="1:10" ht="15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</row>
    <row r="103" spans="1:10" ht="15">
      <c r="A103" s="257"/>
      <c r="B103" s="257"/>
      <c r="C103" s="257"/>
      <c r="D103" s="257"/>
      <c r="E103" s="257"/>
      <c r="F103" s="257"/>
      <c r="G103" s="257"/>
      <c r="H103" s="257"/>
      <c r="I103" s="257"/>
      <c r="J103" s="257"/>
    </row>
    <row r="104" spans="1:10" ht="15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</row>
    <row r="105" spans="1:10" ht="15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</row>
    <row r="106" spans="1:10" ht="15">
      <c r="A106" s="257"/>
      <c r="B106" s="257"/>
      <c r="C106" s="257"/>
      <c r="D106" s="257"/>
      <c r="E106" s="257"/>
      <c r="F106" s="257"/>
      <c r="G106" s="257"/>
      <c r="H106" s="257"/>
      <c r="I106" s="257"/>
      <c r="J106" s="257"/>
    </row>
    <row r="107" spans="1:10" ht="15">
      <c r="A107" s="257"/>
      <c r="B107" s="257"/>
      <c r="C107" s="257"/>
      <c r="D107" s="257"/>
      <c r="E107" s="257"/>
      <c r="F107" s="257"/>
      <c r="G107" s="257"/>
      <c r="H107" s="257"/>
      <c r="I107" s="257"/>
      <c r="J107" s="257"/>
    </row>
    <row r="108" spans="1:10" ht="15">
      <c r="A108" s="257"/>
      <c r="B108" s="257"/>
      <c r="C108" s="257"/>
      <c r="D108" s="257"/>
      <c r="E108" s="257"/>
      <c r="F108" s="257"/>
      <c r="G108" s="257"/>
      <c r="H108" s="257"/>
      <c r="I108" s="257"/>
      <c r="J108" s="257"/>
    </row>
    <row r="109" spans="1:10" ht="15">
      <c r="A109" s="257"/>
      <c r="B109" s="257"/>
      <c r="C109" s="257"/>
      <c r="D109" s="257"/>
      <c r="E109" s="257"/>
      <c r="F109" s="257"/>
      <c r="G109" s="257"/>
      <c r="H109" s="257"/>
      <c r="I109" s="257"/>
      <c r="J109" s="257"/>
    </row>
    <row r="110" spans="1:10" ht="15">
      <c r="A110" s="257"/>
      <c r="B110" s="257"/>
      <c r="C110" s="257"/>
      <c r="D110" s="257"/>
      <c r="E110" s="257"/>
      <c r="F110" s="257"/>
      <c r="G110" s="257"/>
      <c r="H110" s="257"/>
      <c r="I110" s="257"/>
      <c r="J110" s="257"/>
    </row>
    <row r="111" spans="1:10" ht="15">
      <c r="A111" s="257"/>
      <c r="B111" s="257"/>
      <c r="C111" s="257"/>
      <c r="D111" s="257"/>
      <c r="E111" s="257"/>
      <c r="F111" s="257"/>
      <c r="G111" s="257"/>
      <c r="H111" s="257"/>
      <c r="I111" s="257"/>
      <c r="J111" s="257"/>
    </row>
    <row r="112" spans="1:10" ht="15">
      <c r="A112" s="257"/>
      <c r="B112" s="257"/>
      <c r="C112" s="257"/>
      <c r="D112" s="257"/>
      <c r="E112" s="257"/>
      <c r="F112" s="257"/>
      <c r="G112" s="257"/>
      <c r="H112" s="257"/>
      <c r="I112" s="257"/>
      <c r="J112" s="257"/>
    </row>
    <row r="113" spans="1:10" ht="15">
      <c r="A113" s="257"/>
      <c r="B113" s="257"/>
      <c r="C113" s="257"/>
      <c r="D113" s="257"/>
      <c r="E113" s="257"/>
      <c r="F113" s="257"/>
      <c r="G113" s="257"/>
      <c r="H113" s="257"/>
      <c r="I113" s="257"/>
      <c r="J113" s="257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selection activeCell="F9" sqref="F9"/>
    </sheetView>
  </sheetViews>
  <sheetFormatPr defaultColWidth="9.00390625" defaultRowHeight="12.75"/>
  <cols>
    <col min="1" max="1" width="5.625" style="445" customWidth="1"/>
    <col min="2" max="2" width="68.625" style="445" customWidth="1"/>
    <col min="3" max="4" width="15.50390625" style="445" customWidth="1"/>
    <col min="5" max="16384" width="9.375" style="445" customWidth="1"/>
  </cols>
  <sheetData>
    <row r="1" ht="15.75">
      <c r="B1" s="257" t="s">
        <v>541</v>
      </c>
    </row>
    <row r="2" spans="1:4" ht="33" customHeight="1">
      <c r="A2" s="530" t="s">
        <v>506</v>
      </c>
      <c r="B2" s="530"/>
      <c r="C2" s="530"/>
      <c r="D2" s="530"/>
    </row>
    <row r="3" spans="1:5" ht="15.75" customHeight="1" thickBot="1">
      <c r="A3" s="446"/>
      <c r="B3" s="446"/>
      <c r="C3" s="447"/>
      <c r="D3" s="447"/>
      <c r="E3" s="448"/>
    </row>
    <row r="4" spans="1:4" ht="33.75" customHeight="1" thickBot="1">
      <c r="A4" s="449" t="s">
        <v>4</v>
      </c>
      <c r="B4" s="450" t="s">
        <v>490</v>
      </c>
      <c r="C4" s="451" t="s">
        <v>321</v>
      </c>
      <c r="D4" s="451" t="s">
        <v>491</v>
      </c>
    </row>
    <row r="5" spans="1:4" ht="15.75" thickBot="1">
      <c r="A5" s="452">
        <v>1</v>
      </c>
      <c r="B5" s="453">
        <v>2</v>
      </c>
      <c r="C5" s="454">
        <v>3</v>
      </c>
      <c r="D5" s="454">
        <v>3</v>
      </c>
    </row>
    <row r="6" spans="1:4" ht="15">
      <c r="A6" s="455" t="s">
        <v>6</v>
      </c>
      <c r="B6" s="456" t="s">
        <v>41</v>
      </c>
      <c r="C6" s="476">
        <v>2833</v>
      </c>
      <c r="D6" s="476">
        <v>2833</v>
      </c>
    </row>
    <row r="7" spans="1:4" ht="33.75">
      <c r="A7" s="457" t="s">
        <v>7</v>
      </c>
      <c r="B7" s="458" t="s">
        <v>492</v>
      </c>
      <c r="C7" s="477"/>
      <c r="D7" s="477"/>
    </row>
    <row r="8" spans="1:4" ht="15">
      <c r="A8" s="457" t="s">
        <v>8</v>
      </c>
      <c r="B8" s="459" t="s">
        <v>493</v>
      </c>
      <c r="C8" s="477"/>
      <c r="D8" s="477"/>
    </row>
    <row r="9" spans="1:4" ht="34.5">
      <c r="A9" s="457" t="s">
        <v>9</v>
      </c>
      <c r="B9" s="460" t="s">
        <v>494</v>
      </c>
      <c r="C9" s="477"/>
      <c r="D9" s="477"/>
    </row>
    <row r="10" spans="1:4" ht="15">
      <c r="A10" s="461" t="s">
        <v>10</v>
      </c>
      <c r="B10" s="462" t="s">
        <v>495</v>
      </c>
      <c r="C10" s="478">
        <v>50</v>
      </c>
      <c r="D10" s="478">
        <v>50</v>
      </c>
    </row>
    <row r="11" spans="1:4" ht="15.75" thickBot="1">
      <c r="A11" s="461" t="s">
        <v>11</v>
      </c>
      <c r="B11" s="462" t="s">
        <v>285</v>
      </c>
      <c r="C11" s="478"/>
      <c r="D11" s="478"/>
    </row>
    <row r="12" spans="1:4" ht="15.75" thickBot="1">
      <c r="A12" s="531" t="s">
        <v>496</v>
      </c>
      <c r="B12" s="532"/>
      <c r="C12" s="479">
        <f>SUM(C6:C11)</f>
        <v>2883</v>
      </c>
      <c r="D12" s="479">
        <f>SUM(D6:D11)</f>
        <v>2883</v>
      </c>
    </row>
    <row r="13" spans="1:4" ht="23.25" customHeight="1">
      <c r="A13" s="533" t="s">
        <v>497</v>
      </c>
      <c r="B13" s="533"/>
      <c r="C13" s="533"/>
      <c r="D13" s="533"/>
    </row>
  </sheetData>
  <sheetProtection/>
  <mergeCells count="3">
    <mergeCell ref="A2:D2"/>
    <mergeCell ref="A12:B12"/>
    <mergeCell ref="A13:D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5" r:id="rId1"/>
  <headerFooter alignWithMargins="0">
    <oddHeader xml:space="preserve">&amp;R&amp;"Times New Roman CE,Félkövér dőlt"&amp;11 4. sz 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S1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92.875" style="77" customWidth="1"/>
    <col min="2" max="2" width="10.50390625" style="77" hidden="1" customWidth="1"/>
    <col min="3" max="3" width="20.875" style="77" hidden="1" customWidth="1"/>
    <col min="4" max="4" width="9.375" style="77" hidden="1" customWidth="1"/>
    <col min="5" max="5" width="15.875" style="77" customWidth="1"/>
    <col min="6" max="6" width="15.125" style="77" customWidth="1"/>
    <col min="7" max="16384" width="9.375" style="77" customWidth="1"/>
  </cols>
  <sheetData>
    <row r="1" spans="1:6" ht="34.5" customHeight="1">
      <c r="A1" s="77" t="s">
        <v>507</v>
      </c>
      <c r="E1" s="545"/>
      <c r="F1" s="545"/>
    </row>
    <row r="2" spans="1:6" ht="47.25" customHeight="1" thickBot="1">
      <c r="A2" s="550" t="s">
        <v>413</v>
      </c>
      <c r="B2" s="550"/>
      <c r="C2" s="550"/>
      <c r="D2" s="550"/>
      <c r="E2" s="550"/>
      <c r="F2" s="550"/>
    </row>
    <row r="3" spans="1:6" ht="16.5" thickBot="1">
      <c r="A3" s="534" t="s">
        <v>322</v>
      </c>
      <c r="B3" s="535"/>
      <c r="C3" s="535"/>
      <c r="D3" s="535"/>
      <c r="E3" s="536"/>
      <c r="F3" s="536"/>
    </row>
    <row r="4" spans="1:6" ht="16.5" thickBot="1">
      <c r="A4" s="339"/>
      <c r="B4" s="324"/>
      <c r="C4" s="324"/>
      <c r="D4" s="334"/>
      <c r="E4" s="335" t="s">
        <v>455</v>
      </c>
      <c r="F4" s="335" t="s">
        <v>451</v>
      </c>
    </row>
    <row r="5" spans="1:6" ht="12.75">
      <c r="A5" s="537"/>
      <c r="B5" s="538"/>
      <c r="C5" s="538"/>
      <c r="D5" s="538"/>
      <c r="E5" s="326" t="s">
        <v>345</v>
      </c>
      <c r="F5" s="326" t="s">
        <v>345</v>
      </c>
    </row>
    <row r="6" spans="1:6" ht="19.5" customHeight="1">
      <c r="A6" s="548" t="s">
        <v>414</v>
      </c>
      <c r="B6" s="549"/>
      <c r="C6" s="549"/>
      <c r="D6" s="549"/>
      <c r="E6" s="327">
        <v>7837</v>
      </c>
      <c r="F6" s="327">
        <v>8639</v>
      </c>
    </row>
    <row r="7" spans="1:6" ht="19.5" customHeight="1">
      <c r="A7" s="543" t="s">
        <v>342</v>
      </c>
      <c r="B7" s="544"/>
      <c r="C7" s="544"/>
      <c r="D7" s="544"/>
      <c r="E7" s="328">
        <v>3329</v>
      </c>
      <c r="F7" s="328">
        <v>2950</v>
      </c>
    </row>
    <row r="8" spans="1:6" ht="19.5" customHeight="1">
      <c r="A8" s="541" t="s">
        <v>415</v>
      </c>
      <c r="B8" s="542"/>
      <c r="C8" s="542"/>
      <c r="D8" s="542"/>
      <c r="E8" s="329">
        <v>582</v>
      </c>
      <c r="F8" s="338">
        <v>582</v>
      </c>
    </row>
    <row r="9" spans="1:6" ht="19.5" customHeight="1">
      <c r="A9" s="546" t="s">
        <v>416</v>
      </c>
      <c r="B9" s="547"/>
      <c r="C9" s="547"/>
      <c r="D9" s="547"/>
      <c r="E9" s="330">
        <v>1997</v>
      </c>
      <c r="F9" s="330">
        <v>1997</v>
      </c>
    </row>
    <row r="10" spans="1:6" ht="19.5" customHeight="1">
      <c r="A10" s="543" t="s">
        <v>418</v>
      </c>
      <c r="B10" s="544"/>
      <c r="C10" s="544"/>
      <c r="D10" s="544"/>
      <c r="E10" s="331">
        <v>244</v>
      </c>
      <c r="F10" s="331">
        <v>244</v>
      </c>
    </row>
    <row r="11" spans="1:6" ht="19.5" customHeight="1">
      <c r="A11" s="541" t="s">
        <v>417</v>
      </c>
      <c r="B11" s="542"/>
      <c r="C11" s="542"/>
      <c r="D11" s="542"/>
      <c r="E11" s="329">
        <v>1410</v>
      </c>
      <c r="F11" s="329">
        <v>885</v>
      </c>
    </row>
    <row r="12" spans="1:6" ht="19.5" customHeight="1">
      <c r="A12" s="340" t="s">
        <v>457</v>
      </c>
      <c r="B12" s="325"/>
      <c r="C12" s="325"/>
      <c r="D12" s="325"/>
      <c r="E12" s="329"/>
      <c r="F12" s="329">
        <v>744</v>
      </c>
    </row>
    <row r="13" spans="1:45" s="276" customFormat="1" ht="19.5" customHeight="1" thickBot="1">
      <c r="A13" s="541" t="s">
        <v>456</v>
      </c>
      <c r="B13" s="542"/>
      <c r="C13" s="542"/>
      <c r="D13" s="542"/>
      <c r="E13" s="329"/>
      <c r="F13" s="329">
        <v>269</v>
      </c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</row>
    <row r="14" spans="1:6" s="336" customFormat="1" ht="19.5" customHeight="1" thickBot="1">
      <c r="A14" s="341" t="s">
        <v>458</v>
      </c>
      <c r="B14" s="337"/>
      <c r="C14" s="337"/>
      <c r="D14" s="337"/>
      <c r="E14" s="333"/>
      <c r="F14" s="333">
        <v>445</v>
      </c>
    </row>
    <row r="15" spans="1:6" ht="19.5" customHeight="1" thickBot="1">
      <c r="A15" s="539" t="s">
        <v>459</v>
      </c>
      <c r="B15" s="540"/>
      <c r="C15" s="540"/>
      <c r="D15" s="540"/>
      <c r="E15" s="332">
        <f>SUM(E6:E13)</f>
        <v>15399</v>
      </c>
      <c r="F15" s="332">
        <f>SUM(F6:F14)</f>
        <v>16755</v>
      </c>
    </row>
  </sheetData>
  <sheetProtection/>
  <mergeCells count="12">
    <mergeCell ref="E1:F1"/>
    <mergeCell ref="A7:D7"/>
    <mergeCell ref="A9:D9"/>
    <mergeCell ref="A6:D6"/>
    <mergeCell ref="A8:D8"/>
    <mergeCell ref="A2:F2"/>
    <mergeCell ref="A3:F3"/>
    <mergeCell ref="A5:D5"/>
    <mergeCell ref="A15:D15"/>
    <mergeCell ref="A13:D13"/>
    <mergeCell ref="A10:D10"/>
    <mergeCell ref="A11:D1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H4" sqref="H4"/>
    </sheetView>
  </sheetViews>
  <sheetFormatPr defaultColWidth="9.00390625" defaultRowHeight="12.75"/>
  <cols>
    <col min="1" max="1" width="44.625" style="69" customWidth="1"/>
    <col min="2" max="2" width="22.875" style="69" customWidth="1"/>
    <col min="3" max="3" width="13.625" style="69" customWidth="1"/>
    <col min="4" max="5" width="12.875" style="68" customWidth="1"/>
    <col min="6" max="6" width="13.875" style="68" customWidth="1"/>
    <col min="7" max="16384" width="9.375" style="68" customWidth="1"/>
  </cols>
  <sheetData>
    <row r="1" ht="36.75" customHeight="1">
      <c r="A1" s="69" t="s">
        <v>542</v>
      </c>
    </row>
    <row r="2" spans="1:3" ht="32.25" customHeight="1">
      <c r="A2" s="551" t="s">
        <v>434</v>
      </c>
      <c r="B2" s="551"/>
      <c r="C2" s="551"/>
    </row>
    <row r="3" spans="1:3" ht="35.25" customHeight="1" thickBot="1">
      <c r="A3" s="178"/>
      <c r="B3" s="286"/>
      <c r="C3" s="286"/>
    </row>
    <row r="4" spans="1:3" s="73" customFormat="1" ht="87" customHeight="1" thickBot="1">
      <c r="A4" s="179" t="s">
        <v>53</v>
      </c>
      <c r="B4" s="180" t="s">
        <v>346</v>
      </c>
      <c r="C4" s="180" t="s">
        <v>460</v>
      </c>
    </row>
    <row r="5" spans="1:3" s="80" customFormat="1" ht="12" customHeight="1" thickBot="1">
      <c r="A5" s="78">
        <v>1</v>
      </c>
      <c r="B5" s="79">
        <v>5</v>
      </c>
      <c r="C5" s="79"/>
    </row>
    <row r="6" spans="1:3" s="80" customFormat="1" ht="12" customHeight="1">
      <c r="A6" s="238" t="s">
        <v>323</v>
      </c>
      <c r="B6" s="247"/>
      <c r="C6" s="247"/>
    </row>
    <row r="7" spans="1:3" ht="15.75" customHeight="1">
      <c r="A7" s="277"/>
      <c r="B7" s="44"/>
      <c r="C7" s="44"/>
    </row>
    <row r="8" spans="1:3" ht="19.5" customHeight="1">
      <c r="A8" s="244" t="s">
        <v>508</v>
      </c>
      <c r="B8" s="44">
        <v>1827</v>
      </c>
      <c r="C8" s="44">
        <v>1927</v>
      </c>
    </row>
    <row r="9" spans="1:3" ht="19.5" customHeight="1">
      <c r="A9" s="244" t="s">
        <v>509</v>
      </c>
      <c r="B9" s="44">
        <v>802</v>
      </c>
      <c r="C9" s="44">
        <v>1046</v>
      </c>
    </row>
    <row r="10" spans="1:3" ht="19.5" customHeight="1">
      <c r="A10" s="246" t="s">
        <v>510</v>
      </c>
      <c r="B10" s="245">
        <v>709</v>
      </c>
      <c r="C10" s="245">
        <v>775</v>
      </c>
    </row>
    <row r="11" spans="1:4" ht="19.5" customHeight="1">
      <c r="A11" s="246"/>
      <c r="B11" s="245"/>
      <c r="C11" s="245"/>
      <c r="D11" s="68" t="s">
        <v>445</v>
      </c>
    </row>
    <row r="12" spans="1:3" s="250" customFormat="1" ht="19.5" customHeight="1">
      <c r="A12" s="99"/>
      <c r="B12" s="249"/>
      <c r="C12" s="249"/>
    </row>
    <row r="13" spans="1:3" ht="19.5" customHeight="1">
      <c r="A13" s="278"/>
      <c r="B13" s="44"/>
      <c r="C13" s="44"/>
    </row>
    <row r="14" spans="1:3" ht="15.75" customHeight="1">
      <c r="A14" s="244"/>
      <c r="B14" s="44"/>
      <c r="C14" s="44"/>
    </row>
    <row r="15" spans="1:3" ht="15.75" customHeight="1" thickBot="1">
      <c r="A15" s="248"/>
      <c r="B15" s="45"/>
      <c r="C15" s="45"/>
    </row>
    <row r="16" spans="1:3" s="84" customFormat="1" ht="18" customHeight="1" thickBot="1">
      <c r="A16" s="181" t="s">
        <v>52</v>
      </c>
      <c r="B16" s="82">
        <f>SUM(B7:B15)</f>
        <v>3338</v>
      </c>
      <c r="C16" s="82">
        <f>SUM(C7:C15)</f>
        <v>3748</v>
      </c>
    </row>
  </sheetData>
  <sheetProtection/>
  <mergeCells count="1">
    <mergeCell ref="A2:C2"/>
  </mergeCells>
  <printOptions horizontalCentered="1"/>
  <pageMargins left="0.41" right="0.41" top="1.1811023622047245" bottom="0.984251968503937" header="0.7874015748031497" footer="0.7874015748031497"/>
  <pageSetup horizontalDpi="300" verticalDpi="300" orientation="portrait" paperSize="9" scale="80" r:id="rId1"/>
  <headerFooter alignWithMargins="0">
    <oddHeader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32.875" style="69" customWidth="1"/>
    <col min="2" max="2" width="20.00390625" style="69" customWidth="1"/>
    <col min="3" max="3" width="18.875" style="69" customWidth="1"/>
    <col min="4" max="5" width="12.875" style="68" customWidth="1"/>
    <col min="6" max="6" width="13.875" style="68" customWidth="1"/>
    <col min="7" max="16384" width="9.375" style="68" customWidth="1"/>
  </cols>
  <sheetData>
    <row r="1" ht="27" customHeight="1">
      <c r="A1" s="69" t="s">
        <v>543</v>
      </c>
    </row>
    <row r="2" spans="1:3" ht="49.5" customHeight="1">
      <c r="A2" s="552" t="s">
        <v>435</v>
      </c>
      <c r="B2" s="552"/>
      <c r="C2" s="552"/>
    </row>
    <row r="3" spans="1:3" ht="23.25" customHeight="1" thickBot="1">
      <c r="A3" s="178"/>
      <c r="B3" s="178"/>
      <c r="C3" s="286"/>
    </row>
    <row r="4" spans="1:3" s="73" customFormat="1" ht="48.75" customHeight="1" thickBot="1">
      <c r="A4" s="179" t="s">
        <v>54</v>
      </c>
      <c r="B4" s="180" t="s">
        <v>346</v>
      </c>
      <c r="C4" s="180" t="s">
        <v>444</v>
      </c>
    </row>
    <row r="5" spans="1:3" s="80" customFormat="1" ht="15" customHeight="1" thickBot="1">
      <c r="A5" s="78">
        <v>1</v>
      </c>
      <c r="B5" s="79">
        <v>5</v>
      </c>
      <c r="C5" s="79">
        <v>5</v>
      </c>
    </row>
    <row r="6" spans="1:3" ht="15.75" customHeight="1">
      <c r="A6" s="85"/>
      <c r="B6" s="256"/>
      <c r="C6" s="256"/>
    </row>
    <row r="7" spans="1:3" ht="15.75" customHeight="1">
      <c r="A7" s="85" t="s">
        <v>511</v>
      </c>
      <c r="B7" s="86"/>
      <c r="C7" s="86">
        <v>2529</v>
      </c>
    </row>
    <row r="8" spans="1:3" ht="15.75" customHeight="1">
      <c r="A8" s="85" t="s">
        <v>512</v>
      </c>
      <c r="B8" s="86">
        <v>307</v>
      </c>
      <c r="C8" s="86">
        <v>307</v>
      </c>
    </row>
    <row r="9" spans="1:3" ht="15.75" customHeight="1">
      <c r="A9" s="85" t="s">
        <v>510</v>
      </c>
      <c r="B9" s="86">
        <v>77</v>
      </c>
      <c r="C9" s="86">
        <v>760</v>
      </c>
    </row>
    <row r="10" spans="1:3" ht="15.75" customHeight="1">
      <c r="A10" s="85"/>
      <c r="B10" s="86"/>
      <c r="C10" s="86"/>
    </row>
    <row r="11" spans="1:3" ht="15.75" customHeight="1">
      <c r="A11" s="85"/>
      <c r="B11" s="86"/>
      <c r="C11" s="86"/>
    </row>
    <row r="12" spans="1:3" ht="15.75" customHeight="1">
      <c r="A12" s="85"/>
      <c r="B12" s="86"/>
      <c r="C12" s="86"/>
    </row>
    <row r="13" spans="1:3" ht="15.75" customHeight="1">
      <c r="A13" s="85"/>
      <c r="B13" s="86"/>
      <c r="C13" s="86"/>
    </row>
    <row r="14" spans="1:3" ht="15.75" customHeight="1" thickBot="1">
      <c r="A14" s="87"/>
      <c r="B14" s="88"/>
      <c r="C14" s="88"/>
    </row>
    <row r="15" spans="1:3" ht="15.75" customHeight="1" thickBot="1">
      <c r="A15" s="181" t="s">
        <v>52</v>
      </c>
      <c r="B15" s="182">
        <f>SUM(B6:B14)</f>
        <v>384</v>
      </c>
      <c r="C15" s="182">
        <f>SUM(C6:C14)</f>
        <v>3596</v>
      </c>
    </row>
    <row r="16" spans="1:3" s="84" customFormat="1" ht="18" customHeight="1">
      <c r="A16" s="69"/>
      <c r="B16" s="69"/>
      <c r="C16" s="69"/>
    </row>
  </sheetData>
  <sheetProtection/>
  <mergeCells count="1">
    <mergeCell ref="A2:C2"/>
  </mergeCells>
  <printOptions horizontalCentered="1"/>
  <pageMargins left="0.7874015748031497" right="0.7874015748031497" top="1.220472440944882" bottom="0.984251968503937" header="0.7874015748031497" footer="0.7874015748031497"/>
  <pageSetup horizontalDpi="1200" verticalDpi="1200" orientation="portrait" paperSize="8" scale="95" r:id="rId1"/>
  <headerFooter alignWithMargins="0">
    <oddHeader xml:space="preserve">&amp;C&amp;"Times New Roman CE,Félkövér"&amp;12
&amp;R&amp;"Times New Roman CE,Félkövér dőlt"&amp;12 &amp;11 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4" width="18.375" style="4" customWidth="1"/>
    <col min="5" max="6" width="18.875" style="4" customWidth="1"/>
    <col min="7" max="16384" width="9.375" style="4" customWidth="1"/>
  </cols>
  <sheetData>
    <row r="1" spans="1:6" s="2" customFormat="1" ht="21" customHeight="1" thickBot="1">
      <c r="A1" s="187"/>
      <c r="B1" s="188"/>
      <c r="C1" s="480" t="s">
        <v>544</v>
      </c>
      <c r="D1" s="405"/>
      <c r="E1" s="405" t="s">
        <v>464</v>
      </c>
      <c r="F1" s="405" t="s">
        <v>464</v>
      </c>
    </row>
    <row r="2" spans="1:6" s="90" customFormat="1" ht="25.5" customHeight="1">
      <c r="A2" s="553" t="s">
        <v>303</v>
      </c>
      <c r="B2" s="554"/>
      <c r="C2" s="234" t="s">
        <v>302</v>
      </c>
      <c r="D2" s="189"/>
      <c r="E2" s="189"/>
      <c r="F2" s="189"/>
    </row>
    <row r="3" spans="1:6" s="90" customFormat="1" ht="16.5" thickBot="1">
      <c r="A3" s="190" t="s">
        <v>286</v>
      </c>
      <c r="B3" s="191"/>
      <c r="C3" s="235" t="s">
        <v>498</v>
      </c>
      <c r="D3" s="236"/>
      <c r="E3" s="236"/>
      <c r="F3" s="236"/>
    </row>
    <row r="4" spans="1:6" s="91" customFormat="1" ht="15.75" customHeight="1" thickBot="1">
      <c r="A4" s="192"/>
      <c r="B4" s="192"/>
      <c r="C4" s="192"/>
      <c r="D4" s="193"/>
      <c r="E4" s="193"/>
      <c r="F4" s="193"/>
    </row>
    <row r="5" spans="1:6" ht="24.75" thickBot="1">
      <c r="A5" s="555" t="s">
        <v>287</v>
      </c>
      <c r="B5" s="556"/>
      <c r="C5" s="194" t="s">
        <v>38</v>
      </c>
      <c r="D5" s="195" t="s">
        <v>39</v>
      </c>
      <c r="E5" s="195" t="s">
        <v>465</v>
      </c>
      <c r="F5" s="195" t="s">
        <v>465</v>
      </c>
    </row>
    <row r="6" spans="1:6" s="89" customFormat="1" ht="12.75" customHeight="1" thickBot="1">
      <c r="A6" s="183">
        <v>1</v>
      </c>
      <c r="B6" s="184">
        <v>2</v>
      </c>
      <c r="C6" s="184">
        <v>3</v>
      </c>
      <c r="D6" s="185">
        <v>4</v>
      </c>
      <c r="E6" s="185">
        <v>4</v>
      </c>
      <c r="F6" s="185">
        <v>4</v>
      </c>
    </row>
    <row r="7" spans="1:6" s="89" customFormat="1" ht="15.75" customHeight="1" thickBot="1">
      <c r="A7" s="196"/>
      <c r="B7" s="197"/>
      <c r="C7" s="197" t="s">
        <v>40</v>
      </c>
      <c r="D7" s="198"/>
      <c r="E7" s="198"/>
      <c r="F7" s="198"/>
    </row>
    <row r="8" spans="1:6" s="89" customFormat="1" ht="12" customHeight="1" thickBot="1">
      <c r="A8" s="183" t="s">
        <v>6</v>
      </c>
      <c r="B8" s="199"/>
      <c r="C8" s="406" t="s">
        <v>288</v>
      </c>
      <c r="D8" s="83">
        <f>+D9+D16</f>
        <v>7192</v>
      </c>
      <c r="E8" s="83">
        <f>+E9+E16</f>
        <v>7192</v>
      </c>
      <c r="F8" s="83">
        <f>+F9+F16</f>
        <v>6492</v>
      </c>
    </row>
    <row r="9" spans="1:6" s="92" customFormat="1" ht="12" customHeight="1" thickBot="1">
      <c r="A9" s="183" t="s">
        <v>7</v>
      </c>
      <c r="B9" s="199"/>
      <c r="C9" s="406" t="s">
        <v>466</v>
      </c>
      <c r="D9" s="83">
        <f>SUM(D10:D15)</f>
        <v>3323</v>
      </c>
      <c r="E9" s="83">
        <f>SUM(E10:E15)</f>
        <v>3323</v>
      </c>
      <c r="F9" s="83">
        <f>SUM(F10:F15)</f>
        <v>2887</v>
      </c>
    </row>
    <row r="10" spans="1:6" s="93" customFormat="1" ht="12" customHeight="1">
      <c r="A10" s="201"/>
      <c r="B10" s="202" t="s">
        <v>86</v>
      </c>
      <c r="C10" s="203" t="s">
        <v>41</v>
      </c>
      <c r="D10" s="40">
        <v>2833</v>
      </c>
      <c r="E10" s="40">
        <v>2833</v>
      </c>
      <c r="F10" s="40">
        <v>2390</v>
      </c>
    </row>
    <row r="11" spans="1:6" s="93" customFormat="1" ht="12" customHeight="1">
      <c r="A11" s="201"/>
      <c r="B11" s="202" t="s">
        <v>87</v>
      </c>
      <c r="C11" s="203" t="s">
        <v>57</v>
      </c>
      <c r="D11" s="40"/>
      <c r="E11" s="40"/>
      <c r="F11" s="40"/>
    </row>
    <row r="12" spans="1:6" s="93" customFormat="1" ht="12" customHeight="1">
      <c r="A12" s="201"/>
      <c r="B12" s="202" t="s">
        <v>88</v>
      </c>
      <c r="C12" s="203" t="s">
        <v>467</v>
      </c>
      <c r="D12" s="40">
        <v>440</v>
      </c>
      <c r="E12" s="40">
        <v>440</v>
      </c>
      <c r="F12" s="40">
        <v>440</v>
      </c>
    </row>
    <row r="13" spans="1:6" s="93" customFormat="1" ht="12" customHeight="1">
      <c r="A13" s="201"/>
      <c r="B13" s="202" t="s">
        <v>89</v>
      </c>
      <c r="C13" s="203" t="s">
        <v>134</v>
      </c>
      <c r="D13" s="40">
        <v>50</v>
      </c>
      <c r="E13" s="40">
        <v>50</v>
      </c>
      <c r="F13" s="40">
        <v>50</v>
      </c>
    </row>
    <row r="14" spans="1:6" s="93" customFormat="1" ht="12" customHeight="1">
      <c r="A14" s="201"/>
      <c r="B14" s="202" t="s">
        <v>90</v>
      </c>
      <c r="C14" s="203" t="s">
        <v>468</v>
      </c>
      <c r="D14" s="40"/>
      <c r="E14" s="40"/>
      <c r="F14" s="40">
        <v>7</v>
      </c>
    </row>
    <row r="15" spans="1:6" s="93" customFormat="1" ht="12" customHeight="1" thickBot="1">
      <c r="A15" s="201"/>
      <c r="B15" s="202" t="s">
        <v>97</v>
      </c>
      <c r="C15" s="203" t="s">
        <v>469</v>
      </c>
      <c r="D15" s="40"/>
      <c r="E15" s="40"/>
      <c r="F15" s="40"/>
    </row>
    <row r="16" spans="1:6" s="92" customFormat="1" ht="12" customHeight="1" thickBot="1">
      <c r="A16" s="183" t="s">
        <v>8</v>
      </c>
      <c r="B16" s="199"/>
      <c r="C16" s="406" t="s">
        <v>137</v>
      </c>
      <c r="D16" s="83">
        <f>SUM(D17:D25)</f>
        <v>3869</v>
      </c>
      <c r="E16" s="83">
        <f>SUM(E17:E25)</f>
        <v>3869</v>
      </c>
      <c r="F16" s="83">
        <f>SUM(F17:F25)</f>
        <v>3605</v>
      </c>
    </row>
    <row r="17" spans="1:6" s="92" customFormat="1" ht="12" customHeight="1" thickBot="1">
      <c r="A17" s="213"/>
      <c r="B17" s="464"/>
      <c r="C17" s="465" t="s">
        <v>499</v>
      </c>
      <c r="D17" s="466">
        <v>160</v>
      </c>
      <c r="E17" s="466">
        <v>160</v>
      </c>
      <c r="F17" s="466">
        <v>62</v>
      </c>
    </row>
    <row r="18" spans="1:6" s="92" customFormat="1" ht="12" customHeight="1">
      <c r="A18" s="204"/>
      <c r="B18" s="463" t="s">
        <v>59</v>
      </c>
      <c r="C18" s="11" t="s">
        <v>538</v>
      </c>
      <c r="D18" s="43"/>
      <c r="E18" s="43"/>
      <c r="F18" s="43">
        <v>96</v>
      </c>
    </row>
    <row r="19" spans="1:6" s="92" customFormat="1" ht="12" customHeight="1">
      <c r="A19" s="201"/>
      <c r="B19" s="202" t="s">
        <v>60</v>
      </c>
      <c r="C19" s="8" t="s">
        <v>470</v>
      </c>
      <c r="D19" s="40">
        <v>391</v>
      </c>
      <c r="E19" s="40">
        <v>391</v>
      </c>
      <c r="F19" s="40">
        <v>91</v>
      </c>
    </row>
    <row r="20" spans="1:6" s="92" customFormat="1" ht="12" customHeight="1">
      <c r="A20" s="201"/>
      <c r="B20" s="202" t="s">
        <v>61</v>
      </c>
      <c r="C20" s="8" t="s">
        <v>143</v>
      </c>
      <c r="D20" s="40">
        <v>3238</v>
      </c>
      <c r="E20" s="40">
        <v>3238</v>
      </c>
      <c r="F20" s="40">
        <v>3309</v>
      </c>
    </row>
    <row r="21" spans="1:6" s="92" customFormat="1" ht="12" customHeight="1">
      <c r="A21" s="201"/>
      <c r="B21" s="202" t="s">
        <v>62</v>
      </c>
      <c r="C21" s="8" t="s">
        <v>144</v>
      </c>
      <c r="D21" s="40"/>
      <c r="E21" s="40"/>
      <c r="F21" s="40"/>
    </row>
    <row r="22" spans="1:6" s="92" customFormat="1" ht="12" customHeight="1">
      <c r="A22" s="201"/>
      <c r="B22" s="202" t="s">
        <v>138</v>
      </c>
      <c r="C22" s="7" t="s">
        <v>145</v>
      </c>
      <c r="D22" s="40"/>
      <c r="E22" s="40"/>
      <c r="F22" s="40"/>
    </row>
    <row r="23" spans="1:6" s="92" customFormat="1" ht="12" customHeight="1">
      <c r="A23" s="205"/>
      <c r="B23" s="202" t="s">
        <v>139</v>
      </c>
      <c r="C23" s="8" t="s">
        <v>146</v>
      </c>
      <c r="D23" s="41"/>
      <c r="E23" s="41"/>
      <c r="F23" s="41"/>
    </row>
    <row r="24" spans="1:6" s="93" customFormat="1" ht="12" customHeight="1">
      <c r="A24" s="201"/>
      <c r="B24" s="202" t="s">
        <v>140</v>
      </c>
      <c r="C24" s="8" t="s">
        <v>147</v>
      </c>
      <c r="D24" s="40">
        <v>30</v>
      </c>
      <c r="E24" s="40">
        <v>30</v>
      </c>
      <c r="F24" s="40">
        <v>47</v>
      </c>
    </row>
    <row r="25" spans="1:6" s="93" customFormat="1" ht="12" customHeight="1" thickBot="1">
      <c r="A25" s="206"/>
      <c r="B25" s="207" t="s">
        <v>141</v>
      </c>
      <c r="C25" s="7" t="s">
        <v>148</v>
      </c>
      <c r="D25" s="42">
        <v>50</v>
      </c>
      <c r="E25" s="42">
        <v>50</v>
      </c>
      <c r="F25" s="42"/>
    </row>
    <row r="26" spans="1:6" s="93" customFormat="1" ht="12" customHeight="1" thickBot="1">
      <c r="A26" s="183"/>
      <c r="B26" s="208"/>
      <c r="C26" s="200"/>
      <c r="D26" s="169"/>
      <c r="E26" s="169"/>
      <c r="F26" s="169"/>
    </row>
    <row r="27" spans="1:6" s="92" customFormat="1" ht="22.5" customHeight="1" thickBot="1">
      <c r="A27" s="183" t="s">
        <v>10</v>
      </c>
      <c r="B27" s="199"/>
      <c r="C27" s="406" t="s">
        <v>471</v>
      </c>
      <c r="D27" s="83">
        <f>SUM(D28:D33)</f>
        <v>15399</v>
      </c>
      <c r="E27" s="83">
        <f>SUM(E28:E36)</f>
        <v>16755</v>
      </c>
      <c r="F27" s="83">
        <f>SUM(F28:F36)</f>
        <v>16755</v>
      </c>
    </row>
    <row r="28" spans="1:6" s="93" customFormat="1" ht="12" customHeight="1">
      <c r="A28" s="201"/>
      <c r="B28" s="202" t="s">
        <v>65</v>
      </c>
      <c r="C28" s="11" t="s">
        <v>472</v>
      </c>
      <c r="D28" s="366">
        <v>7837</v>
      </c>
      <c r="E28" s="366">
        <v>8639</v>
      </c>
      <c r="F28" s="366">
        <v>8639</v>
      </c>
    </row>
    <row r="29" spans="1:6" s="93" customFormat="1" ht="12" customHeight="1">
      <c r="A29" s="201"/>
      <c r="B29" s="202" t="s">
        <v>155</v>
      </c>
      <c r="C29" s="8" t="s">
        <v>341</v>
      </c>
      <c r="D29" s="366">
        <v>1997</v>
      </c>
      <c r="E29" s="366">
        <v>1997</v>
      </c>
      <c r="F29" s="366">
        <v>1997</v>
      </c>
    </row>
    <row r="30" spans="1:6" s="93" customFormat="1" ht="12" customHeight="1">
      <c r="A30" s="201"/>
      <c r="B30" s="202" t="s">
        <v>156</v>
      </c>
      <c r="C30" s="8" t="s">
        <v>473</v>
      </c>
      <c r="D30" s="366">
        <v>244</v>
      </c>
      <c r="E30" s="366">
        <v>244</v>
      </c>
      <c r="F30" s="366">
        <v>244</v>
      </c>
    </row>
    <row r="31" spans="1:6" s="93" customFormat="1" ht="12" customHeight="1">
      <c r="A31" s="206"/>
      <c r="B31" s="207" t="s">
        <v>157</v>
      </c>
      <c r="C31" s="17" t="s">
        <v>500</v>
      </c>
      <c r="D31" s="407">
        <v>582</v>
      </c>
      <c r="E31" s="407">
        <v>582</v>
      </c>
      <c r="F31" s="407">
        <v>582</v>
      </c>
    </row>
    <row r="32" spans="1:6" s="93" customFormat="1" ht="12" customHeight="1">
      <c r="A32" s="206"/>
      <c r="B32" s="207" t="s">
        <v>474</v>
      </c>
      <c r="C32" s="17" t="s">
        <v>475</v>
      </c>
      <c r="D32" s="407">
        <v>1410</v>
      </c>
      <c r="E32" s="407">
        <v>885</v>
      </c>
      <c r="F32" s="407">
        <v>885</v>
      </c>
    </row>
    <row r="33" spans="1:6" s="93" customFormat="1" ht="12" customHeight="1">
      <c r="A33" s="206"/>
      <c r="B33" s="207" t="s">
        <v>476</v>
      </c>
      <c r="C33" s="17" t="s">
        <v>342</v>
      </c>
      <c r="D33" s="407">
        <v>3329</v>
      </c>
      <c r="E33" s="407">
        <v>2950</v>
      </c>
      <c r="F33" s="407">
        <v>2950</v>
      </c>
    </row>
    <row r="34" spans="1:6" s="93" customFormat="1" ht="12" customHeight="1">
      <c r="A34" s="205"/>
      <c r="B34" s="202" t="s">
        <v>477</v>
      </c>
      <c r="C34" s="8" t="s">
        <v>457</v>
      </c>
      <c r="D34" s="360"/>
      <c r="E34" s="360">
        <v>744</v>
      </c>
      <c r="F34" s="360">
        <v>744</v>
      </c>
    </row>
    <row r="35" spans="1:6" s="93" customFormat="1" ht="12" customHeight="1">
      <c r="A35" s="205"/>
      <c r="B35" s="202"/>
      <c r="C35" s="8" t="s">
        <v>501</v>
      </c>
      <c r="D35" s="360"/>
      <c r="E35" s="360">
        <v>714</v>
      </c>
      <c r="F35" s="360">
        <v>714</v>
      </c>
    </row>
    <row r="36" spans="1:6" s="93" customFormat="1" ht="12" customHeight="1" thickBot="1">
      <c r="A36" s="205"/>
      <c r="B36" s="202" t="s">
        <v>478</v>
      </c>
      <c r="C36" s="8" t="s">
        <v>479</v>
      </c>
      <c r="D36" s="360"/>
      <c r="E36" s="360"/>
      <c r="F36" s="360"/>
    </row>
    <row r="37" spans="1:6" s="93" customFormat="1" ht="12" customHeight="1" thickBot="1">
      <c r="A37" s="186" t="s">
        <v>11</v>
      </c>
      <c r="B37" s="408"/>
      <c r="C37" s="408" t="s">
        <v>480</v>
      </c>
      <c r="D37" s="467">
        <f>SUM(D38,D44)</f>
        <v>16931</v>
      </c>
      <c r="E37" s="467">
        <f>SUM(E38,E44)</f>
        <v>23773</v>
      </c>
      <c r="F37" s="467">
        <f>SUM(F38,F44)</f>
        <v>23773</v>
      </c>
    </row>
    <row r="38" spans="1:6" s="93" customFormat="1" ht="12" customHeight="1">
      <c r="A38" s="204"/>
      <c r="B38" s="170" t="s">
        <v>68</v>
      </c>
      <c r="C38" s="171" t="s">
        <v>162</v>
      </c>
      <c r="D38" s="409">
        <f>SUM(D39:D43)</f>
        <v>14347</v>
      </c>
      <c r="E38" s="409">
        <f>SUM(E39:E43)</f>
        <v>21189</v>
      </c>
      <c r="F38" s="409">
        <f>SUM(F39:F43)</f>
        <v>21189</v>
      </c>
    </row>
    <row r="39" spans="1:6" s="93" customFormat="1" ht="12" customHeight="1">
      <c r="A39" s="201"/>
      <c r="B39" s="165" t="s">
        <v>70</v>
      </c>
      <c r="C39" s="35" t="s">
        <v>163</v>
      </c>
      <c r="D39" s="40"/>
      <c r="E39" s="40"/>
      <c r="F39" s="40"/>
    </row>
    <row r="40" spans="1:6" s="93" customFormat="1" ht="12" customHeight="1">
      <c r="A40" s="201"/>
      <c r="B40" s="165" t="s">
        <v>71</v>
      </c>
      <c r="C40" s="35" t="s">
        <v>481</v>
      </c>
      <c r="D40" s="40"/>
      <c r="E40" s="366"/>
      <c r="F40" s="366"/>
    </row>
    <row r="41" spans="1:6" s="93" customFormat="1" ht="12" customHeight="1">
      <c r="A41" s="201"/>
      <c r="B41" s="165" t="s">
        <v>72</v>
      </c>
      <c r="C41" s="35" t="s">
        <v>482</v>
      </c>
      <c r="D41" s="40"/>
      <c r="E41" s="40"/>
      <c r="F41" s="40"/>
    </row>
    <row r="42" spans="1:6" s="93" customFormat="1" ht="12" customHeight="1">
      <c r="A42" s="201"/>
      <c r="B42" s="165" t="s">
        <v>73</v>
      </c>
      <c r="C42" s="35" t="s">
        <v>483</v>
      </c>
      <c r="D42" s="40"/>
      <c r="E42" s="40">
        <v>0</v>
      </c>
      <c r="F42" s="40">
        <v>0</v>
      </c>
    </row>
    <row r="43" spans="1:6" s="93" customFormat="1" ht="12" customHeight="1">
      <c r="A43" s="201"/>
      <c r="B43" s="165" t="s">
        <v>160</v>
      </c>
      <c r="C43" s="35" t="s">
        <v>484</v>
      </c>
      <c r="D43" s="40">
        <v>14347</v>
      </c>
      <c r="E43" s="40">
        <v>21189</v>
      </c>
      <c r="F43" s="40">
        <v>21189</v>
      </c>
    </row>
    <row r="44" spans="1:6" s="93" customFormat="1" ht="12" customHeight="1">
      <c r="A44" s="201"/>
      <c r="B44" s="165" t="s">
        <v>69</v>
      </c>
      <c r="C44" s="168" t="s">
        <v>167</v>
      </c>
      <c r="D44" s="410">
        <v>2584</v>
      </c>
      <c r="E44" s="410">
        <v>2584</v>
      </c>
      <c r="F44" s="410">
        <v>2584</v>
      </c>
    </row>
    <row r="45" spans="1:4" s="93" customFormat="1" ht="12" customHeight="1">
      <c r="A45" s="201"/>
      <c r="B45" s="165" t="s">
        <v>76</v>
      </c>
      <c r="C45" s="35" t="s">
        <v>163</v>
      </c>
      <c r="D45" s="40"/>
    </row>
    <row r="46" spans="1:6" s="93" customFormat="1" ht="12" customHeight="1">
      <c r="A46" s="201"/>
      <c r="B46" s="165" t="s">
        <v>77</v>
      </c>
      <c r="C46" s="35" t="s">
        <v>164</v>
      </c>
      <c r="D46" s="40"/>
      <c r="E46" s="40"/>
      <c r="F46" s="40"/>
    </row>
    <row r="47" spans="1:6" s="93" customFormat="1" ht="12" customHeight="1">
      <c r="A47" s="201"/>
      <c r="B47" s="165" t="s">
        <v>78</v>
      </c>
      <c r="C47" s="35" t="s">
        <v>482</v>
      </c>
      <c r="D47" s="40"/>
      <c r="E47" s="40"/>
      <c r="F47" s="40"/>
    </row>
    <row r="48" spans="1:6" s="93" customFormat="1" ht="12" customHeight="1">
      <c r="A48" s="201"/>
      <c r="B48" s="165" t="s">
        <v>79</v>
      </c>
      <c r="C48" s="35" t="s">
        <v>44</v>
      </c>
      <c r="D48" s="40"/>
      <c r="E48" s="40"/>
      <c r="F48" s="40"/>
    </row>
    <row r="49" spans="1:6" s="93" customFormat="1" ht="12" customHeight="1" thickBot="1">
      <c r="A49" s="209"/>
      <c r="B49" s="172" t="s">
        <v>161</v>
      </c>
      <c r="C49" s="109" t="s">
        <v>301</v>
      </c>
      <c r="D49" s="411">
        <v>2584</v>
      </c>
      <c r="E49" s="411">
        <v>2584</v>
      </c>
      <c r="F49" s="411">
        <v>2584</v>
      </c>
    </row>
    <row r="50" spans="1:6" s="92" customFormat="1" ht="12" customHeight="1" thickBot="1">
      <c r="A50" s="186" t="s">
        <v>12</v>
      </c>
      <c r="B50" s="412"/>
      <c r="C50" s="102" t="s">
        <v>289</v>
      </c>
      <c r="D50" s="83">
        <f>SUM(D51:D53)</f>
        <v>387</v>
      </c>
      <c r="E50" s="83">
        <f>SUM(E51:E53)</f>
        <v>387</v>
      </c>
      <c r="F50" s="83">
        <f>SUM(F51:F53)</f>
        <v>512</v>
      </c>
    </row>
    <row r="51" spans="1:6" s="93" customFormat="1" ht="12" customHeight="1">
      <c r="A51" s="228"/>
      <c r="B51" s="413" t="s">
        <v>74</v>
      </c>
      <c r="C51" s="414" t="s">
        <v>485</v>
      </c>
      <c r="D51" s="40">
        <v>387</v>
      </c>
      <c r="E51" s="40">
        <v>387</v>
      </c>
      <c r="F51" s="40">
        <v>512</v>
      </c>
    </row>
    <row r="52" spans="1:6" s="93" customFormat="1" ht="12" customHeight="1">
      <c r="A52" s="228"/>
      <c r="B52" s="413" t="s">
        <v>75</v>
      </c>
      <c r="C52" s="415" t="s">
        <v>172</v>
      </c>
      <c r="D52" s="40"/>
      <c r="E52" s="40"/>
      <c r="F52" s="40"/>
    </row>
    <row r="53" spans="1:6" s="93" customFormat="1" ht="12" customHeight="1" thickBot="1">
      <c r="A53" s="228"/>
      <c r="B53" s="413" t="s">
        <v>170</v>
      </c>
      <c r="C53" s="416" t="s">
        <v>113</v>
      </c>
      <c r="D53" s="40"/>
      <c r="E53" s="40"/>
      <c r="F53" s="40"/>
    </row>
    <row r="54" spans="1:6" s="93" customFormat="1" ht="14.25" customHeight="1" thickBot="1">
      <c r="A54" s="183" t="s">
        <v>13</v>
      </c>
      <c r="B54" s="199"/>
      <c r="C54" s="31" t="s">
        <v>290</v>
      </c>
      <c r="D54" s="83">
        <f>SUM(D55:D56)</f>
        <v>0</v>
      </c>
      <c r="E54" s="83">
        <f>SUM(E55:E56)</f>
        <v>0</v>
      </c>
      <c r="F54" s="83">
        <f>SUM(F55:F56)</f>
        <v>0</v>
      </c>
    </row>
    <row r="55" spans="1:6" s="93" customFormat="1" ht="12" customHeight="1">
      <c r="A55" s="210"/>
      <c r="B55" s="165" t="s">
        <v>174</v>
      </c>
      <c r="C55" s="8" t="s">
        <v>103</v>
      </c>
      <c r="D55" s="43"/>
      <c r="E55" s="43"/>
      <c r="F55" s="43"/>
    </row>
    <row r="56" spans="1:6" s="93" customFormat="1" ht="12" customHeight="1" thickBot="1">
      <c r="A56" s="201"/>
      <c r="B56" s="165" t="s">
        <v>175</v>
      </c>
      <c r="C56" s="8" t="s">
        <v>104</v>
      </c>
      <c r="D56" s="40"/>
      <c r="E56" s="40"/>
      <c r="F56" s="40"/>
    </row>
    <row r="57" spans="1:6" s="93" customFormat="1" ht="12" customHeight="1" thickBot="1">
      <c r="A57" s="186" t="s">
        <v>14</v>
      </c>
      <c r="B57" s="211"/>
      <c r="C57" s="212" t="s">
        <v>291</v>
      </c>
      <c r="D57" s="468"/>
      <c r="E57" s="468"/>
      <c r="F57" s="468"/>
    </row>
    <row r="58" spans="1:6" s="92" customFormat="1" ht="12" customHeight="1" thickBot="1">
      <c r="A58" s="213" t="s">
        <v>15</v>
      </c>
      <c r="B58" s="214"/>
      <c r="C58" s="215" t="s">
        <v>292</v>
      </c>
      <c r="D58" s="417">
        <f>+D9+D16+D26+D27+D37+D50+D54+D57</f>
        <v>39909</v>
      </c>
      <c r="E58" s="417">
        <f>+E9+E16+E26+E27+E37+E50+E54+E57</f>
        <v>48107</v>
      </c>
      <c r="F58" s="417">
        <f>+F9+F16+F26+F27+F37+F50+F54+F57</f>
        <v>47532</v>
      </c>
    </row>
    <row r="59" spans="1:6" s="92" customFormat="1" ht="12" customHeight="1" thickBot="1">
      <c r="A59" s="183" t="s">
        <v>16</v>
      </c>
      <c r="B59" s="418"/>
      <c r="C59" s="31" t="s">
        <v>293</v>
      </c>
      <c r="D59" s="419">
        <f>+D60+D61</f>
        <v>3597</v>
      </c>
      <c r="E59" s="419">
        <f>+E60+E61</f>
        <v>3597</v>
      </c>
      <c r="F59" s="419">
        <f>+F60+F61</f>
        <v>3597</v>
      </c>
    </row>
    <row r="60" spans="1:6" s="92" customFormat="1" ht="12" customHeight="1">
      <c r="A60" s="204"/>
      <c r="B60" s="170" t="s">
        <v>106</v>
      </c>
      <c r="C60" s="15" t="s">
        <v>179</v>
      </c>
      <c r="D60" s="420">
        <v>3597</v>
      </c>
      <c r="E60" s="420">
        <v>3597</v>
      </c>
      <c r="F60" s="420">
        <v>3597</v>
      </c>
    </row>
    <row r="61" spans="1:6" s="92" customFormat="1" ht="12" customHeight="1" thickBot="1">
      <c r="A61" s="209"/>
      <c r="B61" s="172" t="s">
        <v>107</v>
      </c>
      <c r="C61" s="10" t="s">
        <v>180</v>
      </c>
      <c r="D61" s="411"/>
      <c r="E61" s="411"/>
      <c r="F61" s="411"/>
    </row>
    <row r="62" spans="1:6" s="93" customFormat="1" ht="12" customHeight="1" thickBot="1">
      <c r="A62" s="216" t="s">
        <v>17</v>
      </c>
      <c r="B62" s="421"/>
      <c r="C62" s="102" t="s">
        <v>294</v>
      </c>
      <c r="D62" s="83">
        <f>+D63+D64</f>
        <v>0</v>
      </c>
      <c r="E62" s="83">
        <f>+E63+E64</f>
        <v>0</v>
      </c>
      <c r="F62" s="83">
        <f>+F63+F64</f>
        <v>0</v>
      </c>
    </row>
    <row r="63" spans="1:6" s="93" customFormat="1" ht="12" customHeight="1">
      <c r="A63" s="422"/>
      <c r="B63" s="173" t="s">
        <v>182</v>
      </c>
      <c r="C63" s="203" t="s">
        <v>295</v>
      </c>
      <c r="D63" s="43"/>
      <c r="E63" s="43"/>
      <c r="F63" s="43"/>
    </row>
    <row r="64" spans="1:6" s="93" customFormat="1" ht="12" customHeight="1" thickBot="1">
      <c r="A64" s="424"/>
      <c r="B64" s="174" t="s">
        <v>188</v>
      </c>
      <c r="C64" s="217" t="s">
        <v>296</v>
      </c>
      <c r="D64" s="42"/>
      <c r="E64" s="42"/>
      <c r="F64" s="42"/>
    </row>
    <row r="65" spans="1:6" s="93" customFormat="1" ht="15" customHeight="1" thickBot="1">
      <c r="A65" s="216" t="s">
        <v>18</v>
      </c>
      <c r="B65" s="425"/>
      <c r="C65" s="426" t="s">
        <v>304</v>
      </c>
      <c r="D65" s="419">
        <f>+D58+D59+D62</f>
        <v>43506</v>
      </c>
      <c r="E65" s="419">
        <f>+E58+E59+E62</f>
        <v>51704</v>
      </c>
      <c r="F65" s="419">
        <f>+F58+F59+F62</f>
        <v>51129</v>
      </c>
    </row>
    <row r="66" spans="1:6" s="93" customFormat="1" ht="15" customHeight="1">
      <c r="A66" s="218"/>
      <c r="B66" s="218"/>
      <c r="C66" s="219"/>
      <c r="D66" s="220"/>
      <c r="E66" s="220"/>
      <c r="F66" s="220"/>
    </row>
    <row r="67" spans="1:6" ht="13.5" thickBot="1">
      <c r="A67" s="221"/>
      <c r="B67" s="222"/>
      <c r="C67" s="222"/>
      <c r="D67" s="222"/>
      <c r="E67" s="222"/>
      <c r="F67" s="222"/>
    </row>
    <row r="68" spans="1:6" s="89" customFormat="1" ht="16.5" customHeight="1" thickBot="1">
      <c r="A68" s="223"/>
      <c r="B68" s="224"/>
      <c r="C68" s="225" t="s">
        <v>45</v>
      </c>
      <c r="D68" s="226"/>
      <c r="E68" s="226"/>
      <c r="F68" s="226"/>
    </row>
    <row r="69" spans="1:6" s="94" customFormat="1" ht="12" customHeight="1" thickBot="1">
      <c r="A69" s="186" t="s">
        <v>6</v>
      </c>
      <c r="B69" s="31"/>
      <c r="C69" s="46" t="s">
        <v>209</v>
      </c>
      <c r="D69" s="123">
        <f>D71+D72+D73+D70+D74</f>
        <v>39684</v>
      </c>
      <c r="E69" s="123">
        <f>E71+E72+E73+E70+E74</f>
        <v>44360</v>
      </c>
      <c r="F69" s="123">
        <f>F71+F72+F73+F70+F74</f>
        <v>44360</v>
      </c>
    </row>
    <row r="70" spans="1:6" s="428" customFormat="1" ht="12" customHeight="1">
      <c r="A70" s="227"/>
      <c r="B70" s="427" t="s">
        <v>80</v>
      </c>
      <c r="C70" s="414" t="s">
        <v>35</v>
      </c>
      <c r="D70" s="423">
        <v>16445</v>
      </c>
      <c r="E70" s="423">
        <v>19742</v>
      </c>
      <c r="F70" s="423">
        <v>19742</v>
      </c>
    </row>
    <row r="71" spans="1:6" s="428" customFormat="1" ht="12" customHeight="1">
      <c r="A71" s="228"/>
      <c r="B71" s="413" t="s">
        <v>81</v>
      </c>
      <c r="C71" s="415" t="s">
        <v>210</v>
      </c>
      <c r="D71" s="240">
        <v>2773</v>
      </c>
      <c r="E71" s="240">
        <v>2967</v>
      </c>
      <c r="F71" s="240">
        <v>2967</v>
      </c>
    </row>
    <row r="72" spans="1:6" s="428" customFormat="1" ht="10.5" customHeight="1">
      <c r="A72" s="228"/>
      <c r="B72" s="413" t="s">
        <v>82</v>
      </c>
      <c r="C72" s="415" t="s">
        <v>102</v>
      </c>
      <c r="D72" s="240">
        <v>10355</v>
      </c>
      <c r="E72" s="240">
        <v>10936</v>
      </c>
      <c r="F72" s="240">
        <v>10936</v>
      </c>
    </row>
    <row r="73" spans="1:6" s="428" customFormat="1" ht="12" customHeight="1">
      <c r="A73" s="228"/>
      <c r="B73" s="413" t="s">
        <v>83</v>
      </c>
      <c r="C73" s="415" t="s">
        <v>211</v>
      </c>
      <c r="D73" s="514">
        <v>4691</v>
      </c>
      <c r="E73" s="514">
        <v>4866</v>
      </c>
      <c r="F73" s="514">
        <v>4866</v>
      </c>
    </row>
    <row r="74" spans="1:6" ht="12" customHeight="1">
      <c r="A74" s="228"/>
      <c r="B74" s="413" t="s">
        <v>92</v>
      </c>
      <c r="C74" s="415" t="s">
        <v>212</v>
      </c>
      <c r="D74" s="240">
        <v>5420</v>
      </c>
      <c r="E74" s="240">
        <v>5849</v>
      </c>
      <c r="F74" s="240">
        <v>5849</v>
      </c>
    </row>
    <row r="75" spans="1:6" ht="12" customHeight="1">
      <c r="A75" s="228"/>
      <c r="B75" s="413" t="s">
        <v>526</v>
      </c>
      <c r="C75" s="429" t="s">
        <v>527</v>
      </c>
      <c r="D75" s="430"/>
      <c r="E75" s="430"/>
      <c r="F75" s="430"/>
    </row>
    <row r="76" spans="1:6" ht="12" customHeight="1">
      <c r="A76" s="228"/>
      <c r="B76" s="413" t="s">
        <v>528</v>
      </c>
      <c r="C76" s="431" t="s">
        <v>264</v>
      </c>
      <c r="D76" s="240"/>
      <c r="E76" s="240"/>
      <c r="F76" s="240"/>
    </row>
    <row r="77" spans="1:6" ht="12" customHeight="1">
      <c r="A77" s="228"/>
      <c r="B77" s="413" t="s">
        <v>529</v>
      </c>
      <c r="C77" s="431" t="s">
        <v>265</v>
      </c>
      <c r="D77" s="240"/>
      <c r="E77" s="240"/>
      <c r="F77" s="240"/>
    </row>
    <row r="78" spans="1:6" s="428" customFormat="1" ht="12" customHeight="1">
      <c r="A78" s="228"/>
      <c r="B78" s="413" t="s">
        <v>530</v>
      </c>
      <c r="C78" s="432" t="s">
        <v>266</v>
      </c>
      <c r="D78" s="240">
        <v>408</v>
      </c>
      <c r="E78" s="240">
        <v>593</v>
      </c>
      <c r="F78" s="240">
        <v>593</v>
      </c>
    </row>
    <row r="79" spans="1:6" s="437" customFormat="1" ht="12" customHeight="1">
      <c r="A79" s="433"/>
      <c r="B79" s="434" t="s">
        <v>531</v>
      </c>
      <c r="C79" s="435" t="s">
        <v>267</v>
      </c>
      <c r="D79" s="436">
        <v>749</v>
      </c>
      <c r="E79" s="436">
        <v>23907</v>
      </c>
      <c r="F79" s="436">
        <v>23907</v>
      </c>
    </row>
    <row r="80" spans="1:6" ht="12" customHeight="1">
      <c r="A80" s="228"/>
      <c r="B80" s="165" t="s">
        <v>532</v>
      </c>
      <c r="C80" s="154" t="s">
        <v>268</v>
      </c>
      <c r="D80" s="40"/>
      <c r="E80" s="40"/>
      <c r="F80" s="40"/>
    </row>
    <row r="81" spans="1:6" ht="12" customHeight="1">
      <c r="A81" s="228"/>
      <c r="B81" s="165" t="s">
        <v>533</v>
      </c>
      <c r="C81" s="154" t="s">
        <v>269</v>
      </c>
      <c r="D81" s="40"/>
      <c r="E81" s="40"/>
      <c r="F81" s="40"/>
    </row>
    <row r="82" spans="1:6" ht="12" customHeight="1" thickBot="1">
      <c r="A82" s="229"/>
      <c r="B82" s="174" t="s">
        <v>534</v>
      </c>
      <c r="C82" s="155" t="s">
        <v>535</v>
      </c>
      <c r="D82" s="42"/>
      <c r="E82" s="42"/>
      <c r="F82" s="42"/>
    </row>
    <row r="83" spans="1:6" ht="12" customHeight="1" thickBot="1">
      <c r="A83" s="186" t="s">
        <v>7</v>
      </c>
      <c r="B83" s="102"/>
      <c r="C83" s="438" t="s">
        <v>214</v>
      </c>
      <c r="D83" s="123">
        <f>SUM(D84:D90)</f>
        <v>3822</v>
      </c>
      <c r="E83" s="123">
        <f>SUM(E84:E90)</f>
        <v>7344</v>
      </c>
      <c r="F83" s="123">
        <f>SUM(F84:F90)</f>
        <v>7344</v>
      </c>
    </row>
    <row r="84" spans="1:6" s="94" customFormat="1" ht="12" customHeight="1">
      <c r="A84" s="227"/>
      <c r="B84" s="427" t="s">
        <v>86</v>
      </c>
      <c r="C84" s="414" t="s">
        <v>215</v>
      </c>
      <c r="D84" s="423">
        <v>3338</v>
      </c>
      <c r="E84" s="423">
        <v>3748</v>
      </c>
      <c r="F84" s="423">
        <v>3748</v>
      </c>
    </row>
    <row r="85" spans="1:6" ht="12" customHeight="1">
      <c r="A85" s="228"/>
      <c r="B85" s="413" t="s">
        <v>87</v>
      </c>
      <c r="C85" s="415" t="s">
        <v>216</v>
      </c>
      <c r="D85" s="240">
        <v>384</v>
      </c>
      <c r="E85" s="240">
        <v>3596</v>
      </c>
      <c r="F85" s="240">
        <v>3596</v>
      </c>
    </row>
    <row r="86" spans="1:6" ht="12" customHeight="1">
      <c r="A86" s="228"/>
      <c r="B86" s="413" t="s">
        <v>88</v>
      </c>
      <c r="C86" s="415" t="s">
        <v>536</v>
      </c>
      <c r="D86" s="240">
        <v>100</v>
      </c>
      <c r="E86" s="240"/>
      <c r="F86" s="240"/>
    </row>
    <row r="87" spans="1:6" ht="12" customHeight="1">
      <c r="A87" s="228"/>
      <c r="B87" s="413" t="s">
        <v>89</v>
      </c>
      <c r="C87" s="415" t="s">
        <v>486</v>
      </c>
      <c r="D87" s="240"/>
      <c r="E87" s="240">
        <v>0</v>
      </c>
      <c r="F87" s="240">
        <v>0</v>
      </c>
    </row>
    <row r="88" spans="1:6" ht="12" customHeight="1">
      <c r="A88" s="228"/>
      <c r="B88" s="413" t="s">
        <v>90</v>
      </c>
      <c r="C88" s="415" t="s">
        <v>487</v>
      </c>
      <c r="D88" s="240"/>
      <c r="E88" s="240"/>
      <c r="F88" s="240"/>
    </row>
    <row r="89" spans="1:6" ht="20.25" customHeight="1">
      <c r="A89" s="228"/>
      <c r="B89" s="413" t="s">
        <v>97</v>
      </c>
      <c r="C89" s="415" t="s">
        <v>300</v>
      </c>
      <c r="D89" s="240"/>
      <c r="E89" s="240"/>
      <c r="F89" s="240"/>
    </row>
    <row r="90" spans="1:6" ht="12" customHeight="1">
      <c r="A90" s="228"/>
      <c r="B90" s="413" t="s">
        <v>99</v>
      </c>
      <c r="C90" s="415" t="s">
        <v>225</v>
      </c>
      <c r="D90" s="240"/>
      <c r="E90" s="240"/>
      <c r="F90" s="240"/>
    </row>
    <row r="91" spans="1:6" s="94" customFormat="1" ht="12" customHeight="1">
      <c r="A91" s="228"/>
      <c r="B91" s="413" t="s">
        <v>219</v>
      </c>
      <c r="C91" s="415" t="s">
        <v>259</v>
      </c>
      <c r="D91" s="240"/>
      <c r="E91" s="240"/>
      <c r="F91" s="240"/>
    </row>
    <row r="92" spans="1:13" ht="12" customHeight="1">
      <c r="A92" s="228"/>
      <c r="B92" s="413" t="s">
        <v>220</v>
      </c>
      <c r="C92" s="431" t="s">
        <v>260</v>
      </c>
      <c r="D92" s="240"/>
      <c r="E92" s="240"/>
      <c r="F92" s="240"/>
      <c r="M92" s="237"/>
    </row>
    <row r="93" spans="1:6" ht="12" customHeight="1">
      <c r="A93" s="228"/>
      <c r="B93" s="413" t="s">
        <v>221</v>
      </c>
      <c r="C93" s="431" t="s">
        <v>261</v>
      </c>
      <c r="D93" s="240"/>
      <c r="E93" s="240"/>
      <c r="F93" s="240"/>
    </row>
    <row r="94" spans="1:6" ht="12" customHeight="1" thickBot="1">
      <c r="A94" s="229"/>
      <c r="B94" s="439" t="s">
        <v>222</v>
      </c>
      <c r="C94" s="440" t="s">
        <v>262</v>
      </c>
      <c r="D94" s="175"/>
      <c r="E94" s="175"/>
      <c r="F94" s="175"/>
    </row>
    <row r="95" spans="1:6" ht="12" customHeight="1" thickBot="1">
      <c r="A95" s="186" t="s">
        <v>8</v>
      </c>
      <c r="B95" s="102"/>
      <c r="C95" s="438" t="s">
        <v>226</v>
      </c>
      <c r="D95" s="169"/>
      <c r="E95" s="169"/>
      <c r="F95" s="169"/>
    </row>
    <row r="96" spans="1:6" s="94" customFormat="1" ht="12" customHeight="1" thickBot="1">
      <c r="A96" s="186" t="s">
        <v>9</v>
      </c>
      <c r="B96" s="102"/>
      <c r="C96" s="438" t="s">
        <v>227</v>
      </c>
      <c r="D96" s="123"/>
      <c r="E96" s="123"/>
      <c r="F96" s="123"/>
    </row>
    <row r="97" spans="1:6" s="94" customFormat="1" ht="12" customHeight="1">
      <c r="A97" s="227"/>
      <c r="B97" s="427" t="s">
        <v>63</v>
      </c>
      <c r="C97" s="414" t="s">
        <v>488</v>
      </c>
      <c r="D97" s="423">
        <v>693</v>
      </c>
      <c r="E97" s="423">
        <v>168</v>
      </c>
      <c r="F97" s="423">
        <v>168</v>
      </c>
    </row>
    <row r="98" spans="1:6" s="94" customFormat="1" ht="12" customHeight="1" thickBot="1">
      <c r="A98" s="229"/>
      <c r="B98" s="439" t="s">
        <v>64</v>
      </c>
      <c r="C98" s="441" t="s">
        <v>47</v>
      </c>
      <c r="D98" s="175"/>
      <c r="E98" s="175"/>
      <c r="F98" s="175"/>
    </row>
    <row r="99" spans="1:6" s="94" customFormat="1" ht="12" customHeight="1" thickBot="1">
      <c r="A99" s="186" t="s">
        <v>10</v>
      </c>
      <c r="B99" s="442"/>
      <c r="C99" s="438" t="s">
        <v>537</v>
      </c>
      <c r="D99" s="169"/>
      <c r="E99" s="169"/>
      <c r="F99" s="169"/>
    </row>
    <row r="100" spans="1:6" s="94" customFormat="1" ht="12" customHeight="1" thickBot="1">
      <c r="A100" s="186" t="s">
        <v>11</v>
      </c>
      <c r="B100" s="31"/>
      <c r="C100" s="101" t="s">
        <v>306</v>
      </c>
      <c r="D100" s="241">
        <f>+D69+D83+D95+D96+D99</f>
        <v>43506</v>
      </c>
      <c r="E100" s="241">
        <f>+E69+E83+E95+E96+E99</f>
        <v>51704</v>
      </c>
      <c r="F100" s="241">
        <f>+F69+F83+F95+F96+F99</f>
        <v>51704</v>
      </c>
    </row>
    <row r="101" spans="1:6" s="94" customFormat="1" ht="12" customHeight="1" thickBot="1">
      <c r="A101" s="186" t="s">
        <v>12</v>
      </c>
      <c r="B101" s="31"/>
      <c r="C101" s="46" t="s">
        <v>307</v>
      </c>
      <c r="D101" s="123">
        <f>+D102+D103</f>
        <v>0</v>
      </c>
      <c r="E101" s="123">
        <f>+E102+E103</f>
        <v>0</v>
      </c>
      <c r="F101" s="123">
        <f>+F102+F103</f>
        <v>0</v>
      </c>
    </row>
    <row r="102" spans="1:6" ht="18" customHeight="1">
      <c r="A102" s="227"/>
      <c r="B102" s="165" t="s">
        <v>305</v>
      </c>
      <c r="C102" s="11" t="s">
        <v>297</v>
      </c>
      <c r="D102" s="43"/>
      <c r="E102" s="43"/>
      <c r="F102" s="43"/>
    </row>
    <row r="103" spans="1:6" ht="12" customHeight="1" thickBot="1">
      <c r="A103" s="229"/>
      <c r="B103" s="174" t="s">
        <v>75</v>
      </c>
      <c r="C103" s="17" t="s">
        <v>298</v>
      </c>
      <c r="D103" s="42"/>
      <c r="E103" s="42"/>
      <c r="F103" s="42"/>
    </row>
    <row r="104" spans="1:6" ht="15" customHeight="1" thickBot="1">
      <c r="A104" s="186" t="s">
        <v>13</v>
      </c>
      <c r="B104" s="211"/>
      <c r="C104" s="230" t="s">
        <v>308</v>
      </c>
      <c r="D104" s="83">
        <f>+D100+D101</f>
        <v>43506</v>
      </c>
      <c r="E104" s="83">
        <f>+E100+E101</f>
        <v>51704</v>
      </c>
      <c r="F104" s="83">
        <f>+F100+F101</f>
        <v>51704</v>
      </c>
    </row>
    <row r="105" spans="1:6" ht="13.5" thickBot="1">
      <c r="A105" s="443"/>
      <c r="B105" s="444"/>
      <c r="C105" s="444"/>
      <c r="D105" s="444" t="s">
        <v>461</v>
      </c>
      <c r="E105" s="444" t="s">
        <v>461</v>
      </c>
      <c r="F105" s="444" t="s">
        <v>461</v>
      </c>
    </row>
    <row r="106" spans="1:6" ht="15" customHeight="1" thickBot="1">
      <c r="A106" s="231" t="s">
        <v>299</v>
      </c>
      <c r="B106" s="232"/>
      <c r="C106" s="233"/>
      <c r="D106" s="96">
        <v>3</v>
      </c>
      <c r="E106" s="96">
        <v>3</v>
      </c>
      <c r="F106" s="96">
        <v>3</v>
      </c>
    </row>
    <row r="107" spans="1:6" ht="14.25" customHeight="1" thickBot="1">
      <c r="A107" s="231" t="s">
        <v>489</v>
      </c>
      <c r="B107" s="232"/>
      <c r="C107" s="233"/>
      <c r="D107" s="96">
        <v>17</v>
      </c>
      <c r="E107" s="96">
        <v>17</v>
      </c>
      <c r="F107" s="96">
        <v>17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1200" verticalDpi="1200" orientation="portrait" paperSize="9" scale="70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Ohid001</cp:lastModifiedBy>
  <cp:lastPrinted>2014-05-19T07:11:30Z</cp:lastPrinted>
  <dcterms:created xsi:type="dcterms:W3CDTF">1999-10-30T10:30:45Z</dcterms:created>
  <dcterms:modified xsi:type="dcterms:W3CDTF">2014-05-19T09:11:54Z</dcterms:modified>
  <cp:category/>
  <cp:version/>
  <cp:contentType/>
  <cp:contentStatus/>
</cp:coreProperties>
</file>