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75" windowWidth="11340" windowHeight="6480" activeTab="4"/>
  </bookViews>
  <sheets>
    <sheet name="Önkormányzat Mindösszesen" sheetId="10" r:id="rId1"/>
    <sheet name="Önkormányzat" sheetId="1" r:id="rId2"/>
    <sheet name="Könyvtár" sheetId="7" r:id="rId3"/>
    <sheet name="Humán" sheetId="8" r:id="rId4"/>
    <sheet name="Közös Hivatal" sheetId="9" r:id="rId5"/>
  </sheets>
  <calcPr calcId="125725"/>
</workbook>
</file>

<file path=xl/calcChain.xml><?xml version="1.0" encoding="utf-8"?>
<calcChain xmlns="http://schemas.openxmlformats.org/spreadsheetml/2006/main">
  <c r="D11" i="10"/>
  <c r="D12" i="1"/>
  <c r="D10" i="10"/>
  <c r="D12"/>
  <c r="D9"/>
  <c r="B25"/>
  <c r="B31"/>
  <c r="D48"/>
  <c r="D13" i="1" l="1"/>
  <c r="D48" l="1"/>
  <c r="B31"/>
  <c r="B25"/>
  <c r="B29" l="1"/>
  <c r="B24" i="10"/>
  <c r="B48"/>
  <c r="B29"/>
  <c r="D26"/>
  <c r="D21"/>
  <c r="B20"/>
  <c r="B13"/>
  <c r="D13" i="7"/>
  <c r="B24" i="1"/>
  <c r="B13" i="9"/>
  <c r="D13"/>
  <c r="B20"/>
  <c r="D21"/>
  <c r="B24"/>
  <c r="D26"/>
  <c r="B29"/>
  <c r="B33"/>
  <c r="B40"/>
  <c r="D40"/>
  <c r="B13" i="8"/>
  <c r="D13"/>
  <c r="B20"/>
  <c r="D21"/>
  <c r="B24"/>
  <c r="D26"/>
  <c r="B29"/>
  <c r="B40"/>
  <c r="D40"/>
  <c r="B13" i="7"/>
  <c r="B20"/>
  <c r="D21"/>
  <c r="B24"/>
  <c r="D26"/>
  <c r="B29"/>
  <c r="B40"/>
  <c r="D40"/>
  <c r="B13" i="1"/>
  <c r="B20"/>
  <c r="B48"/>
  <c r="D21"/>
  <c r="D26"/>
  <c r="B33" i="8"/>
  <c r="B33" i="7"/>
  <c r="B41" s="1"/>
  <c r="D33" i="8" l="1"/>
  <c r="D41" s="1"/>
  <c r="D33" i="9"/>
  <c r="D41" s="1"/>
  <c r="B41" i="8"/>
  <c r="D33" i="7"/>
  <c r="D41" s="1"/>
  <c r="D37" i="1"/>
  <c r="D49" s="1"/>
  <c r="B37" i="10"/>
  <c r="B49" s="1"/>
  <c r="B37" i="1"/>
  <c r="B49" s="1"/>
  <c r="D13" i="10"/>
  <c r="D37" s="1"/>
  <c r="D49" s="1"/>
</calcChain>
</file>

<file path=xl/sharedStrings.xml><?xml version="1.0" encoding="utf-8"?>
<sst xmlns="http://schemas.openxmlformats.org/spreadsheetml/2006/main" count="321" uniqueCount="85">
  <si>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</si>
  <si>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</si>
  <si>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</si>
  <si>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</si>
  <si>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</si>
  <si>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</si>
  <si>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</si>
  <si>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</si>
  <si>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</si>
  <si>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</si>
  <si>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</si>
  <si>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</si>
  <si>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</si>
  <si>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</si>
  <si>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</si>
  <si>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</si>
  <si>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</si>
  <si>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</si>
  <si>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</si>
  <si>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</si>
  <si>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</si>
  <si>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</si>
  <si>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</si>
  <si>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</si>
  <si>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</si>
  <si>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</si>
  <si>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</si>
  <si>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</si>
  <si>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</si>
  <si>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</si>
  <si>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</si>
  <si>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</si>
  <si>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</si>
  <si>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</si>
  <si>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</si>
  <si>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</si>
  <si>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</si>
  <si>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</si>
  <si>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</si>
  <si>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</si>
  <si>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</si>
  <si>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</si>
  <si>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</si>
  <si>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</si>
  <si>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</si>
  <si>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</si>
  <si>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</si>
  <si>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</si>
  <si>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</si>
  <si>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</si>
  <si>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</si>
  <si>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Ügy.számtech.eszk.vásárlás</t>
  </si>
  <si>
    <t>Egészségház tetőszerkezetének</t>
  </si>
  <si>
    <t>Iskola felújítás</t>
  </si>
  <si>
    <t xml:space="preserve">    Felhalmozási és tőkejellegű bevételek</t>
  </si>
  <si>
    <t xml:space="preserve">    Felhalmozási , felújítási kiadások épületek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</si>
  <si>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</si>
  <si>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</si>
  <si>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</si>
  <si>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</si>
  <si>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</si>
  <si>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</si>
  <si>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</si>
  <si>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</si>
  <si>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</si>
  <si>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</si>
  <si>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</si>
  <si>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</si>
  <si>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Műk.célú tám.ért bev elkül áll.palap (területalapú tám.)</t>
  </si>
  <si>
    <t>Pénzmaradvány</t>
  </si>
  <si>
    <t>Műk.cél.tám.ért.bev (OEP)</t>
  </si>
  <si>
    <t>Első lakáshoz jutók támogatása</t>
  </si>
  <si>
    <t>Ügyviteli,számítástechn gép</t>
  </si>
  <si>
    <t>Fejezeti tartalék</t>
  </si>
  <si>
    <t>Felhalmozási célú célú pe átad.Futball Club</t>
  </si>
  <si>
    <t xml:space="preserve">KASZAPER KÖZSÉG ÖNKORMÁNYZATA  (MINDÖSSZESEN) </t>
  </si>
  <si>
    <t xml:space="preserve">2016. évi   KÖLTSÉGVETÉS   PÉNZFORGALMI MÉRLEGE </t>
  </si>
  <si>
    <t>2016. évi terv</t>
  </si>
  <si>
    <t>2016.évi terv</t>
  </si>
  <si>
    <t>Felhalm..cél.tám.ért.bev (közmunka prg.)</t>
  </si>
  <si>
    <t>Gyógynövény feld.kisüzem gépbeszerzés</t>
  </si>
  <si>
    <t>Termálkút vásárlás</t>
  </si>
  <si>
    <t>EKG,laringoszkóp vásárlás</t>
  </si>
  <si>
    <t>Beruházás ÁFA</t>
  </si>
  <si>
    <t>Start közmunkaprogram Tárgyieszköz vásárlás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</si>
</sst>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0" fontId="7" fillId="0" borderId="8" xfId="0" applyFont="1" applyFill="1" applyBorder="1" applyAlignment="1">
      <alignment wrapText="1"/>
    </xf>
    <xf numFmtId="3" fontId="15" fillId="0" borderId="8" xfId="0" applyNumberFormat="1" applyFont="1" applyBorder="1" applyAlignment="1">
      <alignment horizontal="right" vertical="center" wrapText="1"/>
    </xf>
    <xf numFmtId="41" fontId="7" fillId="0" borderId="10" xfId="1" applyFont="1" applyFill="1" applyBorder="1" applyAlignment="1" applyProtection="1">
      <alignment horizontal="left"/>
    </xf>
    <xf numFmtId="41" fontId="7" fillId="0" borderId="8" xfId="1" applyFont="1" applyFill="1" applyBorder="1" applyAlignment="1" applyProtection="1">
      <alignment horizontal="left"/>
    </xf>
    <xf numFmtId="0" fontId="7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39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40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5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6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7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8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view="pageLayout" zoomScaleSheetLayoutView="100" workbookViewId="0">
      <selection activeCell="E53" sqref="E53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75</v>
      </c>
      <c r="B2" s="79"/>
      <c r="C2" s="79"/>
      <c r="D2" s="79"/>
    </row>
    <row r="3" spans="1:5" s="3" customFormat="1" ht="30" customHeight="1">
      <c r="A3" s="79" t="s">
        <v>76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77</v>
      </c>
      <c r="C6" s="33" t="s">
        <v>3</v>
      </c>
      <c r="D6" s="27" t="s">
        <v>77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52743</v>
      </c>
      <c r="C8" s="61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f>Önkormányzat!D9+Könyvtár!D9+Humán!D9+'Közös Hivatal'!D9</f>
        <v>174098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f>Önkormányzat!D10+Könyvtár!D10+Humán!D10+'Közös Hivatal'!D10</f>
        <v>34114</v>
      </c>
    </row>
    <row r="11" spans="1:5" s="4" customFormat="1" ht="18" customHeight="1">
      <c r="A11" s="6" t="s">
        <v>22</v>
      </c>
      <c r="B11" s="26">
        <v>150</v>
      </c>
      <c r="C11" s="7" t="s">
        <v>47</v>
      </c>
      <c r="D11" s="37">
        <f>Önkormányzat!D11+Könyvtár!D11+Humán!D11+'Közös Hivatal'!D11</f>
        <v>136513</v>
      </c>
    </row>
    <row r="12" spans="1:5" s="4" customFormat="1" ht="18" customHeight="1" thickBot="1">
      <c r="A12" s="6"/>
      <c r="B12" s="26"/>
      <c r="C12" s="7" t="s">
        <v>48</v>
      </c>
      <c r="D12" s="37">
        <f>Önkormányzat!D12+Könyvtár!D12+Humán!D12+'Közös Hivatal'!D12</f>
        <v>8616</v>
      </c>
    </row>
    <row r="13" spans="1:5" s="4" customFormat="1" ht="18" customHeight="1" thickBot="1">
      <c r="A13" s="13" t="s">
        <v>8</v>
      </c>
      <c r="B13" s="18">
        <f>SUM(B10:B12)</f>
        <v>20150</v>
      </c>
      <c r="C13" s="34" t="s">
        <v>33</v>
      </c>
      <c r="D13" s="39">
        <f>SUM(D9:D12)</f>
        <v>353341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100</v>
      </c>
      <c r="C16" s="7"/>
      <c r="D16" s="37"/>
    </row>
    <row r="17" spans="1:4" s="4" customFormat="1" ht="18" customHeight="1">
      <c r="A17" s="6"/>
      <c r="B17" s="26"/>
      <c r="C17" s="7"/>
      <c r="D17" s="37"/>
    </row>
    <row r="18" spans="1:4" s="4" customFormat="1" ht="18" customHeight="1">
      <c r="A18" s="6"/>
      <c r="B18" s="26"/>
      <c r="C18" s="7"/>
      <c r="D18" s="37"/>
    </row>
    <row r="19" spans="1:4" s="4" customFormat="1" ht="18" customHeight="1" thickBot="1">
      <c r="A19" s="6"/>
      <c r="B19" s="26"/>
      <c r="C19" s="17"/>
      <c r="D19" s="37"/>
    </row>
    <row r="20" spans="1:4" s="4" customFormat="1" ht="18" customHeight="1" thickBot="1">
      <c r="A20" s="12" t="s">
        <v>25</v>
      </c>
      <c r="B20" s="25">
        <f>SUM(B15:B19)</f>
        <v>3600</v>
      </c>
      <c r="C20" s="8"/>
      <c r="D20" s="38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8000</v>
      </c>
    </row>
    <row r="25" spans="1:4" s="4" customFormat="1" ht="18" customHeight="1" thickBot="1">
      <c r="A25" s="16" t="s">
        <v>12</v>
      </c>
      <c r="B25" s="29">
        <f>103382-46</f>
        <v>103336</v>
      </c>
      <c r="C25" s="7"/>
      <c r="D25" s="38"/>
    </row>
    <row r="26" spans="1:4" s="4" customFormat="1" ht="18" customHeight="1" thickBot="1">
      <c r="A26" s="6" t="s">
        <v>61</v>
      </c>
      <c r="B26" s="26">
        <v>46</v>
      </c>
      <c r="C26" s="35" t="s">
        <v>35</v>
      </c>
      <c r="D26" s="22">
        <f>SUM(D24:D25)</f>
        <v>8000</v>
      </c>
    </row>
    <row r="27" spans="1:4" s="4" customFormat="1" ht="18" customHeight="1">
      <c r="A27" s="6" t="s">
        <v>73</v>
      </c>
      <c r="B27" s="26">
        <v>47026</v>
      </c>
      <c r="C27" s="17"/>
      <c r="D27" s="36"/>
    </row>
    <row r="28" spans="1:4" s="4" customFormat="1" ht="18" customHeight="1" thickBot="1">
      <c r="A28" s="6" t="s">
        <v>38</v>
      </c>
      <c r="B28" s="26">
        <v>0</v>
      </c>
      <c r="C28" s="17"/>
      <c r="D28" s="37"/>
    </row>
    <row r="29" spans="1:4" s="4" customFormat="1" ht="18" customHeight="1" thickBot="1">
      <c r="A29" s="12" t="s">
        <v>30</v>
      </c>
      <c r="B29" s="25">
        <f>SUM(B25:B28)</f>
        <v>150408</v>
      </c>
      <c r="C29" s="7"/>
      <c r="D29" s="37"/>
    </row>
    <row r="30" spans="1:4" s="4" customFormat="1" ht="14.25">
      <c r="A30" s="6" t="s">
        <v>70</v>
      </c>
      <c r="B30" s="26">
        <v>8498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f>92989-3285</f>
        <v>89704</v>
      </c>
      <c r="C31" s="9"/>
      <c r="D31" s="37"/>
    </row>
    <row r="32" spans="1:4" s="4" customFormat="1" ht="18" customHeight="1">
      <c r="A32" s="6"/>
      <c r="B32" s="31"/>
      <c r="C32" s="9"/>
      <c r="D32" s="37"/>
    </row>
    <row r="33" spans="1:4" s="4" customFormat="1" ht="22.5" customHeight="1">
      <c r="A33" s="15" t="s">
        <v>68</v>
      </c>
      <c r="B33" s="31">
        <v>400</v>
      </c>
      <c r="C33" s="9"/>
      <c r="D33" s="37"/>
    </row>
    <row r="34" spans="1:4" s="4" customFormat="1" ht="15.75" customHeight="1">
      <c r="A34" s="15" t="s">
        <v>69</v>
      </c>
      <c r="B34" s="31">
        <v>35838</v>
      </c>
      <c r="C34" s="9"/>
      <c r="D34" s="37"/>
    </row>
    <row r="35" spans="1:4" s="4" customFormat="1" ht="29.25" customHeight="1">
      <c r="A35" s="49"/>
      <c r="B35" s="31">
        <v>0</v>
      </c>
      <c r="C35" s="9"/>
      <c r="D35" s="37"/>
    </row>
    <row r="36" spans="1:4" s="4" customFormat="1" ht="20.25" customHeight="1" thickBot="1">
      <c r="A36" s="28" t="s">
        <v>37</v>
      </c>
      <c r="B36" s="31">
        <v>0</v>
      </c>
      <c r="C36" s="9"/>
      <c r="D36" s="37"/>
    </row>
    <row r="37" spans="1:4" s="4" customFormat="1" ht="60" customHeight="1" thickTop="1" thickBot="1">
      <c r="A37" s="47" t="s">
        <v>13</v>
      </c>
      <c r="B37" s="32">
        <f>B8+B13+B20+B24+B29+B30+B31+B32+B33+B34</f>
        <v>361341</v>
      </c>
      <c r="C37" s="14" t="s">
        <v>14</v>
      </c>
      <c r="D37" s="41">
        <f>D13+D21+D26+D30+D28</f>
        <v>361341</v>
      </c>
    </row>
    <row r="38" spans="1:4" s="9" customFormat="1" ht="27.75" customHeight="1" thickTop="1" thickBot="1">
      <c r="A38" s="74" t="s">
        <v>15</v>
      </c>
      <c r="B38" s="75"/>
      <c r="C38" s="75"/>
      <c r="D38" s="76"/>
    </row>
    <row r="39" spans="1:4" s="9" customFormat="1" ht="18" customHeight="1" thickBot="1">
      <c r="A39" s="55" t="s">
        <v>54</v>
      </c>
      <c r="B39" s="56"/>
      <c r="C39" s="57" t="s">
        <v>55</v>
      </c>
      <c r="D39" s="56"/>
    </row>
    <row r="40" spans="1:4" s="10" customFormat="1" ht="18" customHeight="1">
      <c r="A40" s="6" t="s">
        <v>79</v>
      </c>
      <c r="B40" s="49">
        <v>3285</v>
      </c>
      <c r="C40" s="68" t="s">
        <v>74</v>
      </c>
      <c r="D40" s="65">
        <v>1450</v>
      </c>
    </row>
    <row r="41" spans="1:4" s="10" customFormat="1" ht="18" customHeight="1">
      <c r="A41" s="67"/>
      <c r="B41" s="37"/>
      <c r="C41" s="69" t="s">
        <v>80</v>
      </c>
      <c r="D41" s="66">
        <v>3000</v>
      </c>
    </row>
    <row r="42" spans="1:4" s="10" customFormat="1" ht="24" customHeight="1">
      <c r="A42" s="67"/>
      <c r="B42" s="42"/>
      <c r="C42" s="63" t="s">
        <v>71</v>
      </c>
      <c r="D42" s="66">
        <v>400</v>
      </c>
    </row>
    <row r="43" spans="1:4" s="10" customFormat="1" ht="24" customHeight="1">
      <c r="A43" s="15"/>
      <c r="B43" s="42"/>
      <c r="C43" s="69" t="s">
        <v>84</v>
      </c>
      <c r="D43" s="66">
        <v>2587</v>
      </c>
    </row>
    <row r="44" spans="1:4" s="10" customFormat="1" ht="28.5" customHeight="1">
      <c r="A44" s="15"/>
      <c r="B44" s="42"/>
      <c r="C44" s="49" t="s">
        <v>81</v>
      </c>
      <c r="D44" s="64">
        <v>5000</v>
      </c>
    </row>
    <row r="45" spans="1:4" s="10" customFormat="1" ht="28.5" customHeight="1">
      <c r="A45" s="15"/>
      <c r="B45" s="42"/>
      <c r="C45" s="70" t="s">
        <v>82</v>
      </c>
      <c r="D45" s="62">
        <v>787</v>
      </c>
    </row>
    <row r="46" spans="1:4" s="10" customFormat="1" ht="28.5" customHeight="1">
      <c r="A46" s="15" t="s">
        <v>69</v>
      </c>
      <c r="B46" s="42">
        <v>14279</v>
      </c>
      <c r="C46" s="70" t="s">
        <v>83</v>
      </c>
      <c r="D46" s="62">
        <v>3340</v>
      </c>
    </row>
    <row r="47" spans="1:4" s="4" customFormat="1" ht="15" thickBot="1">
      <c r="A47" s="15"/>
      <c r="B47" s="42"/>
      <c r="C47" s="10" t="s">
        <v>72</v>
      </c>
      <c r="D47" s="40">
        <v>1000</v>
      </c>
    </row>
    <row r="48" spans="1:4" ht="21.95" customHeight="1" thickTop="1" thickBot="1">
      <c r="A48" s="58" t="s">
        <v>16</v>
      </c>
      <c r="B48" s="43">
        <f>SUM(B39:B47)</f>
        <v>17564</v>
      </c>
      <c r="C48" s="14" t="s">
        <v>17</v>
      </c>
      <c r="D48" s="41">
        <f>SUM(D40:D47)</f>
        <v>17564</v>
      </c>
    </row>
    <row r="49" spans="1:4" ht="16.5" thickTop="1" thickBot="1">
      <c r="A49" s="20" t="s">
        <v>18</v>
      </c>
      <c r="B49" s="44">
        <f>B37+B48</f>
        <v>378905</v>
      </c>
      <c r="C49" s="45" t="s">
        <v>19</v>
      </c>
      <c r="D49" s="46">
        <f>D37+D48</f>
        <v>378905</v>
      </c>
    </row>
    <row r="50" spans="1:4" ht="13.5" thickTop="1"/>
    <row r="55" spans="1:4">
      <c r="C55" s="2"/>
    </row>
  </sheetData>
  <mergeCells count="8">
    <mergeCell ref="A7:D7"/>
    <mergeCell ref="A38:D38"/>
    <mergeCell ref="A1:D1"/>
    <mergeCell ref="A2:D2"/>
    <mergeCell ref="A3:D3"/>
    <mergeCell ref="C4:D4"/>
    <mergeCell ref="A5:B5"/>
    <mergeCell ref="C5:D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 1.  melléklet az   2/2016. (II. 19.)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view="pageLayout" zoomScaleSheetLayoutView="100" workbookViewId="0">
      <selection activeCell="F46" sqref="F46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21</v>
      </c>
      <c r="B2" s="79"/>
      <c r="C2" s="79"/>
      <c r="D2" s="79"/>
    </row>
    <row r="3" spans="1:5" s="3" customFormat="1" ht="30" customHeight="1">
      <c r="A3" s="79" t="s">
        <v>76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77</v>
      </c>
      <c r="C6" s="33" t="s">
        <v>3</v>
      </c>
      <c r="D6" s="27" t="s">
        <v>77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52743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108660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v>16795</v>
      </c>
    </row>
    <row r="11" spans="1:5" s="4" customFormat="1" ht="18" customHeight="1">
      <c r="A11" s="6" t="s">
        <v>22</v>
      </c>
      <c r="B11" s="26">
        <v>150</v>
      </c>
      <c r="C11" s="7" t="s">
        <v>47</v>
      </c>
      <c r="D11" s="37">
        <v>105925</v>
      </c>
    </row>
    <row r="12" spans="1:5" s="4" customFormat="1" ht="18" customHeight="1" thickBot="1">
      <c r="A12" s="6"/>
      <c r="B12" s="26"/>
      <c r="C12" s="7" t="s">
        <v>48</v>
      </c>
      <c r="D12" s="37">
        <f>8095+500</f>
        <v>8595</v>
      </c>
    </row>
    <row r="13" spans="1:5" s="4" customFormat="1" ht="18" customHeight="1" thickBot="1">
      <c r="A13" s="13" t="s">
        <v>8</v>
      </c>
      <c r="B13" s="18">
        <f>SUM(B10:B12)</f>
        <v>20150</v>
      </c>
      <c r="C13" s="34" t="s">
        <v>33</v>
      </c>
      <c r="D13" s="39">
        <f>SUM(D9:D12)</f>
        <v>239975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100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>
        <v>0</v>
      </c>
    </row>
    <row r="18" spans="1:4" s="4" customFormat="1" ht="18" customHeight="1">
      <c r="A18" s="6"/>
      <c r="B18" s="26"/>
      <c r="C18" s="7" t="s">
        <v>42</v>
      </c>
      <c r="D18" s="37">
        <v>0</v>
      </c>
    </row>
    <row r="19" spans="1:4" s="4" customFormat="1" ht="18" customHeight="1" thickBot="1">
      <c r="A19" s="6"/>
      <c r="B19" s="26"/>
      <c r="C19" s="17" t="s">
        <v>59</v>
      </c>
      <c r="D19" s="37">
        <v>113366</v>
      </c>
    </row>
    <row r="20" spans="1:4" s="4" customFormat="1" ht="18" customHeight="1" thickBot="1">
      <c r="A20" s="12" t="s">
        <v>25</v>
      </c>
      <c r="B20" s="25">
        <f>SUM(B15:B19)</f>
        <v>3600</v>
      </c>
      <c r="C20" s="60"/>
      <c r="D20" s="56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113366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8000</v>
      </c>
    </row>
    <row r="25" spans="1:4" s="4" customFormat="1" ht="18" customHeight="1" thickBot="1">
      <c r="A25" s="16" t="s">
        <v>12</v>
      </c>
      <c r="B25" s="29">
        <f>103382-46</f>
        <v>103336</v>
      </c>
      <c r="C25" s="7"/>
      <c r="D25" s="38"/>
    </row>
    <row r="26" spans="1:4" s="4" customFormat="1" ht="18" customHeight="1" thickBot="1">
      <c r="A26" s="6" t="s">
        <v>61</v>
      </c>
      <c r="B26" s="26">
        <v>46</v>
      </c>
      <c r="C26" s="35" t="s">
        <v>35</v>
      </c>
      <c r="D26" s="22">
        <f>SUM(D24:D25)</f>
        <v>8000</v>
      </c>
    </row>
    <row r="27" spans="1:4" s="4" customFormat="1" ht="18" customHeight="1" thickBot="1">
      <c r="A27" s="6" t="s">
        <v>73</v>
      </c>
      <c r="B27" s="26">
        <v>47026</v>
      </c>
      <c r="C27" s="17"/>
      <c r="D27" s="37"/>
    </row>
    <row r="28" spans="1:4" s="4" customFormat="1" ht="18" customHeight="1" thickBot="1">
      <c r="A28" s="6" t="s">
        <v>38</v>
      </c>
      <c r="B28" s="26">
        <v>0</v>
      </c>
      <c r="C28" s="17"/>
      <c r="D28" s="36"/>
    </row>
    <row r="29" spans="1:4" s="4" customFormat="1" ht="18" customHeight="1" thickBot="1">
      <c r="A29" s="12" t="s">
        <v>30</v>
      </c>
      <c r="B29" s="25">
        <f>SUM(B25:B28)</f>
        <v>150408</v>
      </c>
      <c r="C29" s="7"/>
      <c r="D29" s="37"/>
    </row>
    <row r="30" spans="1:4" s="4" customFormat="1" ht="14.25">
      <c r="A30" s="6" t="s">
        <v>70</v>
      </c>
      <c r="B30" s="26">
        <v>8498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f>92989-3285</f>
        <v>89704</v>
      </c>
      <c r="C31" s="9"/>
      <c r="D31" s="37"/>
    </row>
    <row r="32" spans="1:4" s="4" customFormat="1" ht="18" customHeight="1">
      <c r="A32" s="6"/>
      <c r="B32" s="31"/>
      <c r="C32" s="9"/>
      <c r="D32" s="37"/>
    </row>
    <row r="33" spans="1:4" s="4" customFormat="1" ht="27" customHeight="1">
      <c r="A33" s="15" t="s">
        <v>68</v>
      </c>
      <c r="B33" s="31">
        <v>400</v>
      </c>
      <c r="C33" s="9"/>
      <c r="D33" s="37"/>
    </row>
    <row r="34" spans="1:4" s="4" customFormat="1" ht="18" customHeight="1">
      <c r="A34" s="15" t="s">
        <v>69</v>
      </c>
      <c r="B34" s="31">
        <v>35838</v>
      </c>
      <c r="C34" s="9"/>
      <c r="D34" s="37"/>
    </row>
    <row r="35" spans="1:4" s="4" customFormat="1" ht="18" customHeight="1">
      <c r="A35" s="49"/>
      <c r="B35" s="31">
        <v>0</v>
      </c>
      <c r="C35" s="9"/>
      <c r="D35" s="37"/>
    </row>
    <row r="36" spans="1:4" s="4" customFormat="1" ht="18" customHeight="1" thickBot="1">
      <c r="A36" s="28" t="s">
        <v>37</v>
      </c>
      <c r="B36" s="31">
        <v>0</v>
      </c>
      <c r="C36" s="9"/>
      <c r="D36" s="40"/>
    </row>
    <row r="37" spans="1:4" s="4" customFormat="1" ht="21.95" customHeight="1" thickTop="1" thickBot="1">
      <c r="A37" s="47" t="s">
        <v>13</v>
      </c>
      <c r="B37" s="32">
        <f>B8+B13+B20+B24+B29+B30+B31+B36+B33+B35+B34+B32</f>
        <v>361341</v>
      </c>
      <c r="C37" s="14" t="s">
        <v>14</v>
      </c>
      <c r="D37" s="41">
        <f>D13+D21+D26+D30</f>
        <v>361341</v>
      </c>
    </row>
    <row r="38" spans="1:4" s="4" customFormat="1" ht="39.75" customHeight="1" thickTop="1" thickBot="1">
      <c r="A38" s="84" t="s">
        <v>15</v>
      </c>
      <c r="B38" s="85"/>
      <c r="C38" s="85"/>
      <c r="D38" s="86"/>
    </row>
    <row r="39" spans="1:4" s="9" customFormat="1" ht="27.75" customHeight="1" thickBot="1">
      <c r="A39" s="55" t="s">
        <v>54</v>
      </c>
      <c r="B39" s="56"/>
      <c r="C39" s="57" t="s">
        <v>55</v>
      </c>
      <c r="D39" s="56"/>
    </row>
    <row r="40" spans="1:4" s="9" customFormat="1" ht="24.75" customHeight="1">
      <c r="A40" s="6" t="s">
        <v>79</v>
      </c>
      <c r="B40" s="49">
        <v>3285</v>
      </c>
      <c r="C40" s="68" t="s">
        <v>74</v>
      </c>
      <c r="D40" s="65">
        <v>1450</v>
      </c>
    </row>
    <row r="41" spans="1:4" s="10" customFormat="1" ht="30" customHeight="1">
      <c r="A41" s="67"/>
      <c r="B41" s="37"/>
      <c r="C41" s="69" t="s">
        <v>80</v>
      </c>
      <c r="D41" s="66">
        <v>3000</v>
      </c>
    </row>
    <row r="42" spans="1:4" s="10" customFormat="1" ht="30" customHeight="1">
      <c r="A42" s="67"/>
      <c r="B42" s="42"/>
      <c r="C42" s="63" t="s">
        <v>71</v>
      </c>
      <c r="D42" s="66">
        <v>400</v>
      </c>
    </row>
    <row r="43" spans="1:4" s="10" customFormat="1" ht="30" customHeight="1">
      <c r="A43" s="15"/>
      <c r="B43" s="42"/>
      <c r="C43" s="69" t="s">
        <v>84</v>
      </c>
      <c r="D43" s="66">
        <v>2587</v>
      </c>
    </row>
    <row r="44" spans="1:4" s="10" customFormat="1" ht="28.5" customHeight="1">
      <c r="A44" s="15" t="s">
        <v>69</v>
      </c>
      <c r="B44" s="42">
        <v>14279</v>
      </c>
      <c r="C44" s="49" t="s">
        <v>81</v>
      </c>
      <c r="D44" s="64">
        <v>5000</v>
      </c>
    </row>
    <row r="45" spans="1:4" s="10" customFormat="1" ht="28.5" customHeight="1">
      <c r="A45" s="15"/>
      <c r="B45" s="42"/>
      <c r="C45" s="70" t="s">
        <v>82</v>
      </c>
      <c r="D45" s="62">
        <v>787</v>
      </c>
    </row>
    <row r="46" spans="1:4" s="10" customFormat="1" ht="28.5" customHeight="1">
      <c r="A46" s="6"/>
      <c r="B46" s="42"/>
      <c r="C46" s="70" t="s">
        <v>83</v>
      </c>
      <c r="D46" s="62">
        <v>3340</v>
      </c>
    </row>
    <row r="47" spans="1:4" s="10" customFormat="1" ht="18" customHeight="1" thickBot="1">
      <c r="A47" s="15"/>
      <c r="B47" s="42"/>
      <c r="C47" s="10" t="s">
        <v>72</v>
      </c>
      <c r="D47" s="40">
        <v>1000</v>
      </c>
    </row>
    <row r="48" spans="1:4" s="4" customFormat="1" ht="27" thickTop="1" thickBot="1">
      <c r="A48" s="58" t="s">
        <v>16</v>
      </c>
      <c r="B48" s="43">
        <f>SUM(B39:B47)</f>
        <v>17564</v>
      </c>
      <c r="C48" s="14" t="s">
        <v>17</v>
      </c>
      <c r="D48" s="41">
        <f>SUM(D40:D47)</f>
        <v>17564</v>
      </c>
    </row>
    <row r="49" spans="1:4" ht="21.95" customHeight="1" thickTop="1" thickBot="1">
      <c r="A49" s="20" t="s">
        <v>18</v>
      </c>
      <c r="B49" s="44">
        <f>B37+B48</f>
        <v>378905</v>
      </c>
      <c r="C49" s="45" t="s">
        <v>19</v>
      </c>
      <c r="D49" s="46">
        <f>D37+D48</f>
        <v>378905</v>
      </c>
    </row>
    <row r="50" spans="1:4" ht="13.5" thickTop="1"/>
    <row r="55" spans="1:4">
      <c r="C55" s="2"/>
    </row>
  </sheetData>
  <mergeCells count="8">
    <mergeCell ref="A1:D1"/>
    <mergeCell ref="A2:D2"/>
    <mergeCell ref="A3:D3"/>
    <mergeCell ref="A38:D38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&amp;R1. melléklet az   2/2016. (II. 19.) Ör. rendelethez.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sqref="A1:D1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65</v>
      </c>
      <c r="B2" s="79"/>
      <c r="C2" s="79"/>
      <c r="D2" s="79"/>
    </row>
    <row r="3" spans="1:5" s="3" customFormat="1" ht="30" customHeight="1">
      <c r="A3" s="79" t="s">
        <v>76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77</v>
      </c>
      <c r="C6" s="33" t="s">
        <v>3</v>
      </c>
      <c r="D6" s="27" t="s">
        <v>77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6877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1745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3899</v>
      </c>
    </row>
    <row r="12" spans="1:5" s="4" customFormat="1" ht="18" customHeight="1" thickBot="1">
      <c r="A12" s="6"/>
      <c r="B12" s="26"/>
      <c r="C12" s="7" t="s">
        <v>48</v>
      </c>
      <c r="D12" s="37"/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12521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/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/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64</v>
      </c>
      <c r="B31" s="31">
        <v>12521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12521</v>
      </c>
      <c r="C33" s="14" t="s">
        <v>14</v>
      </c>
      <c r="D33" s="41">
        <f>D13+D21+D26+D30</f>
        <v>12521</v>
      </c>
    </row>
    <row r="34" spans="1:4" s="4" customFormat="1" ht="60" customHeight="1" thickTop="1" thickBot="1">
      <c r="A34" s="84" t="s">
        <v>15</v>
      </c>
      <c r="B34" s="85"/>
      <c r="C34" s="85"/>
      <c r="D34" s="86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/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/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/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12521</v>
      </c>
      <c r="C41" s="45" t="s">
        <v>19</v>
      </c>
      <c r="D41" s="46">
        <f>D33+D40</f>
        <v>12521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>&amp;R1. melléklet a 2/2016. (II. 19.)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activeCell="B32" sqref="B32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87" t="s">
        <v>66</v>
      </c>
      <c r="B2" s="87"/>
      <c r="C2" s="87"/>
      <c r="D2" s="87"/>
    </row>
    <row r="3" spans="1:5" s="3" customFormat="1" ht="30" customHeight="1">
      <c r="A3" s="79" t="s">
        <v>76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77</v>
      </c>
      <c r="C6" s="33" t="s">
        <v>3</v>
      </c>
      <c r="D6" s="27" t="s">
        <v>78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14447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3901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11944</v>
      </c>
    </row>
    <row r="12" spans="1:5" s="4" customFormat="1" ht="18" customHeight="1" thickBot="1">
      <c r="A12" s="6"/>
      <c r="B12" s="26"/>
      <c r="C12" s="7" t="s">
        <v>48</v>
      </c>
      <c r="D12" s="37">
        <v>21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30313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64</v>
      </c>
      <c r="B31" s="31">
        <v>30313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30313</v>
      </c>
      <c r="C33" s="14" t="s">
        <v>14</v>
      </c>
      <c r="D33" s="41">
        <f>D13+D21+D26+D30</f>
        <v>30313</v>
      </c>
    </row>
    <row r="34" spans="1:4" s="4" customFormat="1" ht="60" customHeight="1" thickTop="1" thickBot="1">
      <c r="A34" s="84" t="s">
        <v>15</v>
      </c>
      <c r="B34" s="85"/>
      <c r="C34" s="85"/>
      <c r="D34" s="86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30313</v>
      </c>
      <c r="C41" s="45" t="s">
        <v>19</v>
      </c>
      <c r="D41" s="46">
        <f>D33+D40</f>
        <v>30313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 2/2016. (II. 19.) Ör. rendelethez.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abSelected="1" view="pageLayout" zoomScaleSheetLayoutView="100" workbookViewId="0">
      <selection activeCell="D12" sqref="D12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67</v>
      </c>
      <c r="B2" s="79"/>
      <c r="C2" s="79"/>
      <c r="D2" s="79"/>
    </row>
    <row r="3" spans="1:5" s="3" customFormat="1" ht="30" customHeight="1">
      <c r="A3" s="79" t="s">
        <v>76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77</v>
      </c>
      <c r="C6" s="33" t="s">
        <v>3</v>
      </c>
      <c r="D6" s="27" t="s">
        <v>77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44114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11673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14745</v>
      </c>
    </row>
    <row r="12" spans="1:5" s="4" customFormat="1" ht="18" customHeight="1" thickBot="1">
      <c r="A12" s="6"/>
      <c r="B12" s="26"/>
      <c r="C12" s="7" t="s">
        <v>48</v>
      </c>
      <c r="D12" s="37">
        <v>0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70532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63</v>
      </c>
      <c r="B30" s="26">
        <v>70532</v>
      </c>
      <c r="C30" s="7" t="s">
        <v>36</v>
      </c>
      <c r="D30" s="37">
        <v>0</v>
      </c>
    </row>
    <row r="31" spans="1:4" s="4" customFormat="1" ht="18" customHeight="1">
      <c r="A31" s="6"/>
      <c r="B31" s="31"/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70532</v>
      </c>
      <c r="C33" s="14" t="s">
        <v>14</v>
      </c>
      <c r="D33" s="41">
        <f>D13+D21+D26+D30</f>
        <v>70532</v>
      </c>
    </row>
    <row r="34" spans="1:4" s="4" customFormat="1" ht="60" customHeight="1" thickTop="1" thickBot="1">
      <c r="A34" s="84" t="s">
        <v>15</v>
      </c>
      <c r="B34" s="85"/>
      <c r="C34" s="85"/>
      <c r="D34" s="86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49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2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51" t="s">
        <v>18</v>
      </c>
      <c r="B41" s="44">
        <v>70532</v>
      </c>
      <c r="C41" s="45" t="s">
        <v>19</v>
      </c>
      <c r="D41" s="46">
        <f>D33+D40</f>
        <v>70532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2 /2016. (II. 19.) Ör. rendelethez.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 Mindösszesen</vt:lpstr>
      <vt:lpstr>Önkormányzat</vt:lpstr>
      <vt:lpstr>Könyvtár</vt:lpstr>
      <vt:lpstr>Humán</vt:lpstr>
      <vt:lpstr>Közös Hivatal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kaszaper-1</cp:lastModifiedBy>
  <cp:lastPrinted>2016-02-20T10:46:24Z</cp:lastPrinted>
  <dcterms:created xsi:type="dcterms:W3CDTF">2006-02-10T07:44:02Z</dcterms:created>
  <dcterms:modified xsi:type="dcterms:W3CDTF">2016-02-20T10:48:05Z</dcterms:modified>
</cp:coreProperties>
</file>