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2020 évi költségvetés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J26" i="1" l="1"/>
  <c r="I19" i="1"/>
  <c r="J19" i="1"/>
  <c r="I53" i="1" l="1"/>
  <c r="I52" i="1"/>
  <c r="I51" i="1"/>
  <c r="I50" i="1"/>
  <c r="I49" i="1"/>
  <c r="I48" i="1"/>
  <c r="I47" i="1"/>
  <c r="I46" i="1"/>
  <c r="I45" i="1"/>
  <c r="I44" i="1"/>
  <c r="I43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5" i="1"/>
  <c r="I24" i="1"/>
  <c r="I23" i="1"/>
  <c r="I22" i="1"/>
  <c r="I21" i="1"/>
  <c r="I15" i="1"/>
  <c r="I14" i="1"/>
  <c r="I13" i="1"/>
  <c r="I12" i="1"/>
  <c r="I11" i="1"/>
  <c r="I10" i="1"/>
  <c r="I9" i="1"/>
  <c r="H46" i="1" l="1"/>
  <c r="H38" i="1" l="1"/>
  <c r="H30" i="1"/>
  <c r="I41" i="1" l="1"/>
  <c r="H50" i="1" l="1"/>
  <c r="H41" i="1"/>
  <c r="H24" i="1"/>
  <c r="H25" i="1" s="1"/>
  <c r="I55" i="1"/>
  <c r="I26" i="1"/>
  <c r="H19" i="1"/>
  <c r="H53" i="1"/>
  <c r="H54" i="1" l="1"/>
  <c r="H55" i="1" s="1"/>
  <c r="H26" i="1"/>
</calcChain>
</file>

<file path=xl/sharedStrings.xml><?xml version="1.0" encoding="utf-8"?>
<sst xmlns="http://schemas.openxmlformats.org/spreadsheetml/2006/main" count="110" uniqueCount="106">
  <si>
    <t>A</t>
  </si>
  <si>
    <t>B</t>
  </si>
  <si>
    <t>C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</si>
  <si>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</si>
  <si>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</si>
  <si>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</si>
  <si>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</si>
  <si>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</si>
  <si>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</si>
  <si>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</si>
  <si>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</si>
  <si>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</si>
  <si>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</si>
  <si>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</si>
  <si>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</si>
  <si>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</si>
  <si>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</si>
  <si>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</si>
  <si>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</si>
  <si>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</si>
  <si>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</si>
  <si>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</si>
  <si>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</si>
  <si>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</si>
  <si>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</si>
  <si>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</si>
  <si>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</si>
  <si>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</si>
  <si>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</si>
  <si>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</si>
  <si>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</si>
  <si>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</si>
  <si>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</si>
  <si>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</si>
  <si>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</si>
  <si>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</si>
  <si>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</si>
  <si>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</si>
  <si>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</si>
  <si>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</si>
  <si>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</si>
  <si>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</si>
  <si>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</si>
  <si>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</si>
  <si>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</si>
  <si>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</si>
  <si>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</si>
  <si>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</si>
  <si>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</si>
  <si>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</si>
  <si>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</si>
  <si>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</si>
  <si>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</si>
  <si>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</si>
  <si>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</si>
  <si>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</si>
  <si>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</si>
  <si>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</si>
  <si>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</si>
  <si>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</si>
  <si>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</si>
  <si>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</si>
  <si>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</si>
  <si>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</si>
  <si>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</si>
  <si>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</si>
  <si>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</si>
  <si>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</si>
  <si>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</si>
  <si>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</si>
  <si>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</si>
  <si>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</si>
  <si>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</si>
  <si>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</si>
  <si>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</si>
  <si>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</si>
  <si>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</si>
  <si>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</si>
  <si>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</si>
  <si>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</si>
  <si>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</si>
  <si>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</si>
  <si>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</si>
  <si>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</si>
  <si>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</si>
  <si>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D</t>
  </si>
  <si>
    <t>E</t>
  </si>
  <si>
    <t>Összesen</t>
  </si>
  <si>
    <t>Kötelező feladat</t>
  </si>
  <si>
    <t>Önként vállalt</t>
  </si>
  <si>
    <t>Egyéb felhalmozási célú tám. államháztartáson belülre</t>
  </si>
  <si>
    <t xml:space="preserve">Egyéb felhalmozási célú tám. államháztartáson kívülre </t>
  </si>
  <si>
    <t>Egyéb működési célú tám. Bev. államháztartáson belülről</t>
  </si>
  <si>
    <t>Egyéb felhalmozási célú tám. bev. államháztartáson belülről</t>
  </si>
  <si>
    <t xml:space="preserve">Felhalmozási célú tám. államháztartáson belülről </t>
  </si>
  <si>
    <t>Likviditási célú hitelek, kölcsönök felvétele pü. vállalkozástól</t>
  </si>
  <si>
    <t xml:space="preserve">Munkaadókat terhelő jár. és szoc. hozzájárulási adó                                                                            </t>
  </si>
  <si>
    <t>Államháztartáson belülimegelőlegezések visszafizetése</t>
  </si>
  <si>
    <t>K914</t>
  </si>
  <si>
    <t>Forintban</t>
  </si>
  <si>
    <t>F</t>
  </si>
  <si>
    <t>Vállalkozási tev.</t>
  </si>
  <si>
    <t xml:space="preserve"> -      </t>
  </si>
  <si>
    <t>R sz.</t>
  </si>
  <si>
    <t>Önkormányzat összesen 2020. évi költségvetésének mérlege</t>
  </si>
  <si>
    <t>1.  melléklet a 3/2020.(I. 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</si>
</sst>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94">
    <xf numFmtId="0" fontId="0" fillId="0" borderId="0" xfId="0"/>
    <xf numFmtId="0" fontId="2" fillId="0" borderId="0" xfId="2"/>
    <xf numFmtId="0" fontId="22" fillId="0" borderId="11" xfId="34" applyFont="1" applyFill="1" applyBorder="1" applyAlignment="1">
      <alignment horizontal="center" vertical="center" wrapText="1"/>
    </xf>
    <xf numFmtId="0" fontId="24" fillId="0" borderId="12" xfId="2" applyFont="1" applyBorder="1"/>
    <xf numFmtId="0" fontId="23" fillId="0" borderId="12" xfId="2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12" xfId="0" applyFont="1" applyBorder="1"/>
    <xf numFmtId="164" fontId="22" fillId="0" borderId="11" xfId="34" applyNumberFormat="1" applyFont="1" applyFill="1" applyBorder="1" applyAlignment="1">
      <alignment horizontal="center" vertical="center" wrapText="1"/>
    </xf>
    <xf numFmtId="0" fontId="23" fillId="0" borderId="12" xfId="34" applyFont="1" applyBorder="1" applyAlignment="1">
      <alignment horizontal="center" vertical="center" wrapText="1"/>
    </xf>
    <xf numFmtId="164" fontId="22" fillId="0" borderId="11" xfId="34" quotePrefix="1" applyNumberFormat="1" applyFont="1" applyFill="1" applyBorder="1" applyAlignment="1">
      <alignment horizontal="center" vertical="center"/>
    </xf>
    <xf numFmtId="165" fontId="22" fillId="0" borderId="11" xfId="34" applyNumberFormat="1" applyFont="1" applyFill="1" applyBorder="1" applyAlignment="1">
      <alignment vertical="center"/>
    </xf>
    <xf numFmtId="3" fontId="22" fillId="0" borderId="12" xfId="34" applyNumberFormat="1" applyFont="1" applyFill="1" applyBorder="1" applyAlignment="1">
      <alignment horizontal="center" vertical="center"/>
    </xf>
    <xf numFmtId="166" fontId="25" fillId="0" borderId="12" xfId="1" applyNumberFormat="1" applyFont="1" applyBorder="1"/>
    <xf numFmtId="164" fontId="26" fillId="0" borderId="11" xfId="34" quotePrefix="1" applyNumberFormat="1" applyFont="1" applyFill="1" applyBorder="1" applyAlignment="1">
      <alignment horizontal="center" vertical="center"/>
    </xf>
    <xf numFmtId="165" fontId="26" fillId="0" borderId="11" xfId="34" applyNumberFormat="1" applyFont="1" applyFill="1" applyBorder="1" applyAlignment="1">
      <alignment vertical="center"/>
    </xf>
    <xf numFmtId="3" fontId="26" fillId="0" borderId="12" xfId="34" applyNumberFormat="1" applyFont="1" applyFill="1" applyBorder="1" applyAlignment="1">
      <alignment horizontal="center" vertical="center"/>
    </xf>
    <xf numFmtId="0" fontId="24" fillId="0" borderId="12" xfId="34" applyFont="1" applyBorder="1" applyAlignment="1">
      <alignment horizontal="center"/>
    </xf>
    <xf numFmtId="0" fontId="22" fillId="0" borderId="11" xfId="34" quotePrefix="1" applyFont="1" applyFill="1" applyBorder="1" applyAlignment="1">
      <alignment horizontal="center" vertical="center"/>
    </xf>
    <xf numFmtId="0" fontId="22" fillId="0" borderId="11" xfId="34" applyFont="1" applyFill="1" applyBorder="1" applyAlignment="1">
      <alignment horizontal="left" vertical="center" wrapText="1"/>
    </xf>
    <xf numFmtId="166" fontId="22" fillId="0" borderId="12" xfId="1" applyNumberFormat="1" applyFont="1" applyFill="1" applyBorder="1" applyAlignment="1">
      <alignment horizontal="center" vertical="center"/>
    </xf>
    <xf numFmtId="0" fontId="26" fillId="0" borderId="11" xfId="34" quotePrefix="1" applyFont="1" applyFill="1" applyBorder="1" applyAlignment="1">
      <alignment horizontal="center" vertical="center"/>
    </xf>
    <xf numFmtId="0" fontId="26" fillId="0" borderId="11" xfId="34" applyFont="1" applyFill="1" applyBorder="1" applyAlignment="1">
      <alignment horizontal="left" vertical="center" wrapText="1"/>
    </xf>
    <xf numFmtId="166" fontId="22" fillId="0" borderId="12" xfId="34" applyNumberFormat="1" applyFont="1" applyFill="1" applyBorder="1" applyAlignment="1">
      <alignment horizontal="center" vertical="center"/>
    </xf>
    <xf numFmtId="0" fontId="22" fillId="0" borderId="11" xfId="34" applyFont="1" applyFill="1" applyBorder="1" applyAlignment="1">
      <alignment horizontal="left" vertical="center"/>
    </xf>
    <xf numFmtId="0" fontId="26" fillId="0" borderId="11" xfId="34" applyFont="1" applyFill="1" applyBorder="1" applyAlignment="1">
      <alignment horizontal="left" vertical="center"/>
    </xf>
    <xf numFmtId="0" fontId="24" fillId="0" borderId="12" xfId="2" applyFont="1" applyBorder="1" applyAlignment="1">
      <alignment horizontal="center"/>
    </xf>
    <xf numFmtId="0" fontId="26" fillId="0" borderId="11" xfId="2" applyFont="1" applyFill="1" applyBorder="1" applyAlignment="1">
      <alignment horizontal="left" vertical="center" wrapText="1"/>
    </xf>
    <xf numFmtId="0" fontId="26" fillId="0" borderId="12" xfId="2" applyFont="1" applyFill="1" applyBorder="1" applyAlignment="1">
      <alignment horizontal="center" vertical="center"/>
    </xf>
    <xf numFmtId="0" fontId="22" fillId="0" borderId="11" xfId="2" applyFont="1" applyFill="1" applyBorder="1" applyAlignment="1">
      <alignment horizontal="left" vertical="center" wrapText="1"/>
    </xf>
    <xf numFmtId="164" fontId="22" fillId="0" borderId="11" xfId="2" applyNumberFormat="1" applyFont="1" applyFill="1" applyBorder="1" applyAlignment="1">
      <alignment horizontal="center" vertical="center"/>
    </xf>
    <xf numFmtId="166" fontId="26" fillId="0" borderId="12" xfId="1" applyNumberFormat="1" applyFont="1" applyFill="1" applyBorder="1" applyAlignment="1">
      <alignment horizontal="center" vertical="center"/>
    </xf>
    <xf numFmtId="0" fontId="26" fillId="0" borderId="11" xfId="2" quotePrefix="1" applyFont="1" applyFill="1" applyBorder="1" applyAlignment="1">
      <alignment horizontal="center" vertical="center"/>
    </xf>
    <xf numFmtId="0" fontId="22" fillId="0" borderId="11" xfId="2" quotePrefix="1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center" vertical="center"/>
    </xf>
    <xf numFmtId="166" fontId="22" fillId="0" borderId="12" xfId="2" applyNumberFormat="1" applyFont="1" applyFill="1" applyBorder="1" applyAlignment="1">
      <alignment horizontal="center" vertical="center"/>
    </xf>
    <xf numFmtId="166" fontId="25" fillId="0" borderId="12" xfId="0" applyNumberFormat="1" applyFont="1" applyBorder="1"/>
    <xf numFmtId="0" fontId="24" fillId="0" borderId="11" xfId="2" applyFont="1" applyBorder="1"/>
    <xf numFmtId="3" fontId="23" fillId="0" borderId="12" xfId="2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3" fontId="25" fillId="0" borderId="12" xfId="0" applyNumberFormat="1" applyFont="1" applyBorder="1"/>
    <xf numFmtId="3" fontId="25" fillId="0" borderId="12" xfId="0" applyNumberFormat="1" applyFont="1" applyBorder="1" applyAlignment="1">
      <alignment horizontal="center"/>
    </xf>
    <xf numFmtId="3" fontId="0" fillId="0" borderId="0" xfId="0" applyNumberFormat="1"/>
    <xf numFmtId="166" fontId="0" fillId="0" borderId="0" xfId="0" applyNumberFormat="1"/>
    <xf numFmtId="0" fontId="27" fillId="0" borderId="12" xfId="0" applyFont="1" applyBorder="1"/>
    <xf numFmtId="0" fontId="24" fillId="0" borderId="12" xfId="34" applyFont="1" applyBorder="1" applyAlignment="1"/>
    <xf numFmtId="0" fontId="22" fillId="0" borderId="12" xfId="34" applyFont="1" applyFill="1" applyBorder="1" applyAlignment="1">
      <alignment horizontal="left" vertical="center" wrapText="1"/>
    </xf>
    <xf numFmtId="0" fontId="24" fillId="0" borderId="12" xfId="2" applyFont="1" applyBorder="1" applyAlignment="1"/>
    <xf numFmtId="164" fontId="22" fillId="0" borderId="12" xfId="34" applyNumberFormat="1" applyFont="1" applyFill="1" applyBorder="1" applyAlignment="1">
      <alignment vertical="center"/>
    </xf>
    <xf numFmtId="164" fontId="22" fillId="0" borderId="12" xfId="34" applyNumberFormat="1" applyFont="1" applyFill="1" applyBorder="1" applyAlignment="1">
      <alignment horizontal="center" vertical="center"/>
    </xf>
    <xf numFmtId="0" fontId="22" fillId="0" borderId="12" xfId="34" quotePrefix="1" applyFont="1" applyFill="1" applyBorder="1" applyAlignment="1">
      <alignment horizontal="center" vertical="center"/>
    </xf>
    <xf numFmtId="166" fontId="26" fillId="0" borderId="12" xfId="2" applyNumberFormat="1" applyFont="1" applyFill="1" applyBorder="1" applyAlignment="1">
      <alignment horizontal="center" vertical="center"/>
    </xf>
    <xf numFmtId="0" fontId="23" fillId="0" borderId="11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2" fillId="0" borderId="11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9" fillId="0" borderId="11" xfId="34" applyFont="1" applyFill="1" applyBorder="1" applyAlignment="1">
      <alignment horizontal="left" vertical="center" wrapText="1"/>
    </xf>
    <xf numFmtId="0" fontId="29" fillId="0" borderId="10" xfId="34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3" fillId="0" borderId="11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3" fillId="0" borderId="11" xfId="2" applyFont="1" applyBorder="1" applyAlignment="1">
      <alignment horizontal="center"/>
    </xf>
    <xf numFmtId="0" fontId="23" fillId="0" borderId="10" xfId="2" applyFont="1" applyBorder="1" applyAlignment="1">
      <alignment horizontal="center"/>
    </xf>
    <xf numFmtId="0" fontId="23" fillId="0" borderId="11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left" vertical="center"/>
    </xf>
    <xf numFmtId="0" fontId="24" fillId="0" borderId="11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4" fillId="0" borderId="11" xfId="2" applyFont="1" applyFill="1" applyBorder="1" applyAlignment="1">
      <alignment horizontal="left" vertical="center"/>
    </xf>
    <xf numFmtId="0" fontId="24" fillId="0" borderId="10" xfId="2" applyFont="1" applyFill="1" applyBorder="1" applyAlignment="1">
      <alignment horizontal="left" vertical="center"/>
    </xf>
    <xf numFmtId="0" fontId="26" fillId="0" borderId="11" xfId="2" applyFont="1" applyFill="1" applyBorder="1" applyAlignment="1">
      <alignment horizontal="left" vertical="center" wrapText="1"/>
    </xf>
    <xf numFmtId="0" fontId="26" fillId="0" borderId="10" xfId="2" applyFont="1" applyFill="1" applyBorder="1" applyAlignment="1">
      <alignment horizontal="left" vertical="center" wrapText="1"/>
    </xf>
    <xf numFmtId="0" fontId="22" fillId="0" borderId="11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8" fillId="0" borderId="11" xfId="34" applyFont="1" applyFill="1" applyBorder="1" applyAlignment="1">
      <alignment horizontal="left" vertical="center" wrapText="1"/>
    </xf>
    <xf numFmtId="0" fontId="28" fillId="0" borderId="10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center" vertical="center"/>
    </xf>
    <xf numFmtId="0" fontId="23" fillId="0" borderId="10" xfId="34" applyFont="1" applyBorder="1" applyAlignment="1">
      <alignment horizontal="center"/>
    </xf>
    <xf numFmtId="0" fontId="25" fillId="0" borderId="13" xfId="0" applyFont="1" applyBorder="1" applyAlignment="1">
      <alignment horizontal="right"/>
    </xf>
    <xf numFmtId="0" fontId="20" fillId="0" borderId="0" xfId="2" applyFont="1" applyAlignment="1">
      <alignment horizontal="center"/>
    </xf>
    <xf numFmtId="0" fontId="21" fillId="0" borderId="0" xfId="2" applyFont="1" applyAlignment="1">
      <alignment horizontal="right"/>
    </xf>
    <xf numFmtId="0" fontId="23" fillId="0" borderId="11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4" fillId="0" borderId="11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left" vertical="center"/>
    </xf>
    <xf numFmtId="0" fontId="22" fillId="0" borderId="11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164" fontId="22" fillId="0" borderId="11" xfId="34" applyNumberFormat="1" applyFont="1" applyFill="1" applyBorder="1" applyAlignment="1">
      <alignment horizontal="center" vertical="center"/>
    </xf>
    <xf numFmtId="164" fontId="22" fillId="0" borderId="10" xfId="34" applyNumberFormat="1" applyFont="1" applyFill="1" applyBorder="1" applyAlignment="1">
      <alignment horizontal="center" vertical="center"/>
    </xf>
    <xf numFmtId="164" fontId="22" fillId="0" borderId="14" xfId="34" applyNumberFormat="1" applyFont="1" applyFill="1" applyBorder="1" applyAlignment="1">
      <alignment horizontal="center" vertical="center"/>
    </xf>
    <xf numFmtId="0" fontId="2" fillId="0" borderId="13" xfId="2" applyBorder="1" applyAlignment="1">
      <alignment horizontal="right"/>
    </xf>
    <xf numFmtId="0" fontId="22" fillId="0" borderId="11" xfId="34" applyFont="1" applyFill="1" applyBorder="1" applyAlignment="1">
      <alignment horizontal="center" vertical="center"/>
    </xf>
    <xf numFmtId="0" fontId="22" fillId="0" borderId="10" xfId="34" applyFont="1" applyFill="1" applyBorder="1" applyAlignment="1">
      <alignment horizontal="center" vertical="center"/>
    </xf>
    <xf numFmtId="0" fontId="22" fillId="0" borderId="11" xfId="34" applyFont="1" applyFill="1" applyBorder="1" applyAlignment="1">
      <alignment vertical="center" wrapText="1"/>
    </xf>
    <xf numFmtId="0" fontId="22" fillId="0" borderId="10" xfId="34" applyFont="1" applyFill="1" applyBorder="1" applyAlignment="1">
      <alignment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workbookViewId="0">
      <selection sqref="A1:K1"/>
    </sheetView>
  </sheetViews>
  <sheetFormatPr defaultRowHeight="15" x14ac:dyDescent="0.25"/>
  <cols>
    <col min="1" max="1" width="4.85546875" customWidth="1"/>
    <col min="6" max="6" width="2.140625" customWidth="1"/>
    <col min="7" max="7" width="5.7109375" customWidth="1"/>
    <col min="8" max="8" width="12.7109375" customWidth="1"/>
    <col min="9" max="9" width="13" customWidth="1"/>
    <col min="10" max="10" width="12.28515625" customWidth="1"/>
    <col min="11" max="11" width="10.85546875" customWidth="1"/>
    <col min="12" max="12" width="17.42578125" customWidth="1"/>
  </cols>
  <sheetData>
    <row r="1" spans="1:12" x14ac:dyDescent="0.25">
      <c r="A1" s="79" t="s">
        <v>105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7.5" customHeight="1" x14ac:dyDescent="0.25"/>
    <row r="3" spans="1:12" x14ac:dyDescent="0.25">
      <c r="A3" s="78" t="s">
        <v>104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6.75" customHeight="1" x14ac:dyDescent="0.25"/>
    <row r="5" spans="1:12" x14ac:dyDescent="0.25">
      <c r="A5" s="1"/>
      <c r="B5" s="1"/>
      <c r="C5" s="1"/>
      <c r="D5" s="1"/>
      <c r="E5" s="1"/>
      <c r="F5" s="1"/>
      <c r="G5" s="89"/>
      <c r="H5" s="89"/>
      <c r="I5" s="77" t="s">
        <v>99</v>
      </c>
      <c r="J5" s="77"/>
      <c r="K5" s="77"/>
    </row>
    <row r="6" spans="1:12" x14ac:dyDescent="0.25">
      <c r="A6" s="3"/>
      <c r="B6" s="61" t="s">
        <v>0</v>
      </c>
      <c r="C6" s="62"/>
      <c r="D6" s="62"/>
      <c r="E6" s="62"/>
      <c r="F6" s="62"/>
      <c r="G6" s="4" t="s">
        <v>1</v>
      </c>
      <c r="H6" s="4" t="s">
        <v>2</v>
      </c>
      <c r="I6" s="5" t="s">
        <v>85</v>
      </c>
      <c r="J6" s="5" t="s">
        <v>86</v>
      </c>
      <c r="K6" s="38" t="s">
        <v>100</v>
      </c>
    </row>
    <row r="7" spans="1:12" x14ac:dyDescent="0.25">
      <c r="A7" s="47"/>
      <c r="B7" s="86" t="s">
        <v>22</v>
      </c>
      <c r="C7" s="87"/>
      <c r="D7" s="87"/>
      <c r="E7" s="87"/>
      <c r="F7" s="88"/>
      <c r="G7" s="47"/>
      <c r="H7" s="16" t="s">
        <v>87</v>
      </c>
      <c r="I7" s="6" t="s">
        <v>88</v>
      </c>
      <c r="J7" s="6" t="s">
        <v>89</v>
      </c>
      <c r="K7" s="43" t="s">
        <v>101</v>
      </c>
    </row>
    <row r="8" spans="1:12" ht="15" customHeight="1" x14ac:dyDescent="0.25">
      <c r="A8" s="7">
        <v>1</v>
      </c>
      <c r="B8" s="90" t="s">
        <v>3</v>
      </c>
      <c r="C8" s="91"/>
      <c r="D8" s="91"/>
      <c r="E8" s="91"/>
      <c r="F8" s="91"/>
      <c r="G8" s="2" t="s">
        <v>103</v>
      </c>
      <c r="H8" s="8" t="s">
        <v>4</v>
      </c>
      <c r="I8" s="8" t="s">
        <v>4</v>
      </c>
      <c r="J8" s="8" t="s">
        <v>4</v>
      </c>
      <c r="K8" s="8" t="s">
        <v>4</v>
      </c>
    </row>
    <row r="9" spans="1:12" x14ac:dyDescent="0.25">
      <c r="A9" s="9">
        <v>2</v>
      </c>
      <c r="B9" s="92" t="s">
        <v>5</v>
      </c>
      <c r="C9" s="93"/>
      <c r="D9" s="93"/>
      <c r="E9" s="93"/>
      <c r="F9" s="93"/>
      <c r="G9" s="10" t="s">
        <v>6</v>
      </c>
      <c r="H9" s="11">
        <v>480770618</v>
      </c>
      <c r="I9" s="12">
        <f>SUM(H9-J9-K9)</f>
        <v>443059898</v>
      </c>
      <c r="J9" s="12">
        <v>32456320</v>
      </c>
      <c r="K9" s="39">
        <v>5254400</v>
      </c>
      <c r="L9" s="42"/>
    </row>
    <row r="10" spans="1:12" x14ac:dyDescent="0.25">
      <c r="A10" s="9">
        <v>3</v>
      </c>
      <c r="B10" s="73" t="s">
        <v>96</v>
      </c>
      <c r="C10" s="74"/>
      <c r="D10" s="74"/>
      <c r="E10" s="74"/>
      <c r="F10" s="74"/>
      <c r="G10" s="10" t="s">
        <v>7</v>
      </c>
      <c r="H10" s="11">
        <v>87868254</v>
      </c>
      <c r="I10" s="12">
        <f>SUM(H10-J10-K10)</f>
        <v>81001639</v>
      </c>
      <c r="J10" s="12">
        <v>5945365</v>
      </c>
      <c r="K10" s="39">
        <v>921250</v>
      </c>
      <c r="L10" s="42"/>
    </row>
    <row r="11" spans="1:12" x14ac:dyDescent="0.25">
      <c r="A11" s="9">
        <v>4</v>
      </c>
      <c r="B11" s="53" t="s">
        <v>8</v>
      </c>
      <c r="C11" s="54"/>
      <c r="D11" s="54"/>
      <c r="E11" s="54"/>
      <c r="F11" s="54"/>
      <c r="G11" s="10" t="s">
        <v>9</v>
      </c>
      <c r="H11" s="11">
        <v>570118788</v>
      </c>
      <c r="I11" s="12">
        <f t="shared" ref="I11:I15" si="0">SUM(H11-J11-K11)</f>
        <v>500666363</v>
      </c>
      <c r="J11" s="12">
        <v>63452425</v>
      </c>
      <c r="K11" s="39">
        <v>6000000</v>
      </c>
      <c r="L11" s="42"/>
    </row>
    <row r="12" spans="1:12" x14ac:dyDescent="0.25">
      <c r="A12" s="9">
        <v>5</v>
      </c>
      <c r="B12" s="51" t="s">
        <v>10</v>
      </c>
      <c r="C12" s="52"/>
      <c r="D12" s="52"/>
      <c r="E12" s="52"/>
      <c r="F12" s="52"/>
      <c r="G12" s="10" t="s">
        <v>11</v>
      </c>
      <c r="H12" s="11">
        <v>91000000</v>
      </c>
      <c r="I12" s="12">
        <f t="shared" si="0"/>
        <v>91000000</v>
      </c>
      <c r="J12" s="12"/>
      <c r="K12" s="6"/>
      <c r="L12" s="41"/>
    </row>
    <row r="13" spans="1:12" x14ac:dyDescent="0.25">
      <c r="A13" s="9">
        <v>6</v>
      </c>
      <c r="B13" s="51" t="s">
        <v>12</v>
      </c>
      <c r="C13" s="52"/>
      <c r="D13" s="52"/>
      <c r="E13" s="52"/>
      <c r="F13" s="52"/>
      <c r="G13" s="10" t="s">
        <v>13</v>
      </c>
      <c r="H13" s="11">
        <v>66700000</v>
      </c>
      <c r="I13" s="12">
        <f t="shared" si="0"/>
        <v>66700000</v>
      </c>
      <c r="J13" s="6"/>
      <c r="K13" s="6"/>
      <c r="L13" s="41"/>
    </row>
    <row r="14" spans="1:12" x14ac:dyDescent="0.25">
      <c r="A14" s="9">
        <v>7</v>
      </c>
      <c r="B14" s="84" t="s">
        <v>14</v>
      </c>
      <c r="C14" s="85"/>
      <c r="D14" s="85"/>
      <c r="E14" s="85"/>
      <c r="F14" s="85"/>
      <c r="G14" s="10" t="s">
        <v>15</v>
      </c>
      <c r="H14" s="11">
        <v>469877020</v>
      </c>
      <c r="I14" s="12">
        <f t="shared" si="0"/>
        <v>468027020</v>
      </c>
      <c r="J14" s="40">
        <v>1850000</v>
      </c>
      <c r="K14" s="6"/>
      <c r="L14" s="42"/>
    </row>
    <row r="15" spans="1:12" x14ac:dyDescent="0.25">
      <c r="A15" s="9">
        <v>8</v>
      </c>
      <c r="B15" s="51" t="s">
        <v>16</v>
      </c>
      <c r="C15" s="52"/>
      <c r="D15" s="52"/>
      <c r="E15" s="52"/>
      <c r="F15" s="52"/>
      <c r="G15" s="10" t="s">
        <v>17</v>
      </c>
      <c r="H15" s="11">
        <v>15666092</v>
      </c>
      <c r="I15" s="12">
        <f t="shared" si="0"/>
        <v>15666092</v>
      </c>
      <c r="J15" s="6"/>
      <c r="K15" s="6"/>
      <c r="L15" s="41"/>
    </row>
    <row r="16" spans="1:12" x14ac:dyDescent="0.25">
      <c r="A16" s="13">
        <v>9</v>
      </c>
      <c r="B16" s="57" t="s">
        <v>90</v>
      </c>
      <c r="C16" s="58"/>
      <c r="D16" s="58"/>
      <c r="E16" s="58"/>
      <c r="F16" s="58"/>
      <c r="G16" s="14" t="s">
        <v>18</v>
      </c>
      <c r="H16" s="15"/>
      <c r="I16" s="12"/>
      <c r="J16" s="6"/>
      <c r="K16" s="6"/>
    </row>
    <row r="17" spans="1:12" x14ac:dyDescent="0.25">
      <c r="A17" s="13">
        <v>10</v>
      </c>
      <c r="B17" s="57" t="s">
        <v>91</v>
      </c>
      <c r="C17" s="58"/>
      <c r="D17" s="58"/>
      <c r="E17" s="58"/>
      <c r="F17" s="58"/>
      <c r="G17" s="14" t="s">
        <v>19</v>
      </c>
      <c r="H17" s="15"/>
      <c r="I17" s="6"/>
      <c r="J17" s="6"/>
      <c r="K17" s="6"/>
    </row>
    <row r="18" spans="1:12" x14ac:dyDescent="0.25">
      <c r="A18" s="9">
        <v>11</v>
      </c>
      <c r="B18" s="51" t="s">
        <v>20</v>
      </c>
      <c r="C18" s="52"/>
      <c r="D18" s="52"/>
      <c r="E18" s="52"/>
      <c r="F18" s="52"/>
      <c r="G18" s="10" t="s">
        <v>21</v>
      </c>
      <c r="H18" s="11"/>
      <c r="I18" s="6"/>
      <c r="J18" s="6"/>
      <c r="K18" s="6"/>
    </row>
    <row r="19" spans="1:12" x14ac:dyDescent="0.25">
      <c r="A19" s="9">
        <v>12</v>
      </c>
      <c r="B19" s="84" t="s">
        <v>22</v>
      </c>
      <c r="C19" s="85"/>
      <c r="D19" s="85"/>
      <c r="E19" s="85"/>
      <c r="F19" s="85"/>
      <c r="G19" s="10" t="s">
        <v>23</v>
      </c>
      <c r="H19" s="11">
        <f>SUM(H9+H10+H11+H12+H13+H14+H15+H18)</f>
        <v>1782000772</v>
      </c>
      <c r="I19" s="11">
        <f>SUM(I9:I18)</f>
        <v>1666121012</v>
      </c>
      <c r="J19" s="11">
        <f>SUM(J9:J18)</f>
        <v>103704110</v>
      </c>
      <c r="K19" s="39">
        <v>12175650</v>
      </c>
    </row>
    <row r="20" spans="1:12" x14ac:dyDescent="0.25">
      <c r="A20" s="48"/>
      <c r="B20" s="76" t="s">
        <v>24</v>
      </c>
      <c r="C20" s="76"/>
      <c r="D20" s="76"/>
      <c r="E20" s="76"/>
      <c r="F20" s="76"/>
      <c r="G20" s="44"/>
      <c r="H20" s="16"/>
      <c r="I20" s="6"/>
      <c r="J20" s="6"/>
      <c r="K20" s="6"/>
    </row>
    <row r="21" spans="1:12" x14ac:dyDescent="0.25">
      <c r="A21" s="17">
        <v>14</v>
      </c>
      <c r="B21" s="51" t="s">
        <v>25</v>
      </c>
      <c r="C21" s="52"/>
      <c r="D21" s="52"/>
      <c r="E21" s="52"/>
      <c r="F21" s="52"/>
      <c r="G21" s="18" t="s">
        <v>26</v>
      </c>
      <c r="H21" s="19">
        <v>67333000</v>
      </c>
      <c r="I21" s="12">
        <f t="shared" ref="I21:I25" si="1">SUM(H21-J21-K21)</f>
        <v>67333000</v>
      </c>
      <c r="J21" s="6"/>
      <c r="K21" s="6"/>
    </row>
    <row r="22" spans="1:12" ht="21.75" customHeight="1" x14ac:dyDescent="0.25">
      <c r="A22" s="17">
        <v>15</v>
      </c>
      <c r="B22" s="51" t="s">
        <v>97</v>
      </c>
      <c r="C22" s="52"/>
      <c r="D22" s="52"/>
      <c r="E22" s="52"/>
      <c r="F22" s="52"/>
      <c r="G22" s="18" t="s">
        <v>98</v>
      </c>
      <c r="H22" s="19">
        <v>28315545</v>
      </c>
      <c r="I22" s="12">
        <f t="shared" si="1"/>
        <v>28315545</v>
      </c>
      <c r="J22" s="6"/>
      <c r="K22" s="6"/>
    </row>
    <row r="23" spans="1:12" x14ac:dyDescent="0.25">
      <c r="A23" s="20">
        <v>16</v>
      </c>
      <c r="B23" s="82" t="s">
        <v>27</v>
      </c>
      <c r="C23" s="83"/>
      <c r="D23" s="83"/>
      <c r="E23" s="83"/>
      <c r="F23" s="83"/>
      <c r="G23" s="21" t="s">
        <v>28</v>
      </c>
      <c r="H23" s="19">
        <v>605633073</v>
      </c>
      <c r="I23" s="12">
        <f t="shared" si="1"/>
        <v>605633073</v>
      </c>
      <c r="J23" s="6"/>
      <c r="K23" s="6"/>
    </row>
    <row r="24" spans="1:12" x14ac:dyDescent="0.25">
      <c r="A24" s="17">
        <v>17</v>
      </c>
      <c r="B24" s="80" t="s">
        <v>29</v>
      </c>
      <c r="C24" s="81"/>
      <c r="D24" s="81"/>
      <c r="E24" s="81"/>
      <c r="F24" s="81"/>
      <c r="G24" s="18" t="s">
        <v>30</v>
      </c>
      <c r="H24" s="22">
        <f>SUM(H21:H23)</f>
        <v>701281618</v>
      </c>
      <c r="I24" s="12">
        <f t="shared" si="1"/>
        <v>701281618</v>
      </c>
      <c r="J24" s="6"/>
      <c r="K24" s="6"/>
    </row>
    <row r="25" spans="1:12" x14ac:dyDescent="0.25">
      <c r="A25" s="17">
        <v>18</v>
      </c>
      <c r="B25" s="80" t="s">
        <v>31</v>
      </c>
      <c r="C25" s="81"/>
      <c r="D25" s="81"/>
      <c r="E25" s="81"/>
      <c r="F25" s="81"/>
      <c r="G25" s="18" t="s">
        <v>32</v>
      </c>
      <c r="H25" s="22">
        <f>SUM(H24)</f>
        <v>701281618</v>
      </c>
      <c r="I25" s="12">
        <f t="shared" si="1"/>
        <v>701281618</v>
      </c>
      <c r="J25" s="6"/>
      <c r="K25" s="6"/>
    </row>
    <row r="26" spans="1:12" x14ac:dyDescent="0.25">
      <c r="A26" s="49">
        <v>19</v>
      </c>
      <c r="B26" s="75" t="s">
        <v>33</v>
      </c>
      <c r="C26" s="75"/>
      <c r="D26" s="75"/>
      <c r="E26" s="75"/>
      <c r="F26" s="75"/>
      <c r="G26" s="45"/>
      <c r="H26" s="11">
        <f>SUM(H19+H25)</f>
        <v>2483282390</v>
      </c>
      <c r="I26" s="11">
        <f>SUM(I19+I25)</f>
        <v>2367402630</v>
      </c>
      <c r="J26" s="11">
        <f>SUM(J19+J25)</f>
        <v>103704110</v>
      </c>
      <c r="K26" s="39">
        <v>12175650</v>
      </c>
      <c r="L26" s="41"/>
    </row>
    <row r="27" spans="1:12" x14ac:dyDescent="0.25">
      <c r="A27" s="48">
        <v>20</v>
      </c>
      <c r="B27" s="76" t="s">
        <v>34</v>
      </c>
      <c r="C27" s="76"/>
      <c r="D27" s="76"/>
      <c r="E27" s="76"/>
      <c r="F27" s="76"/>
      <c r="G27" s="44"/>
      <c r="H27" s="16"/>
      <c r="I27" s="6"/>
      <c r="J27" s="6"/>
      <c r="K27" s="6"/>
    </row>
    <row r="28" spans="1:12" x14ac:dyDescent="0.25">
      <c r="A28" s="20">
        <v>21</v>
      </c>
      <c r="B28" s="53" t="s">
        <v>35</v>
      </c>
      <c r="C28" s="54"/>
      <c r="D28" s="54"/>
      <c r="E28" s="54"/>
      <c r="F28" s="54"/>
      <c r="G28" s="23" t="s">
        <v>36</v>
      </c>
      <c r="H28" s="15">
        <v>707888621</v>
      </c>
      <c r="I28" s="12">
        <f t="shared" ref="I28:I40" si="2">SUM(H28-J28-K28)</f>
        <v>707888621</v>
      </c>
      <c r="J28" s="6"/>
      <c r="K28" s="6"/>
    </row>
    <row r="29" spans="1:12" x14ac:dyDescent="0.25">
      <c r="A29" s="20">
        <v>22</v>
      </c>
      <c r="B29" s="55" t="s">
        <v>92</v>
      </c>
      <c r="C29" s="56"/>
      <c r="D29" s="56"/>
      <c r="E29" s="56"/>
      <c r="F29" s="56"/>
      <c r="G29" s="24" t="s">
        <v>37</v>
      </c>
      <c r="H29" s="15">
        <v>19000000</v>
      </c>
      <c r="I29" s="12">
        <f t="shared" si="2"/>
        <v>19000000</v>
      </c>
      <c r="J29" s="6"/>
      <c r="K29" s="6"/>
    </row>
    <row r="30" spans="1:12" x14ac:dyDescent="0.25">
      <c r="A30" s="20">
        <v>23</v>
      </c>
      <c r="B30" s="73" t="s">
        <v>38</v>
      </c>
      <c r="C30" s="74"/>
      <c r="D30" s="74"/>
      <c r="E30" s="74"/>
      <c r="F30" s="74"/>
      <c r="G30" s="23" t="s">
        <v>39</v>
      </c>
      <c r="H30" s="15">
        <f>SUM(H28:H29)</f>
        <v>726888621</v>
      </c>
      <c r="I30" s="12">
        <f t="shared" si="2"/>
        <v>726888621</v>
      </c>
      <c r="J30" s="6"/>
      <c r="K30" s="6"/>
    </row>
    <row r="31" spans="1:12" x14ac:dyDescent="0.25">
      <c r="A31" s="20">
        <v>24</v>
      </c>
      <c r="B31" s="55" t="s">
        <v>40</v>
      </c>
      <c r="C31" s="56"/>
      <c r="D31" s="56"/>
      <c r="E31" s="56"/>
      <c r="F31" s="56"/>
      <c r="G31" s="24" t="s">
        <v>41</v>
      </c>
      <c r="H31" s="15"/>
      <c r="I31" s="12">
        <f t="shared" si="2"/>
        <v>0</v>
      </c>
      <c r="J31" s="6"/>
      <c r="K31" s="6"/>
    </row>
    <row r="32" spans="1:12" x14ac:dyDescent="0.25">
      <c r="A32" s="20">
        <v>25</v>
      </c>
      <c r="B32" s="55" t="s">
        <v>93</v>
      </c>
      <c r="C32" s="56"/>
      <c r="D32" s="56"/>
      <c r="E32" s="56"/>
      <c r="F32" s="56"/>
      <c r="G32" s="24" t="s">
        <v>42</v>
      </c>
      <c r="H32" s="15"/>
      <c r="I32" s="12">
        <f t="shared" si="2"/>
        <v>0</v>
      </c>
      <c r="J32" s="6"/>
      <c r="K32" s="6"/>
    </row>
    <row r="33" spans="1:12" x14ac:dyDescent="0.25">
      <c r="A33" s="20">
        <v>26</v>
      </c>
      <c r="B33" s="53" t="s">
        <v>94</v>
      </c>
      <c r="C33" s="54"/>
      <c r="D33" s="54"/>
      <c r="E33" s="54"/>
      <c r="F33" s="54"/>
      <c r="G33" s="23" t="s">
        <v>43</v>
      </c>
      <c r="H33" s="15"/>
      <c r="I33" s="12">
        <f t="shared" si="2"/>
        <v>0</v>
      </c>
      <c r="J33" s="6"/>
      <c r="K33" s="6"/>
    </row>
    <row r="34" spans="1:12" x14ac:dyDescent="0.25">
      <c r="A34" s="17">
        <v>27</v>
      </c>
      <c r="B34" s="53" t="s">
        <v>44</v>
      </c>
      <c r="C34" s="54"/>
      <c r="D34" s="54"/>
      <c r="E34" s="54"/>
      <c r="F34" s="54"/>
      <c r="G34" s="23" t="s">
        <v>45</v>
      </c>
      <c r="H34" s="15">
        <v>346500000</v>
      </c>
      <c r="I34" s="12">
        <f t="shared" si="2"/>
        <v>346500000</v>
      </c>
      <c r="J34" s="6"/>
      <c r="K34" s="6"/>
    </row>
    <row r="35" spans="1:12" x14ac:dyDescent="0.25">
      <c r="A35" s="20">
        <v>28</v>
      </c>
      <c r="B35" s="51" t="s">
        <v>46</v>
      </c>
      <c r="C35" s="52"/>
      <c r="D35" s="52"/>
      <c r="E35" s="52"/>
      <c r="F35" s="52"/>
      <c r="G35" s="23" t="s">
        <v>47</v>
      </c>
      <c r="H35" s="11">
        <v>392672808</v>
      </c>
      <c r="I35" s="12">
        <f t="shared" si="2"/>
        <v>332672808</v>
      </c>
      <c r="J35" s="12">
        <v>50000000</v>
      </c>
      <c r="K35" s="39">
        <v>10000000</v>
      </c>
      <c r="L35" s="42"/>
    </row>
    <row r="36" spans="1:12" x14ac:dyDescent="0.25">
      <c r="A36" s="20">
        <v>29</v>
      </c>
      <c r="B36" s="53" t="s">
        <v>48</v>
      </c>
      <c r="C36" s="54"/>
      <c r="D36" s="54"/>
      <c r="E36" s="54"/>
      <c r="F36" s="54"/>
      <c r="G36" s="23" t="s">
        <v>49</v>
      </c>
      <c r="H36" s="15">
        <v>41500000</v>
      </c>
      <c r="I36" s="12">
        <f t="shared" si="2"/>
        <v>41500000</v>
      </c>
      <c r="J36" s="6"/>
      <c r="K36" s="6"/>
    </row>
    <row r="37" spans="1:12" x14ac:dyDescent="0.25">
      <c r="A37" s="20">
        <v>30</v>
      </c>
      <c r="B37" s="57" t="s">
        <v>50</v>
      </c>
      <c r="C37" s="58"/>
      <c r="D37" s="58"/>
      <c r="E37" s="58"/>
      <c r="F37" s="58"/>
      <c r="G37" s="24" t="s">
        <v>51</v>
      </c>
      <c r="H37" s="15">
        <v>5500000</v>
      </c>
      <c r="I37" s="12">
        <f t="shared" si="2"/>
        <v>5500000</v>
      </c>
      <c r="J37" s="6"/>
      <c r="K37" s="6"/>
    </row>
    <row r="38" spans="1:12" x14ac:dyDescent="0.25">
      <c r="A38" s="20">
        <v>31</v>
      </c>
      <c r="B38" s="53" t="s">
        <v>52</v>
      </c>
      <c r="C38" s="54"/>
      <c r="D38" s="54"/>
      <c r="E38" s="54"/>
      <c r="F38" s="54"/>
      <c r="G38" s="23" t="s">
        <v>53</v>
      </c>
      <c r="H38" s="15">
        <f>SUM(H37)</f>
        <v>5500000</v>
      </c>
      <c r="I38" s="12">
        <f t="shared" si="2"/>
        <v>5500000</v>
      </c>
      <c r="J38" s="6"/>
      <c r="K38" s="6"/>
    </row>
    <row r="39" spans="1:12" x14ac:dyDescent="0.25">
      <c r="A39" s="17">
        <v>32</v>
      </c>
      <c r="B39" s="57" t="s">
        <v>54</v>
      </c>
      <c r="C39" s="58"/>
      <c r="D39" s="58"/>
      <c r="E39" s="58"/>
      <c r="F39" s="58"/>
      <c r="G39" s="24" t="s">
        <v>55</v>
      </c>
      <c r="H39" s="15"/>
      <c r="I39" s="12">
        <f t="shared" si="2"/>
        <v>0</v>
      </c>
      <c r="J39" s="6"/>
      <c r="K39" s="6"/>
    </row>
    <row r="40" spans="1:12" x14ac:dyDescent="0.25">
      <c r="A40" s="17">
        <v>33</v>
      </c>
      <c r="B40" s="53" t="s">
        <v>56</v>
      </c>
      <c r="C40" s="54"/>
      <c r="D40" s="54"/>
      <c r="E40" s="54"/>
      <c r="F40" s="54"/>
      <c r="G40" s="23" t="s">
        <v>57</v>
      </c>
      <c r="H40" s="15"/>
      <c r="I40" s="12">
        <f t="shared" si="2"/>
        <v>0</v>
      </c>
      <c r="J40" s="6"/>
      <c r="K40" s="6"/>
    </row>
    <row r="41" spans="1:12" x14ac:dyDescent="0.25">
      <c r="A41" s="17">
        <v>34</v>
      </c>
      <c r="B41" s="51" t="s">
        <v>58</v>
      </c>
      <c r="C41" s="52"/>
      <c r="D41" s="52"/>
      <c r="E41" s="52"/>
      <c r="F41" s="52"/>
      <c r="G41" s="23" t="s">
        <v>59</v>
      </c>
      <c r="H41" s="11">
        <f>SUM(H30+H33+H34+H35+H36+H38+J42)</f>
        <v>1513061429</v>
      </c>
      <c r="I41" s="11">
        <f>SUM(I30+I33+I34+I35+I36+I38+I40)</f>
        <v>1453061429</v>
      </c>
      <c r="J41" s="11">
        <v>50000000</v>
      </c>
      <c r="K41" s="39">
        <v>10000000</v>
      </c>
      <c r="L41" s="41"/>
    </row>
    <row r="42" spans="1:12" x14ac:dyDescent="0.25">
      <c r="A42" s="17">
        <v>35</v>
      </c>
      <c r="B42" s="61" t="s">
        <v>60</v>
      </c>
      <c r="C42" s="62"/>
      <c r="D42" s="62"/>
      <c r="E42" s="62"/>
      <c r="F42" s="62"/>
      <c r="G42" s="46"/>
      <c r="H42" s="25"/>
      <c r="I42" s="6"/>
      <c r="J42" s="6"/>
      <c r="K42" s="6"/>
    </row>
    <row r="43" spans="1:12" x14ac:dyDescent="0.25">
      <c r="A43" s="20">
        <v>36</v>
      </c>
      <c r="B43" s="67" t="s">
        <v>61</v>
      </c>
      <c r="C43" s="68"/>
      <c r="D43" s="68"/>
      <c r="E43" s="68"/>
      <c r="F43" s="68"/>
      <c r="G43" s="26" t="s">
        <v>62</v>
      </c>
      <c r="H43" s="30">
        <v>5331000</v>
      </c>
      <c r="I43" s="12">
        <f t="shared" ref="I43:I53" si="3">SUM(H43-J43-K43)</f>
        <v>5331000</v>
      </c>
      <c r="J43" s="6"/>
      <c r="K43" s="6"/>
    </row>
    <row r="44" spans="1:12" x14ac:dyDescent="0.25">
      <c r="A44" s="17">
        <v>37</v>
      </c>
      <c r="B44" s="65" t="s">
        <v>95</v>
      </c>
      <c r="C44" s="66"/>
      <c r="D44" s="66"/>
      <c r="E44" s="66"/>
      <c r="F44" s="66"/>
      <c r="G44" s="26" t="s">
        <v>63</v>
      </c>
      <c r="H44" s="27"/>
      <c r="I44" s="12">
        <f t="shared" si="3"/>
        <v>0</v>
      </c>
      <c r="J44" s="6"/>
      <c r="K44" s="6"/>
    </row>
    <row r="45" spans="1:12" x14ac:dyDescent="0.25">
      <c r="A45" s="20">
        <v>38</v>
      </c>
      <c r="B45" s="67" t="s">
        <v>64</v>
      </c>
      <c r="C45" s="68"/>
      <c r="D45" s="68"/>
      <c r="E45" s="68"/>
      <c r="F45" s="68"/>
      <c r="G45" s="26" t="s">
        <v>65</v>
      </c>
      <c r="H45" s="27"/>
      <c r="I45" s="12">
        <f t="shared" si="3"/>
        <v>0</v>
      </c>
      <c r="J45" s="6"/>
      <c r="K45" s="6"/>
    </row>
    <row r="46" spans="1:12" x14ac:dyDescent="0.25">
      <c r="A46" s="17">
        <v>39</v>
      </c>
      <c r="B46" s="59" t="s">
        <v>66</v>
      </c>
      <c r="C46" s="60"/>
      <c r="D46" s="60"/>
      <c r="E46" s="60"/>
      <c r="F46" s="60"/>
      <c r="G46" s="28" t="s">
        <v>67</v>
      </c>
      <c r="H46" s="50">
        <f>SUM(H43:H45)</f>
        <v>5331000</v>
      </c>
      <c r="I46" s="12">
        <f t="shared" si="3"/>
        <v>5331000</v>
      </c>
      <c r="J46" s="6"/>
      <c r="K46" s="6"/>
    </row>
    <row r="47" spans="1:12" x14ac:dyDescent="0.25">
      <c r="A47" s="17">
        <v>40</v>
      </c>
      <c r="B47" s="63" t="s">
        <v>68</v>
      </c>
      <c r="C47" s="64"/>
      <c r="D47" s="64"/>
      <c r="E47" s="64"/>
      <c r="F47" s="64"/>
      <c r="G47" s="28" t="s">
        <v>69</v>
      </c>
      <c r="H47" s="27"/>
      <c r="I47" s="12">
        <f t="shared" si="3"/>
        <v>0</v>
      </c>
      <c r="J47" s="6"/>
      <c r="K47" s="6"/>
    </row>
    <row r="48" spans="1:12" ht="15.75" customHeight="1" x14ac:dyDescent="0.25">
      <c r="A48" s="29">
        <v>41</v>
      </c>
      <c r="B48" s="69" t="s">
        <v>70</v>
      </c>
      <c r="C48" s="70"/>
      <c r="D48" s="70"/>
      <c r="E48" s="70"/>
      <c r="F48" s="70"/>
      <c r="G48" s="26" t="s">
        <v>71</v>
      </c>
      <c r="H48" s="30">
        <v>359256888</v>
      </c>
      <c r="I48" s="12">
        <f t="shared" si="3"/>
        <v>359256888</v>
      </c>
      <c r="J48" s="6"/>
      <c r="K48" s="6"/>
    </row>
    <row r="49" spans="1:12" x14ac:dyDescent="0.25">
      <c r="A49" s="31">
        <v>42</v>
      </c>
      <c r="B49" s="69" t="s">
        <v>72</v>
      </c>
      <c r="C49" s="70"/>
      <c r="D49" s="70"/>
      <c r="E49" s="70"/>
      <c r="F49" s="70"/>
      <c r="G49" s="26" t="s">
        <v>73</v>
      </c>
      <c r="H49" s="30"/>
      <c r="I49" s="12">
        <f t="shared" si="3"/>
        <v>0</v>
      </c>
      <c r="J49" s="6"/>
      <c r="K49" s="6"/>
    </row>
    <row r="50" spans="1:12" x14ac:dyDescent="0.25">
      <c r="A50" s="31">
        <v>43</v>
      </c>
      <c r="B50" s="71" t="s">
        <v>74</v>
      </c>
      <c r="C50" s="72"/>
      <c r="D50" s="72"/>
      <c r="E50" s="72"/>
      <c r="F50" s="72"/>
      <c r="G50" s="28" t="s">
        <v>75</v>
      </c>
      <c r="H50" s="30">
        <f>SUM(H48:H49)</f>
        <v>359256888</v>
      </c>
      <c r="I50" s="12">
        <f t="shared" si="3"/>
        <v>359256888</v>
      </c>
      <c r="J50" s="6"/>
      <c r="K50" s="6"/>
    </row>
    <row r="51" spans="1:12" x14ac:dyDescent="0.25">
      <c r="A51" s="31">
        <v>44</v>
      </c>
      <c r="B51" s="67" t="s">
        <v>76</v>
      </c>
      <c r="C51" s="68"/>
      <c r="D51" s="68"/>
      <c r="E51" s="68"/>
      <c r="F51" s="68"/>
      <c r="G51" s="26" t="s">
        <v>77</v>
      </c>
      <c r="H51" s="30">
        <v>605633073</v>
      </c>
      <c r="I51" s="12">
        <f t="shared" si="3"/>
        <v>605633073</v>
      </c>
      <c r="J51" s="12"/>
      <c r="K51" s="6"/>
    </row>
    <row r="52" spans="1:12" x14ac:dyDescent="0.25">
      <c r="A52" s="32">
        <v>45</v>
      </c>
      <c r="B52" s="65" t="s">
        <v>78</v>
      </c>
      <c r="C52" s="66"/>
      <c r="D52" s="66"/>
      <c r="E52" s="66"/>
      <c r="F52" s="66"/>
      <c r="G52" s="26" t="s">
        <v>79</v>
      </c>
      <c r="H52" s="33"/>
      <c r="I52" s="12">
        <f t="shared" si="3"/>
        <v>0</v>
      </c>
      <c r="J52" s="6"/>
      <c r="K52" s="6"/>
    </row>
    <row r="53" spans="1:12" x14ac:dyDescent="0.25">
      <c r="A53" s="32">
        <v>46</v>
      </c>
      <c r="B53" s="59" t="s">
        <v>80</v>
      </c>
      <c r="C53" s="60"/>
      <c r="D53" s="60"/>
      <c r="E53" s="60"/>
      <c r="F53" s="60"/>
      <c r="G53" s="28" t="s">
        <v>81</v>
      </c>
      <c r="H53" s="34">
        <f>SUM(H51:H52)</f>
        <v>605633073</v>
      </c>
      <c r="I53" s="12">
        <f t="shared" si="3"/>
        <v>605633073</v>
      </c>
      <c r="J53" s="35"/>
      <c r="K53" s="6"/>
    </row>
    <row r="54" spans="1:12" x14ac:dyDescent="0.25">
      <c r="A54" s="31">
        <v>47</v>
      </c>
      <c r="B54" s="63" t="s">
        <v>82</v>
      </c>
      <c r="C54" s="64"/>
      <c r="D54" s="64"/>
      <c r="E54" s="64"/>
      <c r="F54" s="64"/>
      <c r="G54" s="28" t="s">
        <v>83</v>
      </c>
      <c r="H54" s="34">
        <f>SUM(H46+H47+H50+H53)</f>
        <v>970220961</v>
      </c>
      <c r="I54" s="12">
        <v>970220961</v>
      </c>
      <c r="J54" s="35" t="s">
        <v>102</v>
      </c>
      <c r="K54" s="6"/>
    </row>
    <row r="55" spans="1:12" x14ac:dyDescent="0.25">
      <c r="A55" s="31">
        <v>48</v>
      </c>
      <c r="B55" s="61" t="s">
        <v>84</v>
      </c>
      <c r="C55" s="62"/>
      <c r="D55" s="62"/>
      <c r="E55" s="62"/>
      <c r="F55" s="62"/>
      <c r="G55" s="36"/>
      <c r="H55" s="37">
        <f>SUM(H41+H54)</f>
        <v>2483282390</v>
      </c>
      <c r="I55" s="37">
        <f>SUM(I41+I54)</f>
        <v>2423282390</v>
      </c>
      <c r="J55" s="37">
        <v>50000000</v>
      </c>
      <c r="K55" s="39">
        <v>10000000</v>
      </c>
      <c r="L55" s="41"/>
    </row>
  </sheetData>
  <mergeCells count="54">
    <mergeCell ref="B10:F10"/>
    <mergeCell ref="B9:F9"/>
    <mergeCell ref="B6:F6"/>
    <mergeCell ref="B19:F19"/>
    <mergeCell ref="B18:F18"/>
    <mergeCell ref="B17:F17"/>
    <mergeCell ref="B16:F16"/>
    <mergeCell ref="B13:F13"/>
    <mergeCell ref="I5:K5"/>
    <mergeCell ref="A3:K3"/>
    <mergeCell ref="A1:K1"/>
    <mergeCell ref="B24:F24"/>
    <mergeCell ref="B25:F25"/>
    <mergeCell ref="B21:F21"/>
    <mergeCell ref="B23:F23"/>
    <mergeCell ref="B22:F22"/>
    <mergeCell ref="B20:F20"/>
    <mergeCell ref="B11:F11"/>
    <mergeCell ref="B15:F15"/>
    <mergeCell ref="B14:F14"/>
    <mergeCell ref="B12:F12"/>
    <mergeCell ref="B7:F7"/>
    <mergeCell ref="G5:H5"/>
    <mergeCell ref="B8:F8"/>
    <mergeCell ref="B28:F28"/>
    <mergeCell ref="B29:F29"/>
    <mergeCell ref="B30:F30"/>
    <mergeCell ref="B26:F26"/>
    <mergeCell ref="B27:F27"/>
    <mergeCell ref="B46:F46"/>
    <mergeCell ref="B41:F41"/>
    <mergeCell ref="B55:F55"/>
    <mergeCell ref="B42:F42"/>
    <mergeCell ref="B54:F54"/>
    <mergeCell ref="B47:F47"/>
    <mergeCell ref="B44:F44"/>
    <mergeCell ref="B43:F43"/>
    <mergeCell ref="B53:F53"/>
    <mergeCell ref="B52:F52"/>
    <mergeCell ref="B49:F49"/>
    <mergeCell ref="B50:F50"/>
    <mergeCell ref="B51:F51"/>
    <mergeCell ref="B48:F48"/>
    <mergeCell ref="B45:F45"/>
    <mergeCell ref="B35:F35"/>
    <mergeCell ref="B34:F34"/>
    <mergeCell ref="B31:F31"/>
    <mergeCell ref="B32:F32"/>
    <mergeCell ref="B40:F40"/>
    <mergeCell ref="B39:F39"/>
    <mergeCell ref="B38:F38"/>
    <mergeCell ref="B36:F36"/>
    <mergeCell ref="B37:F37"/>
    <mergeCell ref="B33:F33"/>
  </mergeCells>
  <pageMargins left="3.937007874015748E-2" right="3.937007874015748E-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2020-01-24T14:19:59Z</cp:lastPrinted>
  <dcterms:created xsi:type="dcterms:W3CDTF">2017-01-15T11:49:46Z</dcterms:created>
  <dcterms:modified xsi:type="dcterms:W3CDTF">2020-02-03T09:35:23Z</dcterms:modified>
</cp:coreProperties>
</file>