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'BEVÉTELEK'!$A$1:$S$99</definedName>
    <definedName name="_xlnm.Print_Area" localSheetId="1">'KIADÁSOK'!$A$1:$U$101</definedName>
  </definedNames>
  <calcPr fullCalcOnLoad="1"/>
</workbook>
</file>

<file path=xl/sharedStrings.xml><?xml version="1.0" encoding="utf-8"?>
<sst xmlns="http://schemas.openxmlformats.org/spreadsheetml/2006/main" count="610" uniqueCount="219">
  <si>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</si>
  <si>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</si>
  <si>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</si>
  <si>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</si>
  <si>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</si>
  <si>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</si>
  <si>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</si>
  <si>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</si>
  <si>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</si>
  <si>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</si>
  <si>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</si>
  <si>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</si>
  <si>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</si>
  <si>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</si>
  <si>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</si>
  <si>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</si>
  <si>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</si>
  <si>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</si>
  <si>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</si>
  <si>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</si>
  <si>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</si>
  <si>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</si>
  <si>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</si>
  <si>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</si>
  <si>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</si>
  <si>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</si>
  <si>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</si>
  <si>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</si>
  <si>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</si>
  <si>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</si>
  <si>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</si>
  <si>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</si>
  <si>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</si>
  <si>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</si>
  <si>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</si>
  <si>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</si>
  <si>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</si>
  <si>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</si>
  <si>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</si>
  <si>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</si>
  <si>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</si>
  <si>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</si>
  <si>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</si>
  <si>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</si>
  <si>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</si>
  <si>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</si>
  <si>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</si>
  <si>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</si>
  <si>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</si>
  <si>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</si>
  <si>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</si>
  <si>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</si>
  <si>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</si>
  <si>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</si>
  <si>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</si>
  <si>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</si>
  <si>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</si>
  <si>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</si>
  <si>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</si>
  <si>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</si>
  <si>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</si>
  <si>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</si>
  <si>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</si>
  <si>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</si>
  <si>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</si>
  <si>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</si>
  <si>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</si>
  <si>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</si>
  <si>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</si>
  <si>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</si>
  <si>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</si>
  <si>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</si>
  <si>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</si>
  <si>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</si>
  <si>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</si>
  <si>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</si>
  <si>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</si>
  <si>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</si>
  <si>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</si>
  <si>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</si>
  <si>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</si>
  <si>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</si>
  <si>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</si>
  <si>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</si>
  <si>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</si>
  <si>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</si>
  <si>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</si>
  <si>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</si>
  <si>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</si>
  <si>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</si>
  <si>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</si>
  <si>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</si>
  <si>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</si>
  <si>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</si>
  <si>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</si>
  <si>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</si>
  <si>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</si>
  <si>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</si>
  <si>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</si>
  <si>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</si>
  <si>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</si>
  <si>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</si>
  <si>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</si>
  <si>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</si>
  <si>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</si>
  <si>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</si>
  <si>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</si>
  <si>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</si>
  <si>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</si>
  <si>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</si>
  <si>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</si>
  <si>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</si>
  <si>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</si>
  <si>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</si>
  <si>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</si>
  <si>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</si>
  <si>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</si>
  <si>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</si>
  <si>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</si>
  <si>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</si>
  <si>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</si>
  <si>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</si>
  <si>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</si>
  <si>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</si>
  <si>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</si>
  <si>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</si>
  <si>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</si>
  <si>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</si>
  <si>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</si>
  <si>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</si>
  <si>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</si>
  <si>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</si>
  <si>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</si>
  <si>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</si>
  <si>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</si>
  <si>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</si>
  <si>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</si>
  <si>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</si>
  <si>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</si>
  <si>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</si>
  <si>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</si>
  <si>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</si>
  <si>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</si>
  <si>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</si>
  <si>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</si>
  <si>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</si>
  <si>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</si>
  <si>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</si>
  <si>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</si>
  <si>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</si>
  <si>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</si>
  <si>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</si>
  <si>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</si>
  <si>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</si>
  <si>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</si>
  <si>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</si>
  <si>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</si>
  <si>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</si>
  <si>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</si>
  <si>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</si>
  <si>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</si>
  <si>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</si>
  <si>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</si>
  <si>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</si>
  <si>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</si>
  <si>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</si>
  <si>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</si>
  <si>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</si>
  <si>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</si>
  <si>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t>016080</t>
  </si>
  <si>
    <t>Kiemelt állami és önkormányzati rendezvények</t>
  </si>
  <si>
    <t>53.</t>
  </si>
  <si>
    <t>54.</t>
  </si>
  <si>
    <t>Államháztartáson belüli megelőlegezés</t>
  </si>
  <si>
    <t>062020</t>
  </si>
  <si>
    <t>Településfejlesztéssi projekt és támogatásuk</t>
  </si>
  <si>
    <t>55.</t>
  </si>
  <si>
    <t>56.</t>
  </si>
  <si>
    <t>Településfejlesztési projekt és támogatásuk</t>
  </si>
  <si>
    <t>Teljesítés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</si>
  <si>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</si>
  <si>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</si>
  <si>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</si>
  <si>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</si>
  <si>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</si>
  <si>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</si>
  <si>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</si>
  <si>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</si>
  <si>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</si>
  <si>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</si>
  <si>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</si>
  <si>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</si>
  <si>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</si>
  <si>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</si>
  <si>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</si>
  <si>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</si>
  <si>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</si>
  <si>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</si>
  <si>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</si>
  <si>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</si>
  <si>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</si>
  <si>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</si>
  <si>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</si>
  <si>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</si>
  <si>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</si>
  <si>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</si>
  <si>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</si>
  <si>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</si>
  <si>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Forgatási és befektetési célú finanszírozási műveletek</t>
  </si>
  <si>
    <t>85.</t>
  </si>
  <si>
    <t>86.</t>
  </si>
  <si>
    <t>87.</t>
  </si>
  <si>
    <t xml:space="preserve">                                         Tardos Község Önkormányzata  2019. évi költségvetés bevételi és kiadási előirányzatainak teljesítése feladatonként</t>
  </si>
  <si>
    <t>Q</t>
  </si>
  <si>
    <t xml:space="preserve">   Dologi    kiadások </t>
  </si>
  <si>
    <t>4. melléklet    9/2020. (VII.01.) számú önkormányzati rendelethez</t>
  </si>
  <si>
    <t>4. melléklet     9/2020. (VII.01.) számú önkormányzati rendelethez</t>
  </si>
  <si>
    <t>4.  melléklet    9/2020.  (VII.01.) önkormányzati rendelethez</t>
  </si>
  <si>
    <t>4.  melléklet    9/2020. (VII.01.)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</si>
</sst>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top" shrinkToFit="1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top" shrinkToFit="1"/>
    </xf>
    <xf numFmtId="0" fontId="6" fillId="0" borderId="15" xfId="0" applyFont="1" applyBorder="1" applyAlignment="1">
      <alignment wrapText="1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9" xfId="0" applyNumberFormat="1" applyFont="1" applyFill="1" applyBorder="1" applyAlignment="1">
      <alignment horizontal="center" vertical="top" shrinkToFit="1"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 vertical="center" textRotation="90" wrapText="1"/>
    </xf>
    <xf numFmtId="0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49" fontId="6" fillId="0" borderId="19" xfId="0" applyNumberFormat="1" applyFont="1" applyBorder="1" applyAlignment="1">
      <alignment horizontal="center" vertical="top" shrinkToFit="1"/>
    </xf>
    <xf numFmtId="1" fontId="2" fillId="0" borderId="22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49" fontId="6" fillId="0" borderId="15" xfId="0" applyNumberFormat="1" applyFont="1" applyBorder="1" applyAlignment="1">
      <alignment horizontal="center" vertical="top" shrinkToFit="1"/>
    </xf>
    <xf numFmtId="49" fontId="6" fillId="0" borderId="15" xfId="0" applyNumberFormat="1" applyFont="1" applyFill="1" applyBorder="1" applyAlignment="1">
      <alignment horizontal="center" vertical="top" shrinkToFit="1"/>
    </xf>
    <xf numFmtId="3" fontId="0" fillId="0" borderId="13" xfId="0" applyNumberForma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0" xfId="0" applyBorder="1" applyAlignment="1">
      <alignment/>
    </xf>
    <xf numFmtId="1" fontId="6" fillId="0" borderId="39" xfId="0" applyNumberFormat="1" applyFont="1" applyBorder="1" applyAlignment="1">
      <alignment horizontal="right"/>
    </xf>
    <xf numFmtId="1" fontId="7" fillId="0" borderId="39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3" fontId="0" fillId="0" borderId="40" xfId="0" applyNumberFormat="1" applyBorder="1" applyAlignment="1">
      <alignment/>
    </xf>
    <xf numFmtId="49" fontId="6" fillId="0" borderId="36" xfId="0" applyNumberFormat="1" applyFont="1" applyBorder="1" applyAlignment="1">
      <alignment horizontal="center" vertical="top" shrinkToFit="1"/>
    </xf>
    <xf numFmtId="3" fontId="0" fillId="0" borderId="41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4" xfId="0" applyBorder="1" applyAlignment="1">
      <alignment/>
    </xf>
    <xf numFmtId="0" fontId="2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49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49" fontId="0" fillId="0" borderId="51" xfId="0" applyNumberFormat="1" applyBorder="1" applyAlignment="1">
      <alignment horizontal="center" vertical="top"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0" fillId="0" borderId="52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53" xfId="0" applyFont="1" applyBorder="1" applyAlignment="1">
      <alignment wrapText="1"/>
    </xf>
    <xf numFmtId="1" fontId="6" fillId="0" borderId="20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46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1" fontId="6" fillId="0" borderId="54" xfId="0" applyNumberFormat="1" applyFont="1" applyBorder="1" applyAlignment="1">
      <alignment horizontal="right"/>
    </xf>
    <xf numFmtId="0" fontId="2" fillId="0" borderId="55" xfId="0" applyFont="1" applyFill="1" applyBorder="1" applyAlignment="1">
      <alignment wrapText="1"/>
    </xf>
    <xf numFmtId="49" fontId="8" fillId="0" borderId="56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3" xfId="0" applyNumberFormat="1" applyFont="1" applyBorder="1" applyAlignment="1">
      <alignment vertical="top"/>
    </xf>
    <xf numFmtId="0" fontId="2" fillId="0" borderId="4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49" fontId="6" fillId="0" borderId="58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7" xfId="0" applyNumberFormat="1" applyFont="1" applyBorder="1" applyAlignment="1">
      <alignment horizontal="center" vertical="top" shrinkToFit="1"/>
    </xf>
    <xf numFmtId="3" fontId="0" fillId="0" borderId="59" xfId="0" applyNumberForma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7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7" fillId="0" borderId="67" xfId="0" applyNumberFormat="1" applyFont="1" applyBorder="1" applyAlignment="1">
      <alignment/>
    </xf>
    <xf numFmtId="3" fontId="0" fillId="0" borderId="68" xfId="0" applyNumberFormat="1" applyBorder="1" applyAlignment="1">
      <alignment/>
    </xf>
    <xf numFmtId="1" fontId="6" fillId="0" borderId="69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70" xfId="0" applyNumberFormat="1" applyFont="1" applyBorder="1" applyAlignment="1">
      <alignment horizontal="center"/>
    </xf>
    <xf numFmtId="3" fontId="0" fillId="0" borderId="7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73" xfId="0" applyFon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7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11" xfId="0" applyBorder="1" applyAlignment="1">
      <alignment/>
    </xf>
    <xf numFmtId="1" fontId="0" fillId="0" borderId="59" xfId="0" applyNumberFormat="1" applyFill="1" applyBorder="1" applyAlignment="1">
      <alignment/>
    </xf>
    <xf numFmtId="3" fontId="0" fillId="0" borderId="77" xfId="0" applyNumberFormat="1" applyFill="1" applyBorder="1" applyAlignment="1">
      <alignment/>
    </xf>
    <xf numFmtId="3" fontId="0" fillId="0" borderId="78" xfId="0" applyNumberForma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3" fontId="0" fillId="0" borderId="7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7" fillId="0" borderId="21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80" xfId="0" applyBorder="1" applyAlignment="1">
      <alignment/>
    </xf>
    <xf numFmtId="0" fontId="6" fillId="0" borderId="15" xfId="0" applyFont="1" applyFill="1" applyBorder="1" applyAlignment="1">
      <alignment wrapText="1"/>
    </xf>
    <xf numFmtId="0" fontId="0" fillId="0" borderId="81" xfId="0" applyBorder="1" applyAlignment="1">
      <alignment/>
    </xf>
    <xf numFmtId="3" fontId="0" fillId="0" borderId="55" xfId="0" applyNumberFormat="1" applyBorder="1" applyAlignment="1">
      <alignment/>
    </xf>
    <xf numFmtId="3" fontId="2" fillId="0" borderId="82" xfId="0" applyNumberFormat="1" applyFont="1" applyFill="1" applyBorder="1" applyAlignment="1">
      <alignment/>
    </xf>
    <xf numFmtId="1" fontId="0" fillId="0" borderId="42" xfId="0" applyNumberFormat="1" applyFill="1" applyBorder="1" applyAlignment="1">
      <alignment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64" xfId="0" applyFont="1" applyFill="1" applyBorder="1" applyAlignment="1">
      <alignment wrapText="1"/>
    </xf>
    <xf numFmtId="0" fontId="6" fillId="0" borderId="64" xfId="0" applyFont="1" applyBorder="1" applyAlignment="1">
      <alignment wrapText="1"/>
    </xf>
    <xf numFmtId="0" fontId="0" fillId="0" borderId="36" xfId="0" applyBorder="1" applyAlignment="1">
      <alignment/>
    </xf>
    <xf numFmtId="49" fontId="8" fillId="0" borderId="51" xfId="0" applyNumberFormat="1" applyFont="1" applyBorder="1" applyAlignment="1">
      <alignment vertical="top"/>
    </xf>
    <xf numFmtId="0" fontId="2" fillId="0" borderId="51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1" fontId="5" fillId="0" borderId="51" xfId="0" applyNumberFormat="1" applyFont="1" applyBorder="1" applyAlignment="1">
      <alignment/>
    </xf>
    <xf numFmtId="0" fontId="2" fillId="0" borderId="53" xfId="0" applyFont="1" applyBorder="1" applyAlignment="1">
      <alignment wrapText="1"/>
    </xf>
    <xf numFmtId="49" fontId="6" fillId="0" borderId="24" xfId="0" applyNumberFormat="1" applyFont="1" applyFill="1" applyBorder="1" applyAlignment="1">
      <alignment horizontal="center" vertical="top" shrinkToFit="1"/>
    </xf>
    <xf numFmtId="0" fontId="6" fillId="0" borderId="15" xfId="0" applyFont="1" applyFill="1" applyBorder="1" applyAlignment="1">
      <alignment vertical="top" wrapText="1"/>
    </xf>
    <xf numFmtId="1" fontId="0" fillId="0" borderId="83" xfId="0" applyNumberFormat="1" applyFill="1" applyBorder="1" applyAlignment="1">
      <alignment/>
    </xf>
    <xf numFmtId="3" fontId="0" fillId="0" borderId="84" xfId="0" applyNumberFormat="1" applyFill="1" applyBorder="1" applyAlignment="1">
      <alignment/>
    </xf>
    <xf numFmtId="3" fontId="7" fillId="0" borderId="84" xfId="0" applyNumberFormat="1" applyFont="1" applyFill="1" applyBorder="1" applyAlignment="1">
      <alignment/>
    </xf>
    <xf numFmtId="1" fontId="0" fillId="0" borderId="85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0" fillId="0" borderId="87" xfId="0" applyNumberFormat="1" applyFill="1" applyBorder="1" applyAlignment="1">
      <alignment/>
    </xf>
    <xf numFmtId="1" fontId="0" fillId="0" borderId="88" xfId="0" applyNumberFormat="1" applyFill="1" applyBorder="1" applyAlignment="1">
      <alignment/>
    </xf>
    <xf numFmtId="3" fontId="0" fillId="0" borderId="89" xfId="0" applyNumberFormat="1" applyFill="1" applyBorder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0" xfId="0" applyFont="1" applyBorder="1" applyAlignment="1">
      <alignment horizontal="center" vertical="center" textRotation="90" wrapText="1"/>
    </xf>
    <xf numFmtId="0" fontId="14" fillId="0" borderId="9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53" sqref="A53:R53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6" width="17.57421875" style="0" customWidth="1"/>
    <col min="7" max="7" width="17.8515625" style="0" customWidth="1"/>
    <col min="8" max="9" width="16.7109375" style="0" customWidth="1"/>
    <col min="10" max="10" width="17.28125" style="0" customWidth="1"/>
    <col min="11" max="11" width="13.28125" style="0" customWidth="1"/>
    <col min="12" max="12" width="13.421875" style="0" customWidth="1"/>
    <col min="13" max="13" width="14.57421875" style="0" customWidth="1"/>
    <col min="14" max="14" width="15.140625" style="0" customWidth="1"/>
    <col min="15" max="15" width="21.57421875" style="0" customWidth="1"/>
    <col min="16" max="16" width="23.28125" style="0" customWidth="1"/>
  </cols>
  <sheetData>
    <row r="1" spans="1:18" ht="15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5.75">
      <c r="A2" s="1"/>
      <c r="B2" s="2"/>
      <c r="C2" s="213" t="s">
        <v>212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54" t="s">
        <v>160</v>
      </c>
      <c r="Q2" s="54"/>
      <c r="R2" s="2"/>
    </row>
    <row r="3" spans="1:18" ht="15.75" thickBot="1">
      <c r="A3" s="1"/>
      <c r="B3" s="23"/>
      <c r="C3" s="23"/>
      <c r="D3" s="23"/>
      <c r="E3" s="23"/>
      <c r="F3" s="23"/>
      <c r="G3" s="215" t="s">
        <v>41</v>
      </c>
      <c r="H3" s="215"/>
      <c r="I3" s="215"/>
      <c r="J3" s="23"/>
      <c r="K3" s="23"/>
      <c r="L3" s="23"/>
      <c r="M3" s="23"/>
      <c r="N3" s="23"/>
      <c r="P3" s="24" t="s">
        <v>117</v>
      </c>
      <c r="Q3" s="23"/>
      <c r="R3" s="23"/>
    </row>
    <row r="4" spans="1:18" ht="129.75">
      <c r="A4" s="37"/>
      <c r="B4" s="38" t="s">
        <v>42</v>
      </c>
      <c r="C4" s="3" t="s">
        <v>43</v>
      </c>
      <c r="D4" s="109" t="s">
        <v>129</v>
      </c>
      <c r="E4" s="209" t="s">
        <v>44</v>
      </c>
      <c r="F4" s="209" t="s">
        <v>45</v>
      </c>
      <c r="G4" s="209" t="s">
        <v>46</v>
      </c>
      <c r="H4" s="209" t="s">
        <v>5</v>
      </c>
      <c r="I4" s="209" t="s">
        <v>47</v>
      </c>
      <c r="J4" s="209" t="s">
        <v>48</v>
      </c>
      <c r="K4" s="209" t="s">
        <v>49</v>
      </c>
      <c r="L4" s="209" t="s">
        <v>50</v>
      </c>
      <c r="M4" s="209" t="s">
        <v>164</v>
      </c>
      <c r="N4" s="209" t="s">
        <v>173</v>
      </c>
      <c r="O4" s="209" t="s">
        <v>6</v>
      </c>
      <c r="P4" s="210" t="s">
        <v>0</v>
      </c>
      <c r="Q4" s="4"/>
      <c r="R4" s="5"/>
    </row>
    <row r="5" spans="1:18" ht="15">
      <c r="A5" s="30"/>
      <c r="B5" s="31" t="s">
        <v>8</v>
      </c>
      <c r="C5" s="32" t="s">
        <v>9</v>
      </c>
      <c r="D5" s="33" t="s">
        <v>10</v>
      </c>
      <c r="E5" s="33" t="s">
        <v>11</v>
      </c>
      <c r="F5" s="34" t="s">
        <v>12</v>
      </c>
      <c r="G5" s="32" t="s">
        <v>13</v>
      </c>
      <c r="H5" s="32" t="s">
        <v>14</v>
      </c>
      <c r="I5" s="32" t="s">
        <v>15</v>
      </c>
      <c r="J5" s="32" t="s">
        <v>16</v>
      </c>
      <c r="K5" s="32" t="s">
        <v>17</v>
      </c>
      <c r="L5" s="32" t="s">
        <v>18</v>
      </c>
      <c r="M5" s="32" t="s">
        <v>19</v>
      </c>
      <c r="N5" s="32" t="s">
        <v>35</v>
      </c>
      <c r="O5" s="32" t="s">
        <v>36</v>
      </c>
      <c r="P5" s="35" t="s">
        <v>37</v>
      </c>
      <c r="Q5" s="6"/>
      <c r="R5" s="6"/>
    </row>
    <row r="6" spans="1:18" ht="19.5" customHeight="1">
      <c r="A6" s="36" t="s">
        <v>1</v>
      </c>
      <c r="B6" s="65" t="s">
        <v>62</v>
      </c>
      <c r="C6" s="94" t="s">
        <v>63</v>
      </c>
      <c r="D6" s="17" t="s">
        <v>127</v>
      </c>
      <c r="E6" s="26"/>
      <c r="F6" s="27"/>
      <c r="G6" s="28"/>
      <c r="H6" s="28"/>
      <c r="I6" s="28">
        <v>130000</v>
      </c>
      <c r="J6" s="27"/>
      <c r="K6" s="27"/>
      <c r="L6" s="27"/>
      <c r="M6" s="27"/>
      <c r="N6" s="27"/>
      <c r="O6" s="27"/>
      <c r="P6" s="29">
        <f aca="true" t="shared" si="0" ref="P6:P93">SUM(E6:O6)</f>
        <v>130000</v>
      </c>
      <c r="Q6" s="14"/>
      <c r="R6" s="15"/>
    </row>
    <row r="7" spans="1:18" ht="19.5" customHeight="1">
      <c r="A7" s="36" t="s">
        <v>2</v>
      </c>
      <c r="B7" s="65"/>
      <c r="C7" s="94"/>
      <c r="D7" s="17" t="s">
        <v>128</v>
      </c>
      <c r="E7" s="26"/>
      <c r="F7" s="27"/>
      <c r="G7" s="28"/>
      <c r="H7" s="28"/>
      <c r="I7" s="28">
        <v>130000</v>
      </c>
      <c r="J7" s="27"/>
      <c r="K7" s="27"/>
      <c r="L7" s="27"/>
      <c r="M7" s="27"/>
      <c r="N7" s="27"/>
      <c r="O7" s="27"/>
      <c r="P7" s="29">
        <f t="shared" si="0"/>
        <v>130000</v>
      </c>
      <c r="Q7" s="14"/>
      <c r="R7" s="15"/>
    </row>
    <row r="8" spans="1:18" ht="19.5" customHeight="1">
      <c r="A8" s="36" t="s">
        <v>130</v>
      </c>
      <c r="B8" s="65"/>
      <c r="C8" s="94"/>
      <c r="D8" s="17" t="s">
        <v>179</v>
      </c>
      <c r="E8" s="175"/>
      <c r="F8" s="176"/>
      <c r="G8" s="177"/>
      <c r="H8" s="177"/>
      <c r="I8" s="177">
        <v>735129</v>
      </c>
      <c r="J8" s="176"/>
      <c r="K8" s="176"/>
      <c r="L8" s="176"/>
      <c r="M8" s="178"/>
      <c r="N8" s="178"/>
      <c r="O8" s="178"/>
      <c r="P8" s="29">
        <f t="shared" si="0"/>
        <v>735129</v>
      </c>
      <c r="Q8" s="14"/>
      <c r="R8" s="15"/>
    </row>
    <row r="9" spans="1:18" ht="27.75" customHeight="1">
      <c r="A9" s="36" t="s">
        <v>131</v>
      </c>
      <c r="B9" s="25" t="s">
        <v>93</v>
      </c>
      <c r="C9" s="95" t="s">
        <v>100</v>
      </c>
      <c r="D9" s="17" t="s">
        <v>127</v>
      </c>
      <c r="E9" s="141"/>
      <c r="F9" s="88"/>
      <c r="G9" s="89"/>
      <c r="H9" s="89">
        <v>45160000</v>
      </c>
      <c r="I9" s="89"/>
      <c r="J9" s="88"/>
      <c r="K9" s="88"/>
      <c r="L9" s="88"/>
      <c r="M9" s="132"/>
      <c r="N9" s="132"/>
      <c r="O9" s="90"/>
      <c r="P9" s="29">
        <f t="shared" si="0"/>
        <v>45160000</v>
      </c>
      <c r="Q9" s="14"/>
      <c r="R9" s="15"/>
    </row>
    <row r="10" spans="1:18" ht="27.75" customHeight="1">
      <c r="A10" s="36" t="s">
        <v>132</v>
      </c>
      <c r="B10" s="70"/>
      <c r="C10" s="96"/>
      <c r="D10" s="17" t="s">
        <v>128</v>
      </c>
      <c r="E10" s="142"/>
      <c r="F10" s="143"/>
      <c r="G10" s="144"/>
      <c r="H10" s="144">
        <v>56190800</v>
      </c>
      <c r="I10" s="144"/>
      <c r="J10" s="143"/>
      <c r="K10" s="143"/>
      <c r="L10" s="143"/>
      <c r="M10" s="160"/>
      <c r="N10" s="160"/>
      <c r="O10" s="145"/>
      <c r="P10" s="29">
        <f t="shared" si="0"/>
        <v>56190800</v>
      </c>
      <c r="Q10" s="14"/>
      <c r="R10" s="15"/>
    </row>
    <row r="11" spans="1:18" ht="27.75" customHeight="1">
      <c r="A11" s="36" t="s">
        <v>133</v>
      </c>
      <c r="B11" s="70"/>
      <c r="C11" s="96"/>
      <c r="D11" s="17" t="s">
        <v>179</v>
      </c>
      <c r="E11" s="142"/>
      <c r="F11" s="143"/>
      <c r="G11" s="144"/>
      <c r="H11" s="144">
        <v>67040435</v>
      </c>
      <c r="I11" s="144">
        <v>51678</v>
      </c>
      <c r="J11" s="143"/>
      <c r="K11" s="143"/>
      <c r="L11" s="143"/>
      <c r="M11" s="160"/>
      <c r="N11" s="160"/>
      <c r="O11" s="145"/>
      <c r="P11" s="29">
        <f t="shared" si="0"/>
        <v>67092113</v>
      </c>
      <c r="Q11" s="14"/>
      <c r="R11" s="15"/>
    </row>
    <row r="12" spans="1:18" ht="19.5" customHeight="1">
      <c r="A12" s="36" t="s">
        <v>103</v>
      </c>
      <c r="B12" s="69" t="s">
        <v>89</v>
      </c>
      <c r="C12" s="97" t="s">
        <v>4</v>
      </c>
      <c r="D12" s="17" t="s">
        <v>127</v>
      </c>
      <c r="E12" s="146"/>
      <c r="F12" s="147"/>
      <c r="G12" s="148"/>
      <c r="H12" s="148"/>
      <c r="I12" s="147">
        <v>200000</v>
      </c>
      <c r="J12" s="147"/>
      <c r="K12" s="147"/>
      <c r="L12" s="147"/>
      <c r="M12" s="161"/>
      <c r="N12" s="161"/>
      <c r="O12" s="149"/>
      <c r="P12" s="29">
        <f t="shared" si="0"/>
        <v>200000</v>
      </c>
      <c r="Q12" s="14"/>
      <c r="R12" s="15"/>
    </row>
    <row r="13" spans="1:18" ht="19.5" customHeight="1">
      <c r="A13" s="36" t="s">
        <v>104</v>
      </c>
      <c r="B13" s="136"/>
      <c r="C13" s="97"/>
      <c r="D13" s="17" t="s">
        <v>128</v>
      </c>
      <c r="E13" s="150"/>
      <c r="F13" s="151"/>
      <c r="G13" s="152"/>
      <c r="H13" s="152"/>
      <c r="I13" s="151">
        <v>471000</v>
      </c>
      <c r="J13" s="151"/>
      <c r="K13" s="151">
        <v>5000</v>
      </c>
      <c r="L13" s="151"/>
      <c r="M13" s="162"/>
      <c r="N13" s="162"/>
      <c r="O13" s="153"/>
      <c r="P13" s="29">
        <f t="shared" si="0"/>
        <v>476000</v>
      </c>
      <c r="Q13" s="14"/>
      <c r="R13" s="15"/>
    </row>
    <row r="14" spans="1:18" ht="19.5" customHeight="1">
      <c r="A14" s="36" t="s">
        <v>105</v>
      </c>
      <c r="B14" s="65"/>
      <c r="C14" s="97"/>
      <c r="D14" s="17" t="s">
        <v>179</v>
      </c>
      <c r="E14" s="179"/>
      <c r="F14" s="180"/>
      <c r="G14" s="181"/>
      <c r="H14" s="181"/>
      <c r="I14" s="180">
        <v>536000</v>
      </c>
      <c r="J14" s="180"/>
      <c r="K14" s="180">
        <v>5000</v>
      </c>
      <c r="L14" s="180"/>
      <c r="M14" s="182"/>
      <c r="N14" s="182"/>
      <c r="O14" s="182"/>
      <c r="P14" s="29">
        <f t="shared" si="0"/>
        <v>541000</v>
      </c>
      <c r="Q14" s="14"/>
      <c r="R14" s="15"/>
    </row>
    <row r="15" spans="1:18" ht="26.25">
      <c r="A15" s="36" t="s">
        <v>106</v>
      </c>
      <c r="B15" s="9" t="s">
        <v>59</v>
      </c>
      <c r="C15" s="98" t="s">
        <v>86</v>
      </c>
      <c r="D15" s="17" t="s">
        <v>127</v>
      </c>
      <c r="E15" s="10"/>
      <c r="F15" s="11"/>
      <c r="G15" s="12"/>
      <c r="H15" s="12"/>
      <c r="I15" s="11">
        <v>2700000</v>
      </c>
      <c r="J15" s="11">
        <v>10760560</v>
      </c>
      <c r="K15" s="11"/>
      <c r="L15" s="11"/>
      <c r="M15" s="11"/>
      <c r="N15" s="11"/>
      <c r="O15" s="11"/>
      <c r="P15" s="13">
        <f t="shared" si="0"/>
        <v>13460560</v>
      </c>
      <c r="Q15" s="14"/>
      <c r="R15" s="15"/>
    </row>
    <row r="16" spans="1:18" ht="15">
      <c r="A16" s="36" t="s">
        <v>107</v>
      </c>
      <c r="B16" s="9"/>
      <c r="C16" s="98"/>
      <c r="D16" s="17" t="s">
        <v>128</v>
      </c>
      <c r="E16" s="10"/>
      <c r="F16" s="11"/>
      <c r="G16" s="12"/>
      <c r="H16" s="12"/>
      <c r="I16" s="11">
        <v>2700000</v>
      </c>
      <c r="J16" s="11">
        <v>10760560</v>
      </c>
      <c r="K16" s="11"/>
      <c r="L16" s="11"/>
      <c r="M16" s="11"/>
      <c r="N16" s="11"/>
      <c r="O16" s="11"/>
      <c r="P16" s="13">
        <f t="shared" si="0"/>
        <v>13460560</v>
      </c>
      <c r="Q16" s="14"/>
      <c r="R16" s="15"/>
    </row>
    <row r="17" spans="1:18" ht="15">
      <c r="A17" s="36" t="s">
        <v>108</v>
      </c>
      <c r="B17" s="9"/>
      <c r="C17" s="98"/>
      <c r="D17" s="17" t="s">
        <v>179</v>
      </c>
      <c r="E17" s="10"/>
      <c r="F17" s="11"/>
      <c r="G17" s="12"/>
      <c r="H17" s="12"/>
      <c r="I17" s="11">
        <v>6083483</v>
      </c>
      <c r="J17" s="11">
        <v>4670248</v>
      </c>
      <c r="K17" s="11"/>
      <c r="L17" s="11"/>
      <c r="M17" s="11"/>
      <c r="N17" s="11"/>
      <c r="O17" s="11"/>
      <c r="P17" s="13">
        <f t="shared" si="0"/>
        <v>10753731</v>
      </c>
      <c r="Q17" s="14"/>
      <c r="R17" s="15"/>
    </row>
    <row r="18" spans="1:18" ht="26.25">
      <c r="A18" s="36" t="s">
        <v>109</v>
      </c>
      <c r="B18" s="9" t="s">
        <v>67</v>
      </c>
      <c r="C18" s="98" t="s">
        <v>68</v>
      </c>
      <c r="D18" s="17" t="s">
        <v>127</v>
      </c>
      <c r="E18" s="10">
        <v>126622028</v>
      </c>
      <c r="F18" s="11"/>
      <c r="G18" s="12"/>
      <c r="H18" s="12"/>
      <c r="I18" s="11"/>
      <c r="J18" s="11"/>
      <c r="K18" s="11"/>
      <c r="L18" s="11"/>
      <c r="M18" s="11"/>
      <c r="N18" s="11"/>
      <c r="O18" s="11"/>
      <c r="P18" s="13">
        <f t="shared" si="0"/>
        <v>126622028</v>
      </c>
      <c r="Q18" s="14"/>
      <c r="R18" s="15"/>
    </row>
    <row r="19" spans="1:18" ht="15">
      <c r="A19" s="36" t="s">
        <v>110</v>
      </c>
      <c r="B19" s="9"/>
      <c r="C19" s="98"/>
      <c r="D19" s="17" t="s">
        <v>128</v>
      </c>
      <c r="E19" s="10">
        <v>142172920</v>
      </c>
      <c r="F19" s="11"/>
      <c r="G19" s="12">
        <v>42104817</v>
      </c>
      <c r="H19" s="12"/>
      <c r="I19" s="11"/>
      <c r="J19" s="11"/>
      <c r="K19" s="11"/>
      <c r="L19" s="11"/>
      <c r="M19" s="49">
        <v>2016080</v>
      </c>
      <c r="N19" s="49">
        <v>4925971</v>
      </c>
      <c r="O19" s="49"/>
      <c r="P19" s="13">
        <f t="shared" si="0"/>
        <v>191219788</v>
      </c>
      <c r="Q19" s="14"/>
      <c r="R19" s="15"/>
    </row>
    <row r="20" spans="1:18" ht="15">
      <c r="A20" s="36" t="s">
        <v>111</v>
      </c>
      <c r="B20" s="9"/>
      <c r="C20" s="98"/>
      <c r="D20" s="17" t="s">
        <v>179</v>
      </c>
      <c r="E20" s="10">
        <v>142172920</v>
      </c>
      <c r="F20" s="11"/>
      <c r="G20" s="12">
        <v>42104817</v>
      </c>
      <c r="H20" s="12"/>
      <c r="I20" s="11"/>
      <c r="J20" s="11"/>
      <c r="K20" s="11"/>
      <c r="L20" s="11"/>
      <c r="M20" s="49">
        <v>2016080</v>
      </c>
      <c r="N20" s="49">
        <v>4925971</v>
      </c>
      <c r="O20" s="49"/>
      <c r="P20" s="13">
        <f t="shared" si="0"/>
        <v>191219788</v>
      </c>
      <c r="Q20" s="14"/>
      <c r="R20" s="15"/>
    </row>
    <row r="21" spans="1:18" ht="19.5" customHeight="1">
      <c r="A21" s="36" t="s">
        <v>112</v>
      </c>
      <c r="B21" s="9" t="s">
        <v>70</v>
      </c>
      <c r="C21" s="98" t="s">
        <v>71</v>
      </c>
      <c r="D21" s="17" t="s">
        <v>127</v>
      </c>
      <c r="E21" s="10"/>
      <c r="F21" s="11"/>
      <c r="G21" s="12"/>
      <c r="H21" s="12"/>
      <c r="I21" s="11"/>
      <c r="J21" s="11"/>
      <c r="K21" s="11"/>
      <c r="L21" s="11"/>
      <c r="M21" s="49"/>
      <c r="N21" s="49"/>
      <c r="O21" s="50">
        <v>152533782</v>
      </c>
      <c r="P21" s="13">
        <f t="shared" si="0"/>
        <v>152533782</v>
      </c>
      <c r="Q21" s="14"/>
      <c r="R21" s="15"/>
    </row>
    <row r="22" spans="1:18" ht="19.5" customHeight="1">
      <c r="A22" s="36" t="s">
        <v>113</v>
      </c>
      <c r="B22" s="9"/>
      <c r="C22" s="98"/>
      <c r="D22" s="17" t="s">
        <v>128</v>
      </c>
      <c r="E22" s="10"/>
      <c r="F22" s="11"/>
      <c r="G22" s="12"/>
      <c r="H22" s="12"/>
      <c r="I22" s="11"/>
      <c r="J22" s="11"/>
      <c r="K22" s="11"/>
      <c r="L22" s="11"/>
      <c r="M22" s="49"/>
      <c r="N22" s="49"/>
      <c r="O22" s="49">
        <v>152442117</v>
      </c>
      <c r="P22" s="13">
        <f t="shared" si="0"/>
        <v>152442117</v>
      </c>
      <c r="Q22" s="14"/>
      <c r="R22" s="15"/>
    </row>
    <row r="23" spans="1:18" ht="19.5" customHeight="1">
      <c r="A23" s="36" t="s">
        <v>114</v>
      </c>
      <c r="B23" s="9"/>
      <c r="C23" s="98"/>
      <c r="D23" s="17" t="s">
        <v>179</v>
      </c>
      <c r="E23" s="10"/>
      <c r="F23" s="11"/>
      <c r="G23" s="12"/>
      <c r="H23" s="12"/>
      <c r="I23" s="11"/>
      <c r="J23" s="11"/>
      <c r="K23" s="11"/>
      <c r="L23" s="11"/>
      <c r="M23" s="49"/>
      <c r="N23" s="49"/>
      <c r="O23" s="49">
        <v>152442117</v>
      </c>
      <c r="P23" s="13">
        <f t="shared" si="0"/>
        <v>152442117</v>
      </c>
      <c r="Q23" s="14"/>
      <c r="R23" s="15"/>
    </row>
    <row r="24" spans="1:18" ht="19.5" customHeight="1">
      <c r="A24" s="36" t="s">
        <v>115</v>
      </c>
      <c r="B24" s="16" t="s">
        <v>80</v>
      </c>
      <c r="C24" s="99" t="s">
        <v>81</v>
      </c>
      <c r="D24" s="17" t="s">
        <v>127</v>
      </c>
      <c r="E24" s="10"/>
      <c r="F24" s="11">
        <v>1961457</v>
      </c>
      <c r="G24" s="12"/>
      <c r="H24" s="12"/>
      <c r="I24" s="11"/>
      <c r="J24" s="11"/>
      <c r="K24" s="11"/>
      <c r="L24" s="11"/>
      <c r="M24" s="11"/>
      <c r="N24" s="11"/>
      <c r="O24" s="11"/>
      <c r="P24" s="13">
        <f t="shared" si="0"/>
        <v>1961457</v>
      </c>
      <c r="Q24" s="14"/>
      <c r="R24" s="15"/>
    </row>
    <row r="25" spans="1:18" ht="19.5" customHeight="1">
      <c r="A25" s="36" t="s">
        <v>116</v>
      </c>
      <c r="B25" s="16"/>
      <c r="C25" s="99"/>
      <c r="D25" s="17" t="s">
        <v>128</v>
      </c>
      <c r="E25" s="10"/>
      <c r="F25" s="11">
        <v>6211225</v>
      </c>
      <c r="G25" s="12"/>
      <c r="H25" s="12"/>
      <c r="I25" s="11"/>
      <c r="J25" s="11"/>
      <c r="K25" s="11"/>
      <c r="L25" s="11"/>
      <c r="M25" s="11"/>
      <c r="N25" s="11"/>
      <c r="O25" s="11"/>
      <c r="P25" s="13">
        <f t="shared" si="0"/>
        <v>6211225</v>
      </c>
      <c r="Q25" s="14"/>
      <c r="R25" s="15"/>
    </row>
    <row r="26" spans="1:18" ht="19.5" customHeight="1">
      <c r="A26" s="36" t="s">
        <v>94</v>
      </c>
      <c r="B26" s="16"/>
      <c r="C26" s="99"/>
      <c r="D26" s="17" t="s">
        <v>179</v>
      </c>
      <c r="E26" s="10"/>
      <c r="F26" s="11">
        <v>6029354</v>
      </c>
      <c r="G26" s="12"/>
      <c r="H26" s="12"/>
      <c r="I26" s="11">
        <v>17</v>
      </c>
      <c r="J26" s="11"/>
      <c r="K26" s="11"/>
      <c r="L26" s="11"/>
      <c r="M26" s="11"/>
      <c r="N26" s="11"/>
      <c r="O26" s="11"/>
      <c r="P26" s="13">
        <f t="shared" si="0"/>
        <v>6029371</v>
      </c>
      <c r="Q26" s="14"/>
      <c r="R26" s="15"/>
    </row>
    <row r="27" spans="1:18" ht="19.5" customHeight="1">
      <c r="A27" s="36" t="s">
        <v>95</v>
      </c>
      <c r="B27" s="9" t="s">
        <v>55</v>
      </c>
      <c r="C27" s="98" t="s">
        <v>56</v>
      </c>
      <c r="D27" s="17" t="s">
        <v>127</v>
      </c>
      <c r="E27" s="10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3">
        <f t="shared" si="0"/>
        <v>0</v>
      </c>
      <c r="Q27" s="14"/>
      <c r="R27" s="15"/>
    </row>
    <row r="28" spans="1:18" ht="19.5" customHeight="1">
      <c r="A28" s="36" t="s">
        <v>96</v>
      </c>
      <c r="B28" s="9"/>
      <c r="C28" s="98"/>
      <c r="D28" s="17" t="s">
        <v>128</v>
      </c>
      <c r="E28" s="10"/>
      <c r="F28" s="11"/>
      <c r="G28" s="12"/>
      <c r="H28" s="11"/>
      <c r="I28" s="11"/>
      <c r="J28" s="11"/>
      <c r="K28" s="11"/>
      <c r="L28" s="11"/>
      <c r="M28" s="11"/>
      <c r="N28" s="11"/>
      <c r="O28" s="11"/>
      <c r="P28" s="13">
        <f t="shared" si="0"/>
        <v>0</v>
      </c>
      <c r="Q28" s="14"/>
      <c r="R28" s="15"/>
    </row>
    <row r="29" spans="1:18" ht="19.5" customHeight="1">
      <c r="A29" s="36" t="s">
        <v>97</v>
      </c>
      <c r="B29" s="9"/>
      <c r="C29" s="98"/>
      <c r="D29" s="17" t="s">
        <v>179</v>
      </c>
      <c r="E29" s="10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3">
        <f t="shared" si="0"/>
        <v>0</v>
      </c>
      <c r="Q29" s="14"/>
      <c r="R29" s="15"/>
    </row>
    <row r="30" spans="1:18" ht="19.5" customHeight="1">
      <c r="A30" s="36" t="s">
        <v>120</v>
      </c>
      <c r="B30" s="9" t="s">
        <v>64</v>
      </c>
      <c r="C30" s="98" t="s">
        <v>3</v>
      </c>
      <c r="D30" s="17" t="s">
        <v>127</v>
      </c>
      <c r="E30" s="10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3">
        <f t="shared" si="0"/>
        <v>0</v>
      </c>
      <c r="Q30" s="14"/>
      <c r="R30" s="15"/>
    </row>
    <row r="31" spans="1:18" ht="19.5" customHeight="1">
      <c r="A31" s="36" t="s">
        <v>134</v>
      </c>
      <c r="B31" s="9"/>
      <c r="C31" s="98"/>
      <c r="D31" s="17" t="s">
        <v>128</v>
      </c>
      <c r="E31" s="10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3">
        <f t="shared" si="0"/>
        <v>0</v>
      </c>
      <c r="Q31" s="14"/>
      <c r="R31" s="15"/>
    </row>
    <row r="32" spans="1:18" ht="19.5" customHeight="1">
      <c r="A32" s="36" t="s">
        <v>135</v>
      </c>
      <c r="B32" s="9"/>
      <c r="C32" s="98"/>
      <c r="D32" s="17" t="s">
        <v>179</v>
      </c>
      <c r="E32" s="10"/>
      <c r="F32" s="11"/>
      <c r="G32" s="12"/>
      <c r="H32" s="11"/>
      <c r="I32" s="11"/>
      <c r="J32" s="11"/>
      <c r="K32" s="11"/>
      <c r="L32" s="11"/>
      <c r="M32" s="11"/>
      <c r="N32" s="11"/>
      <c r="O32" s="11"/>
      <c r="P32" s="13">
        <f t="shared" si="0"/>
        <v>0</v>
      </c>
      <c r="Q32" s="14"/>
      <c r="R32" s="15"/>
    </row>
    <row r="33" spans="1:18" ht="19.5" customHeight="1">
      <c r="A33" s="36" t="s">
        <v>136</v>
      </c>
      <c r="B33" s="9" t="s">
        <v>60</v>
      </c>
      <c r="C33" s="98" t="s">
        <v>61</v>
      </c>
      <c r="D33" s="17" t="s">
        <v>127</v>
      </c>
      <c r="E33" s="10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3">
        <f t="shared" si="0"/>
        <v>0</v>
      </c>
      <c r="Q33" s="14"/>
      <c r="R33" s="15"/>
    </row>
    <row r="34" spans="1:18" ht="19.5" customHeight="1">
      <c r="A34" s="36" t="s">
        <v>137</v>
      </c>
      <c r="B34" s="9"/>
      <c r="C34" s="98"/>
      <c r="D34" s="17" t="s">
        <v>128</v>
      </c>
      <c r="E34" s="10"/>
      <c r="F34" s="11"/>
      <c r="G34" s="12"/>
      <c r="H34" s="11"/>
      <c r="I34" s="11"/>
      <c r="J34" s="11"/>
      <c r="K34" s="11"/>
      <c r="L34" s="11"/>
      <c r="M34" s="11"/>
      <c r="N34" s="11"/>
      <c r="O34" s="11"/>
      <c r="P34" s="13">
        <f t="shared" si="0"/>
        <v>0</v>
      </c>
      <c r="Q34" s="14"/>
      <c r="R34" s="15"/>
    </row>
    <row r="35" spans="1:18" ht="19.5" customHeight="1">
      <c r="A35" s="36" t="s">
        <v>138</v>
      </c>
      <c r="B35" s="9"/>
      <c r="C35" s="98"/>
      <c r="D35" s="17" t="s">
        <v>179</v>
      </c>
      <c r="E35" s="10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3">
        <f t="shared" si="0"/>
        <v>0</v>
      </c>
      <c r="Q35" s="14"/>
      <c r="R35" s="15"/>
    </row>
    <row r="36" spans="1:18" ht="19.5" customHeight="1">
      <c r="A36" s="36" t="s">
        <v>139</v>
      </c>
      <c r="B36" s="9" t="s">
        <v>65</v>
      </c>
      <c r="C36" s="98" t="s">
        <v>66</v>
      </c>
      <c r="D36" s="17" t="s">
        <v>127</v>
      </c>
      <c r="E36" s="10"/>
      <c r="F36" s="11"/>
      <c r="G36" s="12"/>
      <c r="H36" s="11"/>
      <c r="I36" s="11">
        <v>101600</v>
      </c>
      <c r="J36" s="11"/>
      <c r="K36" s="11"/>
      <c r="L36" s="11">
        <v>1605000</v>
      </c>
      <c r="M36" s="11"/>
      <c r="N36" s="11"/>
      <c r="O36" s="11"/>
      <c r="P36" s="13">
        <f t="shared" si="0"/>
        <v>1706600</v>
      </c>
      <c r="Q36" s="14"/>
      <c r="R36" s="15"/>
    </row>
    <row r="37" spans="1:18" ht="19.5" customHeight="1">
      <c r="A37" s="36" t="s">
        <v>140</v>
      </c>
      <c r="B37" s="9"/>
      <c r="C37" s="98"/>
      <c r="D37" s="17" t="s">
        <v>128</v>
      </c>
      <c r="E37" s="10"/>
      <c r="F37" s="11"/>
      <c r="G37" s="12"/>
      <c r="H37" s="11"/>
      <c r="I37" s="11">
        <v>391448</v>
      </c>
      <c r="J37" s="11"/>
      <c r="K37" s="11"/>
      <c r="L37" s="11">
        <v>1605000</v>
      </c>
      <c r="M37" s="11"/>
      <c r="N37" s="11"/>
      <c r="O37" s="11"/>
      <c r="P37" s="13">
        <f t="shared" si="0"/>
        <v>1996448</v>
      </c>
      <c r="Q37" s="14"/>
      <c r="R37" s="15"/>
    </row>
    <row r="38" spans="1:18" ht="19.5" customHeight="1">
      <c r="A38" s="36" t="s">
        <v>141</v>
      </c>
      <c r="B38" s="9"/>
      <c r="C38" s="98"/>
      <c r="D38" s="17" t="s">
        <v>179</v>
      </c>
      <c r="E38" s="10"/>
      <c r="F38" s="11">
        <v>266420</v>
      </c>
      <c r="G38" s="12"/>
      <c r="H38" s="11"/>
      <c r="I38" s="11">
        <v>250430</v>
      </c>
      <c r="J38" s="11"/>
      <c r="K38" s="11"/>
      <c r="L38" s="11"/>
      <c r="M38" s="11"/>
      <c r="N38" s="11"/>
      <c r="O38" s="11"/>
      <c r="P38" s="13">
        <f t="shared" si="0"/>
        <v>516850</v>
      </c>
      <c r="Q38" s="14"/>
      <c r="R38" s="15"/>
    </row>
    <row r="39" spans="1:18" ht="19.5" customHeight="1">
      <c r="A39" s="36" t="s">
        <v>142</v>
      </c>
      <c r="B39" s="9" t="s">
        <v>118</v>
      </c>
      <c r="C39" s="98" t="s">
        <v>119</v>
      </c>
      <c r="D39" s="17" t="s">
        <v>159</v>
      </c>
      <c r="E39" s="10"/>
      <c r="F39" s="11"/>
      <c r="G39" s="12"/>
      <c r="H39" s="11"/>
      <c r="I39" s="11"/>
      <c r="J39" s="11"/>
      <c r="K39" s="11"/>
      <c r="L39" s="11"/>
      <c r="M39" s="11"/>
      <c r="N39" s="11"/>
      <c r="O39" s="11"/>
      <c r="P39" s="13">
        <f t="shared" si="0"/>
        <v>0</v>
      </c>
      <c r="Q39" s="14"/>
      <c r="R39" s="15"/>
    </row>
    <row r="40" spans="1:18" ht="19.5" customHeight="1">
      <c r="A40" s="36" t="s">
        <v>143</v>
      </c>
      <c r="B40" s="9"/>
      <c r="C40" s="98"/>
      <c r="D40" s="17" t="s">
        <v>128</v>
      </c>
      <c r="E40" s="10"/>
      <c r="F40" s="11"/>
      <c r="G40" s="12"/>
      <c r="H40" s="11"/>
      <c r="I40" s="11"/>
      <c r="J40" s="11"/>
      <c r="K40" s="11"/>
      <c r="L40" s="11"/>
      <c r="M40" s="11"/>
      <c r="N40" s="11"/>
      <c r="O40" s="11"/>
      <c r="P40" s="13">
        <f t="shared" si="0"/>
        <v>0</v>
      </c>
      <c r="Q40" s="14"/>
      <c r="R40" s="15"/>
    </row>
    <row r="41" spans="1:18" ht="19.5" customHeight="1">
      <c r="A41" s="36" t="s">
        <v>144</v>
      </c>
      <c r="B41" s="9"/>
      <c r="C41" s="98"/>
      <c r="D41" s="17" t="s">
        <v>179</v>
      </c>
      <c r="E41" s="10"/>
      <c r="F41" s="11"/>
      <c r="G41" s="12"/>
      <c r="H41" s="11"/>
      <c r="I41" s="11">
        <v>316565</v>
      </c>
      <c r="J41" s="11"/>
      <c r="K41" s="11"/>
      <c r="L41" s="11"/>
      <c r="M41" s="11"/>
      <c r="N41" s="11"/>
      <c r="O41" s="11"/>
      <c r="P41" s="13">
        <f t="shared" si="0"/>
        <v>316565</v>
      </c>
      <c r="Q41" s="14"/>
      <c r="R41" s="15"/>
    </row>
    <row r="42" spans="1:18" ht="19.5" customHeight="1">
      <c r="A42" s="36" t="s">
        <v>145</v>
      </c>
      <c r="B42" s="9" t="s">
        <v>87</v>
      </c>
      <c r="C42" s="98" t="s">
        <v>88</v>
      </c>
      <c r="D42" s="17" t="s">
        <v>127</v>
      </c>
      <c r="E42" s="10"/>
      <c r="F42" s="11"/>
      <c r="G42" s="12"/>
      <c r="H42" s="11"/>
      <c r="I42" s="11"/>
      <c r="J42" s="11"/>
      <c r="K42" s="11"/>
      <c r="L42" s="11"/>
      <c r="M42" s="11"/>
      <c r="N42" s="11"/>
      <c r="O42" s="11"/>
      <c r="P42" s="13">
        <f t="shared" si="0"/>
        <v>0</v>
      </c>
      <c r="Q42" s="14"/>
      <c r="R42" s="15"/>
    </row>
    <row r="43" spans="1:18" ht="19.5" customHeight="1">
      <c r="A43" s="36" t="s">
        <v>146</v>
      </c>
      <c r="B43" s="9"/>
      <c r="C43" s="98"/>
      <c r="D43" s="17" t="s">
        <v>128</v>
      </c>
      <c r="E43" s="10"/>
      <c r="F43" s="11"/>
      <c r="G43" s="12"/>
      <c r="H43" s="11"/>
      <c r="I43" s="11"/>
      <c r="J43" s="11"/>
      <c r="K43" s="11"/>
      <c r="L43" s="11"/>
      <c r="M43" s="11"/>
      <c r="N43" s="11"/>
      <c r="O43" s="11"/>
      <c r="P43" s="13">
        <f t="shared" si="0"/>
        <v>0</v>
      </c>
      <c r="Q43" s="14"/>
      <c r="R43" s="15"/>
    </row>
    <row r="44" spans="1:18" ht="19.5" customHeight="1">
      <c r="A44" s="36" t="s">
        <v>147</v>
      </c>
      <c r="B44" s="9"/>
      <c r="C44" s="98"/>
      <c r="D44" s="17" t="s">
        <v>179</v>
      </c>
      <c r="E44" s="10"/>
      <c r="F44" s="11"/>
      <c r="G44" s="12"/>
      <c r="H44" s="11"/>
      <c r="I44" s="11"/>
      <c r="J44" s="11"/>
      <c r="K44" s="11"/>
      <c r="L44" s="11"/>
      <c r="M44" s="11"/>
      <c r="N44" s="11"/>
      <c r="O44" s="11"/>
      <c r="P44" s="13">
        <f t="shared" si="0"/>
        <v>0</v>
      </c>
      <c r="Q44" s="14"/>
      <c r="R44" s="15"/>
    </row>
    <row r="45" spans="1:18" ht="19.5" customHeight="1">
      <c r="A45" s="36" t="s">
        <v>148</v>
      </c>
      <c r="B45" s="9" t="s">
        <v>72</v>
      </c>
      <c r="C45" s="98" t="s">
        <v>73</v>
      </c>
      <c r="D45" s="17" t="s">
        <v>127</v>
      </c>
      <c r="E45" s="10"/>
      <c r="F45" s="11">
        <v>4717200</v>
      </c>
      <c r="G45" s="12"/>
      <c r="H45" s="11"/>
      <c r="I45" s="11"/>
      <c r="J45" s="11"/>
      <c r="K45" s="11"/>
      <c r="L45" s="11"/>
      <c r="M45" s="11"/>
      <c r="N45" s="11"/>
      <c r="O45" s="11"/>
      <c r="P45" s="13">
        <f t="shared" si="0"/>
        <v>4717200</v>
      </c>
      <c r="Q45" s="14"/>
      <c r="R45" s="15"/>
    </row>
    <row r="46" spans="1:18" ht="19.5" customHeight="1">
      <c r="A46" s="36" t="s">
        <v>149</v>
      </c>
      <c r="B46" s="9"/>
      <c r="C46" s="98"/>
      <c r="D46" s="17" t="s">
        <v>128</v>
      </c>
      <c r="E46" s="10"/>
      <c r="F46" s="11">
        <v>4728100</v>
      </c>
      <c r="G46" s="12"/>
      <c r="H46" s="11"/>
      <c r="I46" s="11"/>
      <c r="J46" s="11"/>
      <c r="K46" s="11"/>
      <c r="L46" s="11"/>
      <c r="M46" s="11"/>
      <c r="N46" s="11"/>
      <c r="O46" s="11"/>
      <c r="P46" s="13">
        <f t="shared" si="0"/>
        <v>4728100</v>
      </c>
      <c r="Q46" s="14"/>
      <c r="R46" s="15"/>
    </row>
    <row r="47" spans="1:18" ht="19.5" customHeight="1">
      <c r="A47" s="36" t="s">
        <v>150</v>
      </c>
      <c r="B47" s="9"/>
      <c r="C47" s="98"/>
      <c r="D47" s="17" t="s">
        <v>179</v>
      </c>
      <c r="E47" s="10"/>
      <c r="F47" s="11">
        <v>4728100</v>
      </c>
      <c r="G47" s="12"/>
      <c r="H47" s="11"/>
      <c r="I47" s="11"/>
      <c r="J47" s="11"/>
      <c r="K47" s="11"/>
      <c r="L47" s="11"/>
      <c r="M47" s="11"/>
      <c r="N47" s="11"/>
      <c r="O47" s="11"/>
      <c r="P47" s="13">
        <f t="shared" si="0"/>
        <v>4728100</v>
      </c>
      <c r="Q47" s="14"/>
      <c r="R47" s="15"/>
    </row>
    <row r="48" spans="1:18" ht="19.5" customHeight="1">
      <c r="A48" s="36" t="s">
        <v>151</v>
      </c>
      <c r="B48" s="9" t="s">
        <v>74</v>
      </c>
      <c r="C48" s="98" t="s">
        <v>75</v>
      </c>
      <c r="D48" s="17" t="s">
        <v>127</v>
      </c>
      <c r="E48" s="10"/>
      <c r="F48" s="11">
        <v>102000</v>
      </c>
      <c r="G48" s="12"/>
      <c r="H48" s="11"/>
      <c r="I48" s="11"/>
      <c r="J48" s="11"/>
      <c r="K48" s="11"/>
      <c r="L48" s="11"/>
      <c r="M48" s="11"/>
      <c r="N48" s="11"/>
      <c r="O48" s="11"/>
      <c r="P48" s="13">
        <f t="shared" si="0"/>
        <v>102000</v>
      </c>
      <c r="Q48" s="14"/>
      <c r="R48" s="15"/>
    </row>
    <row r="49" spans="1:18" ht="19.5" customHeight="1">
      <c r="A49" s="36" t="s">
        <v>152</v>
      </c>
      <c r="B49" s="133"/>
      <c r="C49" s="100"/>
      <c r="D49" s="63" t="s">
        <v>128</v>
      </c>
      <c r="E49" s="18"/>
      <c r="F49" s="19">
        <v>102000</v>
      </c>
      <c r="G49" s="20"/>
      <c r="H49" s="19"/>
      <c r="I49" s="19"/>
      <c r="J49" s="19"/>
      <c r="K49" s="19"/>
      <c r="L49" s="19"/>
      <c r="M49" s="19"/>
      <c r="N49" s="19"/>
      <c r="O49" s="19"/>
      <c r="P49" s="21">
        <f t="shared" si="0"/>
        <v>102000</v>
      </c>
      <c r="Q49" s="14"/>
      <c r="R49" s="15"/>
    </row>
    <row r="50" spans="1:18" ht="19.5" customHeight="1">
      <c r="A50" s="36" t="s">
        <v>153</v>
      </c>
      <c r="B50" s="70"/>
      <c r="C50" s="184"/>
      <c r="D50" s="17" t="s">
        <v>179</v>
      </c>
      <c r="E50" s="141"/>
      <c r="F50" s="88">
        <v>102000</v>
      </c>
      <c r="G50" s="89"/>
      <c r="H50" s="88"/>
      <c r="I50" s="88"/>
      <c r="J50" s="88"/>
      <c r="K50" s="88"/>
      <c r="L50" s="88"/>
      <c r="M50" s="88"/>
      <c r="N50" s="88"/>
      <c r="O50" s="90"/>
      <c r="P50" s="13">
        <f t="shared" si="0"/>
        <v>102000</v>
      </c>
      <c r="Q50" s="14"/>
      <c r="R50" s="15"/>
    </row>
    <row r="51" spans="1:18" ht="19.5" customHeight="1">
      <c r="A51" s="129"/>
      <c r="B51" s="91"/>
      <c r="C51" s="130"/>
      <c r="D51" s="131"/>
      <c r="E51" s="14"/>
      <c r="F51" s="14"/>
      <c r="G51" s="125"/>
      <c r="H51" t="s">
        <v>20</v>
      </c>
      <c r="K51" s="212" t="s">
        <v>22</v>
      </c>
      <c r="L51" s="212"/>
      <c r="M51" s="158"/>
      <c r="N51" s="163"/>
      <c r="O51" s="14"/>
      <c r="P51" s="134"/>
      <c r="Q51" s="14"/>
      <c r="R51" s="15"/>
    </row>
    <row r="52" spans="1:18" ht="19.5" customHeight="1">
      <c r="A52" s="129"/>
      <c r="B52" s="91"/>
      <c r="C52" s="130"/>
      <c r="D52" s="131"/>
      <c r="E52" s="14"/>
      <c r="F52" s="14"/>
      <c r="G52" s="125"/>
      <c r="H52" s="135" t="s">
        <v>21</v>
      </c>
      <c r="I52" s="135"/>
      <c r="J52" s="135"/>
      <c r="K52" s="216" t="s">
        <v>23</v>
      </c>
      <c r="L52" s="216"/>
      <c r="M52" s="159"/>
      <c r="N52" s="164"/>
      <c r="O52" s="14"/>
      <c r="P52" s="134"/>
      <c r="Q52" s="14"/>
      <c r="R52" s="15"/>
    </row>
    <row r="53" spans="1:18" ht="19.5" customHeight="1">
      <c r="A53" s="214" t="s">
        <v>216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ht="19.5" customHeight="1">
      <c r="A54" s="1"/>
      <c r="B54" s="128"/>
      <c r="C54" s="213" t="s">
        <v>212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54" t="s">
        <v>163</v>
      </c>
      <c r="Q54" s="54"/>
      <c r="R54" s="128"/>
    </row>
    <row r="55" spans="1:18" ht="19.5" customHeight="1" thickBot="1">
      <c r="A55" s="1"/>
      <c r="B55" s="23"/>
      <c r="C55" s="23"/>
      <c r="D55" s="23"/>
      <c r="E55" s="23"/>
      <c r="F55" s="23"/>
      <c r="G55" s="215" t="s">
        <v>41</v>
      </c>
      <c r="H55" s="215"/>
      <c r="I55" s="215"/>
      <c r="J55" s="23"/>
      <c r="K55" s="23"/>
      <c r="L55" s="23"/>
      <c r="M55" s="23"/>
      <c r="N55" s="23"/>
      <c r="P55" s="24" t="s">
        <v>117</v>
      </c>
      <c r="Q55" s="23"/>
      <c r="R55" s="23"/>
    </row>
    <row r="56" spans="1:18" ht="82.5" customHeight="1">
      <c r="A56" s="37"/>
      <c r="B56" s="38" t="s">
        <v>42</v>
      </c>
      <c r="C56" s="3" t="s">
        <v>43</v>
      </c>
      <c r="D56" s="109" t="s">
        <v>129</v>
      </c>
      <c r="E56" s="209" t="s">
        <v>44</v>
      </c>
      <c r="F56" s="209" t="s">
        <v>45</v>
      </c>
      <c r="G56" s="209" t="s">
        <v>46</v>
      </c>
      <c r="H56" s="209" t="s">
        <v>5</v>
      </c>
      <c r="I56" s="209" t="s">
        <v>47</v>
      </c>
      <c r="J56" s="209" t="s">
        <v>48</v>
      </c>
      <c r="K56" s="209" t="s">
        <v>49</v>
      </c>
      <c r="L56" s="209" t="s">
        <v>50</v>
      </c>
      <c r="M56" s="209" t="s">
        <v>164</v>
      </c>
      <c r="N56" s="209" t="s">
        <v>173</v>
      </c>
      <c r="O56" s="209" t="s">
        <v>6</v>
      </c>
      <c r="P56" s="210" t="s">
        <v>0</v>
      </c>
      <c r="Q56" s="4"/>
      <c r="R56" s="5"/>
    </row>
    <row r="57" spans="1:18" ht="19.5" customHeight="1">
      <c r="A57" s="30"/>
      <c r="B57" s="31" t="s">
        <v>8</v>
      </c>
      <c r="C57" s="32" t="s">
        <v>9</v>
      </c>
      <c r="D57" s="33" t="s">
        <v>10</v>
      </c>
      <c r="E57" s="33" t="s">
        <v>11</v>
      </c>
      <c r="F57" s="34" t="s">
        <v>12</v>
      </c>
      <c r="G57" s="32" t="s">
        <v>13</v>
      </c>
      <c r="H57" s="32" t="s">
        <v>14</v>
      </c>
      <c r="I57" s="32" t="s">
        <v>15</v>
      </c>
      <c r="J57" s="32" t="s">
        <v>16</v>
      </c>
      <c r="K57" s="32" t="s">
        <v>17</v>
      </c>
      <c r="L57" s="32" t="s">
        <v>18</v>
      </c>
      <c r="M57" s="32" t="s">
        <v>19</v>
      </c>
      <c r="N57" s="32" t="s">
        <v>35</v>
      </c>
      <c r="O57" s="32" t="s">
        <v>36</v>
      </c>
      <c r="P57" s="35" t="s">
        <v>37</v>
      </c>
      <c r="Q57" s="6"/>
      <c r="R57" s="6"/>
    </row>
    <row r="58" spans="1:18" ht="19.5" customHeight="1">
      <c r="A58" s="36" t="s">
        <v>154</v>
      </c>
      <c r="B58" s="9" t="s">
        <v>57</v>
      </c>
      <c r="C58" s="98" t="s">
        <v>58</v>
      </c>
      <c r="D58" s="17" t="s">
        <v>127</v>
      </c>
      <c r="E58" s="10"/>
      <c r="F58" s="11"/>
      <c r="G58" s="12"/>
      <c r="H58" s="11"/>
      <c r="I58" s="11">
        <v>619500</v>
      </c>
      <c r="J58" s="11"/>
      <c r="K58" s="11"/>
      <c r="L58" s="11"/>
      <c r="M58" s="11"/>
      <c r="N58" s="11"/>
      <c r="O58" s="11"/>
      <c r="P58" s="13">
        <f t="shared" si="0"/>
        <v>619500</v>
      </c>
      <c r="Q58" s="14"/>
      <c r="R58" s="15"/>
    </row>
    <row r="59" spans="1:18" ht="19.5" customHeight="1">
      <c r="A59" s="36" t="s">
        <v>155</v>
      </c>
      <c r="B59" s="9"/>
      <c r="C59" s="100"/>
      <c r="D59" s="17" t="s">
        <v>128</v>
      </c>
      <c r="E59" s="18"/>
      <c r="F59" s="19"/>
      <c r="G59" s="20"/>
      <c r="H59" s="19"/>
      <c r="I59" s="19">
        <v>1833500</v>
      </c>
      <c r="J59" s="19"/>
      <c r="K59" s="19"/>
      <c r="L59" s="19"/>
      <c r="M59" s="19"/>
      <c r="N59" s="19"/>
      <c r="O59" s="19"/>
      <c r="P59" s="13">
        <f t="shared" si="0"/>
        <v>1833500</v>
      </c>
      <c r="Q59" s="14"/>
      <c r="R59" s="15"/>
    </row>
    <row r="60" spans="1:18" ht="19.5" customHeight="1">
      <c r="A60" s="36" t="s">
        <v>156</v>
      </c>
      <c r="B60" s="9"/>
      <c r="C60" s="100"/>
      <c r="D60" s="17" t="s">
        <v>179</v>
      </c>
      <c r="E60" s="18"/>
      <c r="F60" s="19"/>
      <c r="G60" s="20"/>
      <c r="H60" s="19"/>
      <c r="I60" s="19">
        <v>1869170</v>
      </c>
      <c r="J60" s="19"/>
      <c r="K60" s="19"/>
      <c r="L60" s="19"/>
      <c r="M60" s="19"/>
      <c r="N60" s="19"/>
      <c r="O60" s="19"/>
      <c r="P60" s="13">
        <f t="shared" si="0"/>
        <v>1869170</v>
      </c>
      <c r="Q60" s="14"/>
      <c r="R60" s="15"/>
    </row>
    <row r="61" spans="1:18" ht="19.5" customHeight="1">
      <c r="A61" s="36" t="s">
        <v>157</v>
      </c>
      <c r="B61" s="69" t="s">
        <v>82</v>
      </c>
      <c r="C61" s="101" t="s">
        <v>83</v>
      </c>
      <c r="D61" s="17" t="s">
        <v>127</v>
      </c>
      <c r="E61" s="18"/>
      <c r="F61" s="19"/>
      <c r="G61" s="20"/>
      <c r="H61" s="19"/>
      <c r="I61" s="19"/>
      <c r="J61" s="19"/>
      <c r="K61" s="19"/>
      <c r="L61" s="19"/>
      <c r="M61" s="19"/>
      <c r="N61" s="19"/>
      <c r="O61" s="19"/>
      <c r="P61" s="21">
        <f t="shared" si="0"/>
        <v>0</v>
      </c>
      <c r="Q61" s="14"/>
      <c r="R61" s="15"/>
    </row>
    <row r="62" spans="1:18" ht="19.5" customHeight="1">
      <c r="A62" s="36" t="s">
        <v>158</v>
      </c>
      <c r="B62" s="69"/>
      <c r="C62" s="101"/>
      <c r="D62" s="17" t="s">
        <v>128</v>
      </c>
      <c r="E62" s="18"/>
      <c r="F62" s="19"/>
      <c r="G62" s="20"/>
      <c r="H62" s="19"/>
      <c r="I62" s="19"/>
      <c r="J62" s="19"/>
      <c r="K62" s="19"/>
      <c r="L62" s="19"/>
      <c r="M62" s="19"/>
      <c r="N62" s="19"/>
      <c r="O62" s="19"/>
      <c r="P62" s="21">
        <f t="shared" si="0"/>
        <v>0</v>
      </c>
      <c r="Q62" s="14"/>
      <c r="R62" s="15"/>
    </row>
    <row r="63" spans="1:18" ht="19.5" customHeight="1">
      <c r="A63" s="36" t="s">
        <v>167</v>
      </c>
      <c r="B63" s="69"/>
      <c r="C63" s="101"/>
      <c r="D63" s="17" t="s">
        <v>179</v>
      </c>
      <c r="E63" s="18"/>
      <c r="F63" s="19"/>
      <c r="G63" s="20"/>
      <c r="H63" s="19"/>
      <c r="I63" s="19"/>
      <c r="J63" s="19"/>
      <c r="K63" s="19"/>
      <c r="L63" s="19"/>
      <c r="M63" s="19"/>
      <c r="N63" s="19"/>
      <c r="O63" s="19"/>
      <c r="P63" s="21">
        <f t="shared" si="0"/>
        <v>0</v>
      </c>
      <c r="Q63" s="14"/>
      <c r="R63" s="15"/>
    </row>
    <row r="64" spans="1:18" ht="26.25">
      <c r="A64" s="36" t="s">
        <v>168</v>
      </c>
      <c r="B64" s="69" t="s">
        <v>84</v>
      </c>
      <c r="C64" s="99" t="s">
        <v>85</v>
      </c>
      <c r="D64" s="17" t="s">
        <v>127</v>
      </c>
      <c r="E64" s="18"/>
      <c r="F64" s="19"/>
      <c r="G64" s="20"/>
      <c r="H64" s="19"/>
      <c r="I64" s="19">
        <v>972000</v>
      </c>
      <c r="J64" s="19"/>
      <c r="K64" s="19"/>
      <c r="L64" s="19"/>
      <c r="M64" s="19"/>
      <c r="N64" s="19"/>
      <c r="O64" s="19"/>
      <c r="P64" s="13">
        <f t="shared" si="0"/>
        <v>972000</v>
      </c>
      <c r="Q64" s="14"/>
      <c r="R64" s="15"/>
    </row>
    <row r="65" spans="1:18" ht="15">
      <c r="A65" s="36" t="s">
        <v>171</v>
      </c>
      <c r="B65" s="69"/>
      <c r="C65" s="99"/>
      <c r="D65" s="17" t="s">
        <v>128</v>
      </c>
      <c r="E65" s="18"/>
      <c r="F65" s="19"/>
      <c r="G65" s="20"/>
      <c r="H65" s="19"/>
      <c r="I65" s="19">
        <v>1767000</v>
      </c>
      <c r="J65" s="19"/>
      <c r="K65" s="19"/>
      <c r="L65" s="19"/>
      <c r="M65" s="86"/>
      <c r="N65" s="86"/>
      <c r="O65" s="86"/>
      <c r="P65" s="13">
        <f t="shared" si="0"/>
        <v>1767000</v>
      </c>
      <c r="Q65" s="14"/>
      <c r="R65" s="15"/>
    </row>
    <row r="66" spans="1:18" ht="15">
      <c r="A66" s="36" t="s">
        <v>172</v>
      </c>
      <c r="B66" s="69"/>
      <c r="C66" s="99"/>
      <c r="D66" s="17" t="s">
        <v>179</v>
      </c>
      <c r="E66" s="18"/>
      <c r="F66" s="19"/>
      <c r="G66" s="20"/>
      <c r="H66" s="19"/>
      <c r="I66" s="19">
        <v>2417833</v>
      </c>
      <c r="J66" s="19"/>
      <c r="K66" s="19"/>
      <c r="L66" s="19"/>
      <c r="M66" s="86"/>
      <c r="N66" s="86"/>
      <c r="O66" s="86"/>
      <c r="P66" s="13">
        <f t="shared" si="0"/>
        <v>2417833</v>
      </c>
      <c r="Q66" s="14"/>
      <c r="R66" s="15"/>
    </row>
    <row r="67" spans="1:18" ht="19.5" customHeight="1">
      <c r="A67" s="36" t="s">
        <v>176</v>
      </c>
      <c r="B67" s="70" t="s">
        <v>78</v>
      </c>
      <c r="C67" s="99" t="s">
        <v>122</v>
      </c>
      <c r="D67" s="17" t="s">
        <v>127</v>
      </c>
      <c r="E67" s="104"/>
      <c r="F67" s="71"/>
      <c r="G67" s="72"/>
      <c r="H67" s="72"/>
      <c r="I67" s="71">
        <v>2504895</v>
      </c>
      <c r="J67" s="71"/>
      <c r="K67" s="71"/>
      <c r="L67" s="71"/>
      <c r="M67" s="73"/>
      <c r="N67" s="73"/>
      <c r="O67" s="73"/>
      <c r="P67" s="13">
        <f t="shared" si="0"/>
        <v>2504895</v>
      </c>
      <c r="Q67" s="7"/>
      <c r="R67" s="8"/>
    </row>
    <row r="68" spans="1:18" ht="19.5" customHeight="1">
      <c r="A68" s="36" t="s">
        <v>177</v>
      </c>
      <c r="B68" s="70"/>
      <c r="C68" s="99"/>
      <c r="D68" s="17" t="s">
        <v>128</v>
      </c>
      <c r="E68" s="104"/>
      <c r="F68" s="71"/>
      <c r="G68" s="72"/>
      <c r="H68" s="72"/>
      <c r="I68" s="71">
        <v>3576895</v>
      </c>
      <c r="J68" s="71"/>
      <c r="K68" s="71"/>
      <c r="L68" s="71"/>
      <c r="M68" s="73"/>
      <c r="N68" s="73"/>
      <c r="O68" s="73"/>
      <c r="P68" s="13">
        <f t="shared" si="0"/>
        <v>3576895</v>
      </c>
      <c r="Q68" s="7"/>
      <c r="R68" s="8"/>
    </row>
    <row r="69" spans="1:18" ht="19.5" customHeight="1">
      <c r="A69" s="36" t="s">
        <v>180</v>
      </c>
      <c r="B69" s="70"/>
      <c r="C69" s="99"/>
      <c r="D69" s="17" t="s">
        <v>179</v>
      </c>
      <c r="E69" s="104"/>
      <c r="F69" s="71"/>
      <c r="G69" s="72"/>
      <c r="H69" s="72"/>
      <c r="I69" s="71">
        <v>4411813</v>
      </c>
      <c r="J69" s="71"/>
      <c r="K69" s="71"/>
      <c r="L69" s="71"/>
      <c r="M69" s="73"/>
      <c r="N69" s="73"/>
      <c r="O69" s="73"/>
      <c r="P69" s="13">
        <f t="shared" si="0"/>
        <v>4411813</v>
      </c>
      <c r="Q69" s="7"/>
      <c r="R69" s="8"/>
    </row>
    <row r="70" spans="1:18" ht="19.5" customHeight="1">
      <c r="A70" s="36" t="s">
        <v>181</v>
      </c>
      <c r="B70" s="69" t="s">
        <v>76</v>
      </c>
      <c r="C70" s="99" t="s">
        <v>77</v>
      </c>
      <c r="D70" s="17" t="s">
        <v>127</v>
      </c>
      <c r="E70" s="104"/>
      <c r="F70" s="71"/>
      <c r="G70" s="72"/>
      <c r="H70" s="72"/>
      <c r="I70" s="71"/>
      <c r="J70" s="71"/>
      <c r="K70" s="71"/>
      <c r="L70" s="71"/>
      <c r="M70" s="73"/>
      <c r="N70" s="73"/>
      <c r="O70" s="73"/>
      <c r="P70" s="13">
        <f t="shared" si="0"/>
        <v>0</v>
      </c>
      <c r="Q70" s="7"/>
      <c r="R70" s="8"/>
    </row>
    <row r="71" spans="1:18" ht="19.5" customHeight="1">
      <c r="A71" s="36" t="s">
        <v>182</v>
      </c>
      <c r="B71" s="69"/>
      <c r="C71" s="101"/>
      <c r="D71" s="17" t="s">
        <v>128</v>
      </c>
      <c r="E71" s="104"/>
      <c r="F71" s="71"/>
      <c r="G71" s="72"/>
      <c r="H71" s="72"/>
      <c r="I71" s="71"/>
      <c r="J71" s="71"/>
      <c r="K71" s="71"/>
      <c r="L71" s="71"/>
      <c r="M71" s="73"/>
      <c r="N71" s="73"/>
      <c r="O71" s="73"/>
      <c r="P71" s="13">
        <f t="shared" si="0"/>
        <v>0</v>
      </c>
      <c r="Q71" s="7"/>
      <c r="R71" s="8"/>
    </row>
    <row r="72" spans="1:18" ht="19.5" customHeight="1">
      <c r="A72" s="36" t="s">
        <v>183</v>
      </c>
      <c r="B72" s="69"/>
      <c r="C72" s="101"/>
      <c r="D72" s="17" t="s">
        <v>179</v>
      </c>
      <c r="E72" s="104"/>
      <c r="F72" s="71"/>
      <c r="G72" s="72"/>
      <c r="H72" s="72"/>
      <c r="I72" s="71"/>
      <c r="J72" s="71"/>
      <c r="K72" s="71"/>
      <c r="L72" s="71"/>
      <c r="M72" s="73"/>
      <c r="N72" s="73"/>
      <c r="O72" s="73"/>
      <c r="P72" s="13">
        <f t="shared" si="0"/>
        <v>0</v>
      </c>
      <c r="Q72" s="7"/>
      <c r="R72" s="8"/>
    </row>
    <row r="73" spans="1:18" ht="19.5" customHeight="1">
      <c r="A73" s="36" t="s">
        <v>184</v>
      </c>
      <c r="B73" s="69" t="s">
        <v>165</v>
      </c>
      <c r="C73" s="101" t="s">
        <v>166</v>
      </c>
      <c r="D73" s="17" t="s">
        <v>127</v>
      </c>
      <c r="E73" s="104"/>
      <c r="F73" s="71"/>
      <c r="G73" s="72"/>
      <c r="H73" s="72"/>
      <c r="I73" s="71"/>
      <c r="J73" s="71"/>
      <c r="K73" s="71"/>
      <c r="L73" s="71"/>
      <c r="M73" s="73"/>
      <c r="N73" s="73"/>
      <c r="O73" s="73"/>
      <c r="P73" s="13">
        <f t="shared" si="0"/>
        <v>0</v>
      </c>
      <c r="Q73" s="7"/>
      <c r="R73" s="8"/>
    </row>
    <row r="74" spans="1:18" ht="19.5" customHeight="1">
      <c r="A74" s="36" t="s">
        <v>185</v>
      </c>
      <c r="B74" s="69"/>
      <c r="C74" s="101"/>
      <c r="D74" s="17" t="s">
        <v>128</v>
      </c>
      <c r="E74" s="104"/>
      <c r="F74" s="71"/>
      <c r="G74" s="72"/>
      <c r="H74" s="72"/>
      <c r="I74" s="71"/>
      <c r="J74" s="71"/>
      <c r="K74" s="71"/>
      <c r="L74" s="71"/>
      <c r="M74" s="73"/>
      <c r="N74" s="73"/>
      <c r="O74" s="73"/>
      <c r="P74" s="13">
        <f t="shared" si="0"/>
        <v>0</v>
      </c>
      <c r="Q74" s="7"/>
      <c r="R74" s="8"/>
    </row>
    <row r="75" spans="1:18" ht="19.5" customHeight="1">
      <c r="A75" s="36" t="s">
        <v>186</v>
      </c>
      <c r="B75" s="69"/>
      <c r="C75" s="101"/>
      <c r="D75" s="17" t="s">
        <v>179</v>
      </c>
      <c r="E75" s="104"/>
      <c r="F75" s="71"/>
      <c r="G75" s="72"/>
      <c r="H75" s="72"/>
      <c r="I75" s="71"/>
      <c r="J75" s="71"/>
      <c r="K75" s="71"/>
      <c r="L75" s="71"/>
      <c r="M75" s="73"/>
      <c r="N75" s="73"/>
      <c r="O75" s="73"/>
      <c r="P75" s="13">
        <f t="shared" si="0"/>
        <v>0</v>
      </c>
      <c r="Q75" s="7"/>
      <c r="R75" s="8"/>
    </row>
    <row r="76" spans="1:18" ht="19.5" customHeight="1">
      <c r="A76" s="36" t="s">
        <v>187</v>
      </c>
      <c r="B76" s="69" t="s">
        <v>98</v>
      </c>
      <c r="C76" s="101" t="s">
        <v>79</v>
      </c>
      <c r="D76" s="17" t="s">
        <v>127</v>
      </c>
      <c r="E76" s="104"/>
      <c r="F76" s="71"/>
      <c r="G76" s="72"/>
      <c r="H76" s="72"/>
      <c r="I76" s="71"/>
      <c r="J76" s="71"/>
      <c r="K76" s="71"/>
      <c r="L76" s="71"/>
      <c r="M76" s="73"/>
      <c r="N76" s="73"/>
      <c r="O76" s="73"/>
      <c r="P76" s="13">
        <f t="shared" si="0"/>
        <v>0</v>
      </c>
      <c r="Q76" s="7"/>
      <c r="R76" s="8"/>
    </row>
    <row r="77" spans="1:18" ht="19.5" customHeight="1">
      <c r="A77" s="36" t="s">
        <v>188</v>
      </c>
      <c r="B77" s="69"/>
      <c r="C77" s="101"/>
      <c r="D77" s="17" t="s">
        <v>128</v>
      </c>
      <c r="E77" s="105"/>
      <c r="F77" s="75"/>
      <c r="G77" s="76"/>
      <c r="H77" s="76"/>
      <c r="I77" s="75"/>
      <c r="J77" s="75"/>
      <c r="K77" s="75"/>
      <c r="L77" s="75"/>
      <c r="M77" s="77"/>
      <c r="N77" s="77"/>
      <c r="O77" s="77"/>
      <c r="P77" s="13">
        <f t="shared" si="0"/>
        <v>0</v>
      </c>
      <c r="Q77" s="7"/>
      <c r="R77" s="8"/>
    </row>
    <row r="78" spans="1:18" ht="19.5" customHeight="1">
      <c r="A78" s="36" t="s">
        <v>189</v>
      </c>
      <c r="B78" s="69"/>
      <c r="C78" s="101"/>
      <c r="D78" s="17" t="s">
        <v>179</v>
      </c>
      <c r="E78" s="105"/>
      <c r="F78" s="75"/>
      <c r="G78" s="76"/>
      <c r="H78" s="76"/>
      <c r="I78" s="75"/>
      <c r="J78" s="75"/>
      <c r="K78" s="75"/>
      <c r="L78" s="75"/>
      <c r="M78" s="77"/>
      <c r="N78" s="77"/>
      <c r="O78" s="77"/>
      <c r="P78" s="13">
        <f t="shared" si="0"/>
        <v>0</v>
      </c>
      <c r="Q78" s="7"/>
      <c r="R78" s="8"/>
    </row>
    <row r="79" spans="1:18" ht="19.5" customHeight="1">
      <c r="A79" s="36" t="s">
        <v>190</v>
      </c>
      <c r="B79" s="69" t="s">
        <v>121</v>
      </c>
      <c r="C79" s="102" t="s">
        <v>102</v>
      </c>
      <c r="D79" s="17" t="s">
        <v>127</v>
      </c>
      <c r="E79" s="105"/>
      <c r="F79" s="75"/>
      <c r="G79" s="76"/>
      <c r="H79" s="76"/>
      <c r="I79" s="75">
        <v>9556290</v>
      </c>
      <c r="J79" s="75"/>
      <c r="K79" s="75"/>
      <c r="L79" s="75"/>
      <c r="M79" s="77"/>
      <c r="N79" s="77"/>
      <c r="O79" s="77"/>
      <c r="P79" s="13">
        <f t="shared" si="0"/>
        <v>9556290</v>
      </c>
      <c r="Q79" s="7"/>
      <c r="R79" s="8"/>
    </row>
    <row r="80" spans="1:18" ht="19.5" customHeight="1">
      <c r="A80" s="36" t="s">
        <v>191</v>
      </c>
      <c r="B80" s="83"/>
      <c r="C80" s="102"/>
      <c r="D80" s="17" t="s">
        <v>128</v>
      </c>
      <c r="E80" s="105"/>
      <c r="F80" s="75"/>
      <c r="G80" s="76">
        <v>153396713</v>
      </c>
      <c r="H80" s="76"/>
      <c r="I80" s="75">
        <v>9556290</v>
      </c>
      <c r="J80" s="75"/>
      <c r="K80" s="75"/>
      <c r="L80" s="75"/>
      <c r="M80" s="77"/>
      <c r="N80" s="77"/>
      <c r="O80" s="77"/>
      <c r="P80" s="13">
        <f t="shared" si="0"/>
        <v>162953003</v>
      </c>
      <c r="Q80" s="7"/>
      <c r="R80" s="8"/>
    </row>
    <row r="81" spans="1:18" ht="19.5" customHeight="1">
      <c r="A81" s="36" t="s">
        <v>192</v>
      </c>
      <c r="B81" s="83"/>
      <c r="C81" s="102"/>
      <c r="D81" s="17" t="s">
        <v>179</v>
      </c>
      <c r="E81" s="105"/>
      <c r="F81" s="75"/>
      <c r="G81" s="76">
        <v>153396713</v>
      </c>
      <c r="H81" s="76"/>
      <c r="I81" s="75">
        <v>9192396</v>
      </c>
      <c r="J81" s="75"/>
      <c r="K81" s="75"/>
      <c r="L81" s="75"/>
      <c r="M81" s="77"/>
      <c r="N81" s="77"/>
      <c r="O81" s="77"/>
      <c r="P81" s="13">
        <f t="shared" si="0"/>
        <v>162589109</v>
      </c>
      <c r="Q81" s="7"/>
      <c r="R81" s="8"/>
    </row>
    <row r="82" spans="1:18" ht="19.5" customHeight="1">
      <c r="A82" s="36" t="s">
        <v>193</v>
      </c>
      <c r="B82" s="83" t="s">
        <v>169</v>
      </c>
      <c r="C82" s="102" t="s">
        <v>170</v>
      </c>
      <c r="D82" s="17" t="s">
        <v>127</v>
      </c>
      <c r="E82" s="105"/>
      <c r="F82" s="75"/>
      <c r="G82" s="76"/>
      <c r="H82" s="76"/>
      <c r="I82" s="75"/>
      <c r="J82" s="75"/>
      <c r="K82" s="75"/>
      <c r="L82" s="75"/>
      <c r="M82" s="77"/>
      <c r="N82" s="77"/>
      <c r="O82" s="77"/>
      <c r="P82" s="13">
        <f t="shared" si="0"/>
        <v>0</v>
      </c>
      <c r="Q82" s="7"/>
      <c r="R82" s="8"/>
    </row>
    <row r="83" spans="1:18" ht="19.5" customHeight="1">
      <c r="A83" s="36" t="s">
        <v>194</v>
      </c>
      <c r="B83" s="83"/>
      <c r="C83" s="102"/>
      <c r="D83" s="17" t="s">
        <v>128</v>
      </c>
      <c r="E83" s="105"/>
      <c r="F83" s="75"/>
      <c r="G83" s="76"/>
      <c r="H83" s="76"/>
      <c r="I83" s="75"/>
      <c r="J83" s="75"/>
      <c r="K83" s="75"/>
      <c r="L83" s="75"/>
      <c r="M83" s="77"/>
      <c r="N83" s="77"/>
      <c r="O83" s="77"/>
      <c r="P83" s="13">
        <f t="shared" si="0"/>
        <v>0</v>
      </c>
      <c r="Q83" s="7"/>
      <c r="R83" s="8"/>
    </row>
    <row r="84" spans="1:18" ht="19.5" customHeight="1">
      <c r="A84" s="36" t="s">
        <v>195</v>
      </c>
      <c r="B84" s="83"/>
      <c r="C84" s="102"/>
      <c r="D84" s="17" t="s">
        <v>179</v>
      </c>
      <c r="E84" s="105"/>
      <c r="F84" s="75"/>
      <c r="G84" s="76"/>
      <c r="H84" s="76"/>
      <c r="I84" s="75"/>
      <c r="J84" s="75"/>
      <c r="K84" s="75"/>
      <c r="L84" s="75"/>
      <c r="M84" s="77"/>
      <c r="N84" s="77"/>
      <c r="O84" s="77"/>
      <c r="P84" s="13">
        <f t="shared" si="0"/>
        <v>0</v>
      </c>
      <c r="Q84" s="7"/>
      <c r="R84" s="8"/>
    </row>
    <row r="85" spans="1:18" ht="19.5" customHeight="1">
      <c r="A85" s="36" t="s">
        <v>196</v>
      </c>
      <c r="B85" s="83" t="s">
        <v>123</v>
      </c>
      <c r="C85" s="103" t="s">
        <v>124</v>
      </c>
      <c r="D85" s="17" t="s">
        <v>127</v>
      </c>
      <c r="E85" s="105"/>
      <c r="F85" s="75">
        <v>2764250</v>
      </c>
      <c r="G85" s="76"/>
      <c r="H85" s="76"/>
      <c r="I85" s="75"/>
      <c r="J85" s="75"/>
      <c r="K85" s="75"/>
      <c r="L85" s="75"/>
      <c r="M85" s="77"/>
      <c r="N85" s="77"/>
      <c r="O85" s="84"/>
      <c r="P85" s="13">
        <f t="shared" si="0"/>
        <v>2764250</v>
      </c>
      <c r="Q85" s="7"/>
      <c r="R85" s="8"/>
    </row>
    <row r="86" spans="1:18" ht="19.5" customHeight="1">
      <c r="A86" s="36" t="s">
        <v>197</v>
      </c>
      <c r="B86" s="83"/>
      <c r="C86" s="92"/>
      <c r="D86" s="17" t="s">
        <v>128</v>
      </c>
      <c r="E86" s="105"/>
      <c r="F86" s="75">
        <v>3263418</v>
      </c>
      <c r="G86" s="76"/>
      <c r="H86" s="76"/>
      <c r="I86" s="75"/>
      <c r="J86" s="75"/>
      <c r="K86" s="75"/>
      <c r="L86" s="75"/>
      <c r="M86" s="77"/>
      <c r="N86" s="77"/>
      <c r="O86" s="84"/>
      <c r="P86" s="13">
        <f t="shared" si="0"/>
        <v>3263418</v>
      </c>
      <c r="Q86" s="7"/>
      <c r="R86" s="8"/>
    </row>
    <row r="87" spans="1:18" ht="19.5" customHeight="1">
      <c r="A87" s="36" t="s">
        <v>198</v>
      </c>
      <c r="B87" s="83"/>
      <c r="C87" s="92"/>
      <c r="D87" s="63" t="s">
        <v>179</v>
      </c>
      <c r="E87" s="105"/>
      <c r="F87" s="75">
        <v>3263418</v>
      </c>
      <c r="G87" s="76"/>
      <c r="H87" s="76"/>
      <c r="I87" s="75"/>
      <c r="J87" s="75"/>
      <c r="K87" s="75"/>
      <c r="L87" s="75"/>
      <c r="M87" s="77"/>
      <c r="N87" s="77"/>
      <c r="O87" s="84"/>
      <c r="P87" s="13">
        <f t="shared" si="0"/>
        <v>3263418</v>
      </c>
      <c r="Q87" s="7"/>
      <c r="R87" s="8"/>
    </row>
    <row r="88" spans="1:18" ht="19.5" customHeight="1">
      <c r="A88" s="36" t="s">
        <v>199</v>
      </c>
      <c r="B88" s="83" t="s">
        <v>125</v>
      </c>
      <c r="C88" s="110" t="s">
        <v>126</v>
      </c>
      <c r="D88" s="63" t="s">
        <v>127</v>
      </c>
      <c r="E88" s="105"/>
      <c r="F88" s="75"/>
      <c r="G88" s="76"/>
      <c r="H88" s="76"/>
      <c r="I88" s="75">
        <v>150000</v>
      </c>
      <c r="J88" s="75"/>
      <c r="K88" s="75"/>
      <c r="L88" s="75"/>
      <c r="M88" s="77"/>
      <c r="N88" s="77"/>
      <c r="O88" s="84"/>
      <c r="P88" s="13">
        <f t="shared" si="0"/>
        <v>150000</v>
      </c>
      <c r="Q88" s="7"/>
      <c r="R88" s="8"/>
    </row>
    <row r="89" spans="1:18" ht="19.5" customHeight="1">
      <c r="A89" s="36" t="s">
        <v>200</v>
      </c>
      <c r="B89" s="83"/>
      <c r="C89" s="102"/>
      <c r="D89" s="63" t="s">
        <v>128</v>
      </c>
      <c r="E89" s="137"/>
      <c r="F89" s="75"/>
      <c r="G89" s="76"/>
      <c r="H89" s="76"/>
      <c r="I89" s="75">
        <v>150000</v>
      </c>
      <c r="J89" s="75"/>
      <c r="K89" s="75"/>
      <c r="L89" s="75"/>
      <c r="M89" s="77"/>
      <c r="N89" s="77"/>
      <c r="O89" s="84"/>
      <c r="P89" s="13">
        <f t="shared" si="0"/>
        <v>150000</v>
      </c>
      <c r="Q89" s="7"/>
      <c r="R89" s="8"/>
    </row>
    <row r="90" spans="1:18" ht="19.5" customHeight="1">
      <c r="A90" s="36" t="s">
        <v>201</v>
      </c>
      <c r="B90" s="83"/>
      <c r="C90" s="102"/>
      <c r="D90" s="63" t="s">
        <v>179</v>
      </c>
      <c r="E90" s="137"/>
      <c r="F90" s="75"/>
      <c r="G90" s="76"/>
      <c r="H90" s="76"/>
      <c r="I90" s="75"/>
      <c r="J90" s="75"/>
      <c r="K90" s="75"/>
      <c r="L90" s="75"/>
      <c r="M90" s="77"/>
      <c r="N90" s="77"/>
      <c r="O90" s="84"/>
      <c r="P90" s="13">
        <f t="shared" si="0"/>
        <v>0</v>
      </c>
      <c r="Q90" s="7"/>
      <c r="R90" s="8"/>
    </row>
    <row r="91" spans="1:18" ht="19.5" customHeight="1">
      <c r="A91" s="36" t="s">
        <v>202</v>
      </c>
      <c r="B91" s="83" t="s">
        <v>174</v>
      </c>
      <c r="C91" s="74" t="s">
        <v>175</v>
      </c>
      <c r="D91" s="17" t="s">
        <v>127</v>
      </c>
      <c r="E91" s="166"/>
      <c r="F91" s="71"/>
      <c r="G91" s="72"/>
      <c r="H91" s="72"/>
      <c r="I91" s="71"/>
      <c r="J91" s="71"/>
      <c r="K91" s="71"/>
      <c r="L91" s="71"/>
      <c r="M91" s="71"/>
      <c r="N91" s="71"/>
      <c r="O91" s="167"/>
      <c r="P91" s="13">
        <f t="shared" si="0"/>
        <v>0</v>
      </c>
      <c r="Q91" s="7"/>
      <c r="R91" s="8"/>
    </row>
    <row r="92" spans="1:18" ht="19.5" customHeight="1" thickBot="1">
      <c r="A92" s="36" t="s">
        <v>203</v>
      </c>
      <c r="B92" s="83"/>
      <c r="C92" s="78"/>
      <c r="D92" s="165" t="s">
        <v>128</v>
      </c>
      <c r="E92" s="137"/>
      <c r="F92" s="75"/>
      <c r="G92" s="76">
        <v>14999999</v>
      </c>
      <c r="H92" s="76"/>
      <c r="I92" s="75"/>
      <c r="J92" s="75"/>
      <c r="K92" s="75"/>
      <c r="L92" s="75"/>
      <c r="M92" s="75"/>
      <c r="N92" s="75"/>
      <c r="O92" s="84"/>
      <c r="P92" s="13">
        <f t="shared" si="0"/>
        <v>14999999</v>
      </c>
      <c r="Q92" s="7"/>
      <c r="R92" s="8"/>
    </row>
    <row r="93" spans="1:18" ht="19.5" customHeight="1" thickBot="1">
      <c r="A93" s="36" t="s">
        <v>204</v>
      </c>
      <c r="B93" s="83"/>
      <c r="C93" s="183"/>
      <c r="D93" s="165" t="s">
        <v>179</v>
      </c>
      <c r="E93" s="168"/>
      <c r="F93" s="169"/>
      <c r="G93" s="170">
        <v>14999999</v>
      </c>
      <c r="H93" s="170"/>
      <c r="I93" s="169"/>
      <c r="J93" s="169"/>
      <c r="K93" s="169"/>
      <c r="L93" s="169"/>
      <c r="M93" s="169"/>
      <c r="N93" s="169"/>
      <c r="O93" s="171"/>
      <c r="P93" s="13">
        <f t="shared" si="0"/>
        <v>14999999</v>
      </c>
      <c r="Q93" s="7"/>
      <c r="R93" s="8"/>
    </row>
    <row r="94" spans="1:18" ht="19.5" customHeight="1" thickBot="1">
      <c r="A94" s="36" t="s">
        <v>205</v>
      </c>
      <c r="B94" s="78"/>
      <c r="C94" s="93" t="s">
        <v>7</v>
      </c>
      <c r="D94" s="113" t="s">
        <v>127</v>
      </c>
      <c r="E94" s="82">
        <f>SUM(E6+E9+E12+E15+E18+E21+E24+E27+E30+E30+E33+E36+E42+E45+E48+E58+E61+E64+E67+E70+E76+E79+E85+E88)</f>
        <v>126622028</v>
      </c>
      <c r="F94" s="82">
        <f aca="true" t="shared" si="1" ref="F94:O94">SUM(F6+F9+F12+F15+F18+F21+F24+F27+F30+F30+F33+F36+F42+F45+F48+F58+F61+F64+F67+F70+F76+F79+F85+F88)</f>
        <v>9544907</v>
      </c>
      <c r="G94" s="82">
        <f t="shared" si="1"/>
        <v>0</v>
      </c>
      <c r="H94" s="82">
        <f t="shared" si="1"/>
        <v>45160000</v>
      </c>
      <c r="I94" s="82">
        <f t="shared" si="1"/>
        <v>16934285</v>
      </c>
      <c r="J94" s="82">
        <f t="shared" si="1"/>
        <v>10760560</v>
      </c>
      <c r="K94" s="82">
        <f>SUM(K6+K9+K12+K15+K18+K21+K24+K27+K30+K30+K33+K36+K42+K45+K48+K58+K61+K64+K67+K70+K76+K79+K85+K88)</f>
        <v>0</v>
      </c>
      <c r="L94" s="82">
        <f t="shared" si="1"/>
        <v>1605000</v>
      </c>
      <c r="M94" s="82">
        <f t="shared" si="1"/>
        <v>0</v>
      </c>
      <c r="N94" s="82"/>
      <c r="O94" s="82">
        <f t="shared" si="1"/>
        <v>152533782</v>
      </c>
      <c r="P94" s="82">
        <f>SUM(P6+P9+P12+P15+P18+P21+P24+P27+P30+P30+P33+P36+P42+P45+P48+P58+P61+P64+P67+P70+P76+P79+P85+P88)</f>
        <v>363160562</v>
      </c>
      <c r="Q94" s="7"/>
      <c r="R94" s="8"/>
    </row>
    <row r="95" spans="1:18" ht="22.5" customHeight="1" thickBot="1">
      <c r="A95" s="36" t="s">
        <v>206</v>
      </c>
      <c r="B95" s="106"/>
      <c r="C95" s="107"/>
      <c r="D95" s="112" t="s">
        <v>128</v>
      </c>
      <c r="E95" s="108">
        <f>SUM(E7+E10+E13+E16+E19+E22+E25+E28+E31+E34+E37+E43+E46+E49+E59+E62+E65+E68+E71+E77+E80+E86+E89)</f>
        <v>142172920</v>
      </c>
      <c r="F95" s="108">
        <f>SUM(F7+F10+F13+F16+F19+F22+F25+F28+F31+F34+F37+F43+F46+F49+F59+F62+F65+F68+F71+F74+F77+F80+F86+F89)</f>
        <v>14304743</v>
      </c>
      <c r="G95" s="108">
        <f>SUM(G7+G10+G13+G16+G19+G22+G25+G28+G31+G34+G37+G43+G46+G49+G59+G62+G65+G68+G71+G77+G80+G86+G89+G92)</f>
        <v>210501529</v>
      </c>
      <c r="H95" s="108">
        <f aca="true" t="shared" si="2" ref="H95:O95">SUM(H7+H10+H13+H16+H19+H22+H25+H28+H31+H34+H37+H43+H46+H49+H59+H62+H65+H68+H71+H77+H80+H86+H89)</f>
        <v>56190800</v>
      </c>
      <c r="I95" s="108">
        <f t="shared" si="2"/>
        <v>20576133</v>
      </c>
      <c r="J95" s="108">
        <f t="shared" si="2"/>
        <v>10760560</v>
      </c>
      <c r="K95" s="108">
        <f t="shared" si="2"/>
        <v>5000</v>
      </c>
      <c r="L95" s="108">
        <f t="shared" si="2"/>
        <v>1605000</v>
      </c>
      <c r="M95" s="108">
        <f t="shared" si="2"/>
        <v>2016080</v>
      </c>
      <c r="N95" s="108"/>
      <c r="O95" s="108">
        <f t="shared" si="2"/>
        <v>152442117</v>
      </c>
      <c r="P95" s="108">
        <f>SUM(P7+P10+P13+P16+P19+P22+P25+P28+P31+P34+P37+P43+P46+P49+P59+P62+P65+P68+P71+P77+P80+P86+P89+P92)</f>
        <v>615500853</v>
      </c>
      <c r="Q95" s="7"/>
      <c r="R95" s="8"/>
    </row>
    <row r="96" spans="1:16" ht="18" customHeight="1" thickBot="1">
      <c r="A96" s="36" t="s">
        <v>207</v>
      </c>
      <c r="B96" s="185"/>
      <c r="C96" s="185"/>
      <c r="D96" s="185" t="s">
        <v>179</v>
      </c>
      <c r="E96" s="186">
        <f>SUM(E8+E11+E14+E17+E20+E23+E26+E29+E32+E35+E38+E44+E47+E50+E60+E63+E66+E69+E72+E75+E78+E81+E84+E87+E90+E93)</f>
        <v>142172920</v>
      </c>
      <c r="F96" s="186">
        <f aca="true" t="shared" si="3" ref="F96:O96">SUM(F8+F11+F14+F17+F20+F23+F26+F29+F32+F35+F38+F44+F47+F50+F60+F63+F66+F69+F72+F75+F78+F81+F84+F87+F90+F93)</f>
        <v>14389292</v>
      </c>
      <c r="G96" s="186">
        <f t="shared" si="3"/>
        <v>210501529</v>
      </c>
      <c r="H96" s="186">
        <f t="shared" si="3"/>
        <v>67040435</v>
      </c>
      <c r="I96" s="186">
        <f>SUM(I8+I11+I14+I17+I20+I23+I26+I29+I32+I35+I38+I41+I44+I47+I50+I60+I63+I66+I69+I72+I75+I78+I81+I84+I87+I90+I93)</f>
        <v>25864514</v>
      </c>
      <c r="J96" s="186">
        <f t="shared" si="3"/>
        <v>4670248</v>
      </c>
      <c r="K96" s="186">
        <f t="shared" si="3"/>
        <v>5000</v>
      </c>
      <c r="L96" s="186">
        <f t="shared" si="3"/>
        <v>0</v>
      </c>
      <c r="M96" s="186">
        <f t="shared" si="3"/>
        <v>2016080</v>
      </c>
      <c r="N96" s="186">
        <f t="shared" si="3"/>
        <v>4925971</v>
      </c>
      <c r="O96" s="186">
        <f t="shared" si="3"/>
        <v>152442117</v>
      </c>
      <c r="P96" s="108">
        <f>SUM(P8+P11+P14+P17+P20+P23+P26+P29+P32+P35+P38+P41+P44+P47+P50+P60+P63+P66+P69+P72+P78+P81+P87+P90+P93)</f>
        <v>624028106</v>
      </c>
    </row>
    <row r="98" spans="8:14" ht="15">
      <c r="H98" t="s">
        <v>20</v>
      </c>
      <c r="K98" s="212" t="s">
        <v>22</v>
      </c>
      <c r="L98" s="212"/>
      <c r="M98" s="158"/>
      <c r="N98" s="163"/>
    </row>
    <row r="99" spans="8:14" ht="15">
      <c r="H99" t="s">
        <v>21</v>
      </c>
      <c r="K99" s="212" t="s">
        <v>23</v>
      </c>
      <c r="L99" s="212"/>
      <c r="M99" s="158"/>
      <c r="N99" s="163"/>
    </row>
  </sheetData>
  <sheetProtection/>
  <mergeCells count="10">
    <mergeCell ref="K99:L99"/>
    <mergeCell ref="C2:O2"/>
    <mergeCell ref="A1:R1"/>
    <mergeCell ref="G3:I3"/>
    <mergeCell ref="K98:L98"/>
    <mergeCell ref="A53:R53"/>
    <mergeCell ref="C54:O54"/>
    <mergeCell ref="G55:I55"/>
    <mergeCell ref="K51:L51"/>
    <mergeCell ref="K52:L52"/>
  </mergeCells>
  <printOptions/>
  <pageMargins left="0.7" right="0.7" top="0.75" bottom="0.75" header="0.3" footer="0.3"/>
  <pageSetup horizontalDpi="300" verticalDpi="300" orientation="landscape" paperSize="9" scale="43" r:id="rId1"/>
  <rowBreaks count="1" manualBreakCount="1"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A56" sqref="A56:R56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421875" style="0" customWidth="1"/>
    <col min="5" max="5" width="14.421875" style="0" customWidth="1"/>
    <col min="6" max="6" width="16.421875" style="0" customWidth="1"/>
    <col min="7" max="7" width="15.7109375" style="0" customWidth="1"/>
    <col min="8" max="9" width="14.140625" style="0" customWidth="1"/>
    <col min="10" max="10" width="13.57421875" style="0" customWidth="1"/>
    <col min="11" max="11" width="15.00390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5.7109375" style="0" customWidth="1"/>
    <col min="17" max="17" width="15.57421875" style="0" customWidth="1"/>
    <col min="18" max="18" width="22.140625" style="0" customWidth="1"/>
    <col min="19" max="19" width="10.8515625" style="0" bestFit="1" customWidth="1"/>
  </cols>
  <sheetData>
    <row r="1" spans="1:18" ht="15">
      <c r="A1" s="218" t="s">
        <v>217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5.75">
      <c r="A2" s="1"/>
      <c r="B2" s="39"/>
      <c r="C2" s="213" t="s">
        <v>212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7"/>
      <c r="Q2" s="7"/>
      <c r="R2" s="8" t="s">
        <v>161</v>
      </c>
    </row>
    <row r="3" spans="1:18" ht="18.75" thickBot="1">
      <c r="A3" s="1"/>
      <c r="B3" s="217" t="s">
        <v>24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R3" s="40" t="s">
        <v>117</v>
      </c>
    </row>
    <row r="4" spans="1:18" ht="178.5" customHeight="1">
      <c r="A4" s="41"/>
      <c r="B4" s="38" t="s">
        <v>42</v>
      </c>
      <c r="C4" s="3" t="s">
        <v>43</v>
      </c>
      <c r="D4" s="109" t="s">
        <v>129</v>
      </c>
      <c r="E4" s="209" t="s">
        <v>25</v>
      </c>
      <c r="F4" s="209" t="s">
        <v>26</v>
      </c>
      <c r="G4" s="209" t="s">
        <v>27</v>
      </c>
      <c r="H4" s="209" t="s">
        <v>51</v>
      </c>
      <c r="I4" s="209" t="s">
        <v>52</v>
      </c>
      <c r="J4" s="209" t="s">
        <v>53</v>
      </c>
      <c r="K4" s="209" t="s">
        <v>54</v>
      </c>
      <c r="L4" s="209" t="s">
        <v>28</v>
      </c>
      <c r="M4" s="209" t="s">
        <v>29</v>
      </c>
      <c r="N4" s="209" t="s">
        <v>30</v>
      </c>
      <c r="O4" s="209" t="s">
        <v>31</v>
      </c>
      <c r="P4" s="209" t="s">
        <v>32</v>
      </c>
      <c r="Q4" s="211" t="s">
        <v>33</v>
      </c>
      <c r="R4" s="210" t="s">
        <v>34</v>
      </c>
    </row>
    <row r="5" spans="1:18" ht="15.75" thickBot="1">
      <c r="A5" s="42"/>
      <c r="B5" s="43" t="s">
        <v>8</v>
      </c>
      <c r="C5" s="44" t="s">
        <v>9</v>
      </c>
      <c r="D5" s="44" t="s">
        <v>10</v>
      </c>
      <c r="E5" s="44" t="s">
        <v>11</v>
      </c>
      <c r="F5" s="44" t="s">
        <v>12</v>
      </c>
      <c r="G5" s="45" t="s">
        <v>13</v>
      </c>
      <c r="H5" s="44" t="s">
        <v>14</v>
      </c>
      <c r="I5" s="44" t="s">
        <v>15</v>
      </c>
      <c r="J5" s="44" t="s">
        <v>16</v>
      </c>
      <c r="K5" s="44" t="s">
        <v>17</v>
      </c>
      <c r="L5" s="44" t="s">
        <v>18</v>
      </c>
      <c r="M5" s="44" t="s">
        <v>19</v>
      </c>
      <c r="N5" s="44" t="s">
        <v>35</v>
      </c>
      <c r="O5" s="44" t="s">
        <v>36</v>
      </c>
      <c r="P5" s="46" t="s">
        <v>37</v>
      </c>
      <c r="Q5" s="46" t="s">
        <v>101</v>
      </c>
      <c r="R5" s="46" t="s">
        <v>213</v>
      </c>
    </row>
    <row r="6" spans="1:18" s="59" customFormat="1" ht="19.5" customHeight="1">
      <c r="A6" s="36" t="s">
        <v>1</v>
      </c>
      <c r="B6" s="65" t="s">
        <v>62</v>
      </c>
      <c r="C6" s="94" t="s">
        <v>63</v>
      </c>
      <c r="D6" s="111" t="s">
        <v>159</v>
      </c>
      <c r="E6" s="121">
        <v>13224418</v>
      </c>
      <c r="F6" s="79">
        <v>2629693</v>
      </c>
      <c r="G6" s="80">
        <v>8912000</v>
      </c>
      <c r="H6" s="79"/>
      <c r="I6" s="79"/>
      <c r="J6" s="79"/>
      <c r="K6" s="81"/>
      <c r="L6" s="81"/>
      <c r="M6" s="81"/>
      <c r="N6" s="81"/>
      <c r="O6" s="81"/>
      <c r="P6" s="81">
        <v>7943178</v>
      </c>
      <c r="Q6" s="154"/>
      <c r="R6" s="66">
        <f>SUM(E6:Q6)</f>
        <v>32709289</v>
      </c>
    </row>
    <row r="7" spans="1:18" s="59" customFormat="1" ht="19.5" customHeight="1">
      <c r="A7" s="36" t="s">
        <v>2</v>
      </c>
      <c r="B7" s="65"/>
      <c r="C7" s="94"/>
      <c r="D7" s="17" t="s">
        <v>128</v>
      </c>
      <c r="E7" s="114">
        <v>13276618</v>
      </c>
      <c r="F7" s="115">
        <v>2639440</v>
      </c>
      <c r="G7" s="116">
        <v>8912000</v>
      </c>
      <c r="H7" s="115"/>
      <c r="I7" s="115"/>
      <c r="J7" s="115">
        <v>140000</v>
      </c>
      <c r="K7" s="117"/>
      <c r="L7" s="117"/>
      <c r="M7" s="117"/>
      <c r="N7" s="117"/>
      <c r="O7" s="117"/>
      <c r="P7" s="155">
        <v>20050114</v>
      </c>
      <c r="Q7" s="156"/>
      <c r="R7" s="66">
        <f>SUM(E7:Q7)</f>
        <v>45018172</v>
      </c>
    </row>
    <row r="8" spans="1:18" s="59" customFormat="1" ht="19.5" customHeight="1">
      <c r="A8" s="36" t="s">
        <v>130</v>
      </c>
      <c r="B8" s="65"/>
      <c r="C8" s="94"/>
      <c r="D8" s="64" t="s">
        <v>179</v>
      </c>
      <c r="E8" s="114">
        <v>10121818</v>
      </c>
      <c r="F8" s="115">
        <v>1912797</v>
      </c>
      <c r="G8" s="116">
        <v>4680175</v>
      </c>
      <c r="H8" s="115"/>
      <c r="I8" s="115"/>
      <c r="J8" s="115">
        <v>192215</v>
      </c>
      <c r="K8" s="117"/>
      <c r="L8" s="117"/>
      <c r="M8" s="117"/>
      <c r="N8" s="117"/>
      <c r="O8" s="117"/>
      <c r="P8" s="155"/>
      <c r="Q8" s="156"/>
      <c r="R8" s="66">
        <f>SUM(E8:Q8)</f>
        <v>16907005</v>
      </c>
    </row>
    <row r="9" spans="1:18" ht="23.25" customHeight="1">
      <c r="A9" s="36" t="s">
        <v>131</v>
      </c>
      <c r="B9" s="25" t="s">
        <v>69</v>
      </c>
      <c r="C9" s="119" t="s">
        <v>100</v>
      </c>
      <c r="D9" s="64" t="s">
        <v>159</v>
      </c>
      <c r="E9" s="67"/>
      <c r="F9" s="27"/>
      <c r="G9" s="28"/>
      <c r="H9" s="28"/>
      <c r="I9" s="27"/>
      <c r="J9" s="27"/>
      <c r="K9" s="27"/>
      <c r="L9" s="27"/>
      <c r="M9" s="27"/>
      <c r="N9" s="47"/>
      <c r="O9" s="47"/>
      <c r="P9" s="11"/>
      <c r="Q9" s="157"/>
      <c r="R9" s="48">
        <f>SUM(E9:P9)</f>
        <v>0</v>
      </c>
    </row>
    <row r="10" spans="1:18" ht="23.25" customHeight="1">
      <c r="A10" s="36" t="s">
        <v>132</v>
      </c>
      <c r="B10" s="198"/>
      <c r="C10" s="199"/>
      <c r="D10" s="17" t="s">
        <v>128</v>
      </c>
      <c r="E10" s="67"/>
      <c r="F10" s="27"/>
      <c r="G10" s="28"/>
      <c r="H10" s="28"/>
      <c r="I10" s="27"/>
      <c r="J10" s="27"/>
      <c r="K10" s="27"/>
      <c r="L10" s="27"/>
      <c r="M10" s="27"/>
      <c r="N10" s="47"/>
      <c r="O10" s="47"/>
      <c r="P10" s="11"/>
      <c r="Q10" s="157"/>
      <c r="R10" s="48">
        <f>SUM(E10:P10)</f>
        <v>0</v>
      </c>
    </row>
    <row r="11" spans="1:18" ht="23.25" customHeight="1">
      <c r="A11" s="36" t="s">
        <v>133</v>
      </c>
      <c r="B11" s="91"/>
      <c r="C11" s="120"/>
      <c r="D11" s="64" t="s">
        <v>179</v>
      </c>
      <c r="E11" s="67"/>
      <c r="F11" s="27"/>
      <c r="G11" s="28"/>
      <c r="H11" s="28"/>
      <c r="I11" s="27"/>
      <c r="J11" s="27"/>
      <c r="K11" s="27"/>
      <c r="L11" s="27"/>
      <c r="M11" s="27"/>
      <c r="N11" s="47"/>
      <c r="O11" s="47"/>
      <c r="P11" s="11"/>
      <c r="Q11" s="157"/>
      <c r="R11" s="48">
        <f>SUM(E11:P11)</f>
        <v>0</v>
      </c>
    </row>
    <row r="12" spans="1:18" ht="19.5" customHeight="1">
      <c r="A12" s="36" t="s">
        <v>103</v>
      </c>
      <c r="B12" s="69" t="s">
        <v>89</v>
      </c>
      <c r="C12" s="101" t="s">
        <v>4</v>
      </c>
      <c r="D12" s="64" t="s">
        <v>159</v>
      </c>
      <c r="E12" s="68">
        <v>740000</v>
      </c>
      <c r="F12" s="11">
        <v>144300</v>
      </c>
      <c r="G12" s="12">
        <v>3225800</v>
      </c>
      <c r="H12" s="12"/>
      <c r="I12" s="11"/>
      <c r="J12" s="11"/>
      <c r="K12" s="11"/>
      <c r="L12" s="11"/>
      <c r="M12" s="11"/>
      <c r="N12" s="11"/>
      <c r="O12" s="11"/>
      <c r="P12" s="49"/>
      <c r="Q12" s="50"/>
      <c r="R12" s="48">
        <f aca="true" t="shared" si="0" ref="R12:R26">SUM(E12:Q12)</f>
        <v>4110100</v>
      </c>
    </row>
    <row r="13" spans="1:18" ht="19.5" customHeight="1">
      <c r="A13" s="36" t="s">
        <v>104</v>
      </c>
      <c r="B13" s="62"/>
      <c r="C13" s="101"/>
      <c r="D13" s="17" t="s">
        <v>128</v>
      </c>
      <c r="E13" s="68">
        <v>740000</v>
      </c>
      <c r="F13" s="11">
        <v>144300</v>
      </c>
      <c r="G13" s="12">
        <v>3225800</v>
      </c>
      <c r="H13" s="12"/>
      <c r="I13" s="11"/>
      <c r="J13" s="11"/>
      <c r="K13" s="11"/>
      <c r="L13" s="11"/>
      <c r="M13" s="11"/>
      <c r="N13" s="11"/>
      <c r="O13" s="19"/>
      <c r="P13" s="49"/>
      <c r="Q13" s="50"/>
      <c r="R13" s="48">
        <f t="shared" si="0"/>
        <v>4110100</v>
      </c>
    </row>
    <row r="14" spans="1:18" ht="19.5" customHeight="1">
      <c r="A14" s="36" t="s">
        <v>105</v>
      </c>
      <c r="B14" s="62"/>
      <c r="C14" s="101"/>
      <c r="D14" s="64" t="s">
        <v>179</v>
      </c>
      <c r="E14" s="68">
        <v>530000</v>
      </c>
      <c r="F14" s="11">
        <v>85996</v>
      </c>
      <c r="G14" s="12">
        <v>428189</v>
      </c>
      <c r="H14" s="12"/>
      <c r="I14" s="11"/>
      <c r="J14" s="11"/>
      <c r="K14" s="11"/>
      <c r="L14" s="11"/>
      <c r="M14" s="11"/>
      <c r="N14" s="11"/>
      <c r="O14" s="19"/>
      <c r="P14" s="49"/>
      <c r="Q14" s="50"/>
      <c r="R14" s="48">
        <f t="shared" si="0"/>
        <v>1044185</v>
      </c>
    </row>
    <row r="15" spans="1:18" ht="27.75" customHeight="1">
      <c r="A15" s="36" t="s">
        <v>106</v>
      </c>
      <c r="B15" s="9" t="s">
        <v>59</v>
      </c>
      <c r="C15" s="98" t="s">
        <v>86</v>
      </c>
      <c r="D15" s="64" t="s">
        <v>159</v>
      </c>
      <c r="E15" s="68"/>
      <c r="F15" s="11"/>
      <c r="G15" s="12">
        <v>5847500</v>
      </c>
      <c r="H15" s="12"/>
      <c r="I15" s="11"/>
      <c r="J15" s="11">
        <v>190500</v>
      </c>
      <c r="K15" s="11">
        <v>4475639</v>
      </c>
      <c r="L15" s="11"/>
      <c r="M15" s="11"/>
      <c r="N15" s="11"/>
      <c r="O15" s="19"/>
      <c r="P15" s="49"/>
      <c r="Q15" s="50"/>
      <c r="R15" s="48">
        <f t="shared" si="0"/>
        <v>10513639</v>
      </c>
    </row>
    <row r="16" spans="1:18" ht="18.75" customHeight="1">
      <c r="A16" s="36" t="s">
        <v>107</v>
      </c>
      <c r="B16" s="9"/>
      <c r="C16" s="98"/>
      <c r="D16" s="17" t="s">
        <v>128</v>
      </c>
      <c r="E16" s="68"/>
      <c r="F16" s="11"/>
      <c r="G16" s="12">
        <v>10546000</v>
      </c>
      <c r="H16" s="12"/>
      <c r="I16" s="11"/>
      <c r="J16" s="11">
        <v>190500</v>
      </c>
      <c r="K16" s="11">
        <v>13890639</v>
      </c>
      <c r="L16" s="11"/>
      <c r="M16" s="11"/>
      <c r="N16" s="11"/>
      <c r="O16" s="19"/>
      <c r="P16" s="49"/>
      <c r="Q16" s="50"/>
      <c r="R16" s="48">
        <f t="shared" si="0"/>
        <v>24627139</v>
      </c>
    </row>
    <row r="17" spans="1:18" ht="18.75" customHeight="1">
      <c r="A17" s="36" t="s">
        <v>108</v>
      </c>
      <c r="B17" s="9"/>
      <c r="C17" s="98"/>
      <c r="D17" s="64" t="s">
        <v>179</v>
      </c>
      <c r="E17" s="68"/>
      <c r="F17" s="11"/>
      <c r="G17" s="12">
        <v>11347446</v>
      </c>
      <c r="H17" s="12"/>
      <c r="I17" s="11"/>
      <c r="J17" s="11"/>
      <c r="K17" s="11">
        <v>9191457</v>
      </c>
      <c r="L17" s="11"/>
      <c r="M17" s="11"/>
      <c r="N17" s="11"/>
      <c r="O17" s="19"/>
      <c r="P17" s="49"/>
      <c r="Q17" s="50"/>
      <c r="R17" s="48">
        <f t="shared" si="0"/>
        <v>20538903</v>
      </c>
    </row>
    <row r="18" spans="1:18" ht="19.5" customHeight="1">
      <c r="A18" s="36" t="s">
        <v>109</v>
      </c>
      <c r="B18" s="9" t="s">
        <v>67</v>
      </c>
      <c r="C18" s="98" t="s">
        <v>68</v>
      </c>
      <c r="D18" s="64" t="s">
        <v>159</v>
      </c>
      <c r="E18" s="68"/>
      <c r="F18" s="11"/>
      <c r="G18" s="12"/>
      <c r="H18" s="12"/>
      <c r="I18" s="11"/>
      <c r="J18" s="11"/>
      <c r="K18" s="11"/>
      <c r="L18" s="11"/>
      <c r="M18" s="11"/>
      <c r="N18" s="11"/>
      <c r="O18" s="19"/>
      <c r="P18" s="49"/>
      <c r="Q18" s="50">
        <v>4511220</v>
      </c>
      <c r="R18" s="48">
        <f t="shared" si="0"/>
        <v>4511220</v>
      </c>
    </row>
    <row r="19" spans="1:18" ht="19.5" customHeight="1">
      <c r="A19" s="36" t="s">
        <v>110</v>
      </c>
      <c r="B19" s="9"/>
      <c r="C19" s="98"/>
      <c r="D19" s="17" t="s">
        <v>128</v>
      </c>
      <c r="E19" s="68"/>
      <c r="F19" s="11"/>
      <c r="G19" s="12"/>
      <c r="H19" s="12"/>
      <c r="I19" s="11">
        <v>1350201</v>
      </c>
      <c r="J19" s="11"/>
      <c r="K19" s="11"/>
      <c r="L19" s="11"/>
      <c r="M19" s="11"/>
      <c r="N19" s="11"/>
      <c r="O19" s="19"/>
      <c r="P19" s="49"/>
      <c r="Q19" s="50">
        <v>4511220</v>
      </c>
      <c r="R19" s="48">
        <f t="shared" si="0"/>
        <v>5861421</v>
      </c>
    </row>
    <row r="20" spans="1:18" ht="19.5" customHeight="1">
      <c r="A20" s="36" t="s">
        <v>111</v>
      </c>
      <c r="B20" s="9"/>
      <c r="C20" s="98"/>
      <c r="D20" s="64" t="s">
        <v>179</v>
      </c>
      <c r="E20" s="68"/>
      <c r="F20" s="11"/>
      <c r="G20" s="12">
        <v>2468</v>
      </c>
      <c r="H20" s="12"/>
      <c r="I20" s="11">
        <v>1350201</v>
      </c>
      <c r="J20" s="11"/>
      <c r="K20" s="11"/>
      <c r="L20" s="11"/>
      <c r="M20" s="11"/>
      <c r="N20" s="11"/>
      <c r="O20" s="19"/>
      <c r="P20" s="49"/>
      <c r="Q20" s="50">
        <v>4511220</v>
      </c>
      <c r="R20" s="48">
        <f t="shared" si="0"/>
        <v>5863889</v>
      </c>
    </row>
    <row r="21" spans="1:18" ht="19.5" customHeight="1">
      <c r="A21" s="36" t="s">
        <v>112</v>
      </c>
      <c r="B21" s="9" t="s">
        <v>70</v>
      </c>
      <c r="C21" s="98" t="s">
        <v>71</v>
      </c>
      <c r="D21" s="64" t="s">
        <v>159</v>
      </c>
      <c r="E21" s="68"/>
      <c r="F21" s="11"/>
      <c r="G21" s="12"/>
      <c r="H21" s="12"/>
      <c r="I21" s="11">
        <v>105638693</v>
      </c>
      <c r="J21" s="11"/>
      <c r="K21" s="11"/>
      <c r="L21" s="11"/>
      <c r="M21" s="11"/>
      <c r="N21" s="11"/>
      <c r="O21" s="11"/>
      <c r="P21" s="49"/>
      <c r="Q21" s="50"/>
      <c r="R21" s="48">
        <f t="shared" si="0"/>
        <v>105638693</v>
      </c>
    </row>
    <row r="22" spans="1:18" ht="19.5" customHeight="1">
      <c r="A22" s="36" t="s">
        <v>113</v>
      </c>
      <c r="B22" s="9"/>
      <c r="C22" s="98"/>
      <c r="D22" s="17" t="s">
        <v>128</v>
      </c>
      <c r="E22" s="68"/>
      <c r="F22" s="11"/>
      <c r="G22" s="12"/>
      <c r="H22" s="12"/>
      <c r="I22" s="11">
        <v>113814308</v>
      </c>
      <c r="J22" s="11"/>
      <c r="K22" s="11"/>
      <c r="L22" s="11"/>
      <c r="M22" s="11"/>
      <c r="N22" s="11"/>
      <c r="O22" s="11"/>
      <c r="P22" s="49"/>
      <c r="Q22" s="50"/>
      <c r="R22" s="48">
        <f t="shared" si="0"/>
        <v>113814308</v>
      </c>
    </row>
    <row r="23" spans="1:18" ht="19.5" customHeight="1">
      <c r="A23" s="36" t="s">
        <v>114</v>
      </c>
      <c r="B23" s="9"/>
      <c r="C23" s="98"/>
      <c r="D23" s="64" t="s">
        <v>179</v>
      </c>
      <c r="E23" s="68"/>
      <c r="F23" s="11"/>
      <c r="G23" s="12"/>
      <c r="H23" s="12"/>
      <c r="I23" s="11">
        <v>111500549</v>
      </c>
      <c r="J23" s="11"/>
      <c r="K23" s="11"/>
      <c r="L23" s="11"/>
      <c r="M23" s="11"/>
      <c r="N23" s="11"/>
      <c r="O23" s="11"/>
      <c r="P23" s="49"/>
      <c r="Q23" s="50"/>
      <c r="R23" s="48">
        <f t="shared" si="0"/>
        <v>111500549</v>
      </c>
    </row>
    <row r="24" spans="1:18" ht="19.5" customHeight="1">
      <c r="A24" s="36" t="s">
        <v>115</v>
      </c>
      <c r="B24" s="16" t="s">
        <v>80</v>
      </c>
      <c r="C24" s="99" t="s">
        <v>81</v>
      </c>
      <c r="D24" s="64" t="s">
        <v>159</v>
      </c>
      <c r="E24" s="68">
        <v>1787205</v>
      </c>
      <c r="F24" s="11">
        <v>174252</v>
      </c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50"/>
      <c r="R24" s="48">
        <f t="shared" si="0"/>
        <v>1961457</v>
      </c>
    </row>
    <row r="25" spans="1:18" ht="19.5" customHeight="1">
      <c r="A25" s="36" t="s">
        <v>116</v>
      </c>
      <c r="B25" s="16"/>
      <c r="C25" s="99"/>
      <c r="D25" s="17" t="s">
        <v>128</v>
      </c>
      <c r="E25" s="67">
        <v>6826404</v>
      </c>
      <c r="F25" s="27">
        <v>665574</v>
      </c>
      <c r="G25" s="28">
        <v>541764</v>
      </c>
      <c r="H25" s="28"/>
      <c r="I25" s="27"/>
      <c r="J25" s="27"/>
      <c r="K25" s="27"/>
      <c r="L25" s="27"/>
      <c r="M25" s="27"/>
      <c r="N25" s="27"/>
      <c r="O25" s="27"/>
      <c r="P25" s="61"/>
      <c r="Q25" s="60"/>
      <c r="R25" s="48">
        <f t="shared" si="0"/>
        <v>8033742</v>
      </c>
    </row>
    <row r="26" spans="1:18" ht="19.5" customHeight="1">
      <c r="A26" s="36" t="s">
        <v>94</v>
      </c>
      <c r="B26" s="16"/>
      <c r="C26" s="99"/>
      <c r="D26" s="64" t="s">
        <v>179</v>
      </c>
      <c r="E26" s="67">
        <v>6450928</v>
      </c>
      <c r="F26" s="27">
        <v>614456</v>
      </c>
      <c r="G26" s="28">
        <v>580189</v>
      </c>
      <c r="H26" s="28"/>
      <c r="I26" s="27"/>
      <c r="J26" s="27"/>
      <c r="K26" s="27"/>
      <c r="L26" s="27"/>
      <c r="M26" s="27"/>
      <c r="N26" s="27"/>
      <c r="O26" s="27"/>
      <c r="P26" s="61"/>
      <c r="Q26" s="60"/>
      <c r="R26" s="48">
        <f t="shared" si="0"/>
        <v>7645573</v>
      </c>
    </row>
    <row r="27" spans="1:18" ht="19.5" customHeight="1">
      <c r="A27" s="36" t="s">
        <v>95</v>
      </c>
      <c r="B27" s="9" t="s">
        <v>55</v>
      </c>
      <c r="C27" s="98" t="s">
        <v>56</v>
      </c>
      <c r="D27" s="64" t="s">
        <v>159</v>
      </c>
      <c r="E27" s="67"/>
      <c r="F27" s="27"/>
      <c r="G27" s="28">
        <v>2711450</v>
      </c>
      <c r="H27" s="28"/>
      <c r="I27" s="27"/>
      <c r="J27" s="27"/>
      <c r="K27" s="27">
        <v>124481811</v>
      </c>
      <c r="L27" s="27"/>
      <c r="M27" s="27"/>
      <c r="N27" s="27"/>
      <c r="O27" s="27"/>
      <c r="P27" s="61"/>
      <c r="Q27" s="60"/>
      <c r="R27" s="48">
        <f aca="true" t="shared" si="1" ref="R27:R32">SUM(E27:P27)</f>
        <v>127193261</v>
      </c>
    </row>
    <row r="28" spans="1:18" ht="19.5" customHeight="1">
      <c r="A28" s="36" t="s">
        <v>96</v>
      </c>
      <c r="B28" s="9"/>
      <c r="C28" s="98"/>
      <c r="D28" s="17" t="s">
        <v>128</v>
      </c>
      <c r="E28" s="140"/>
      <c r="F28" s="11"/>
      <c r="G28" s="12">
        <v>10595439</v>
      </c>
      <c r="H28" s="12"/>
      <c r="I28" s="11"/>
      <c r="J28" s="11"/>
      <c r="K28" s="11">
        <v>151091632</v>
      </c>
      <c r="L28" s="11"/>
      <c r="M28" s="11"/>
      <c r="N28" s="11"/>
      <c r="O28" s="11"/>
      <c r="P28" s="11"/>
      <c r="Q28" s="60"/>
      <c r="R28" s="48">
        <f t="shared" si="1"/>
        <v>161687071</v>
      </c>
    </row>
    <row r="29" spans="1:18" ht="19.5" customHeight="1">
      <c r="A29" s="36" t="s">
        <v>97</v>
      </c>
      <c r="B29" s="9"/>
      <c r="C29" s="98"/>
      <c r="D29" s="64" t="s">
        <v>179</v>
      </c>
      <c r="E29" s="140"/>
      <c r="F29" s="11"/>
      <c r="G29" s="12">
        <v>2973511</v>
      </c>
      <c r="H29" s="12"/>
      <c r="I29" s="11"/>
      <c r="J29" s="11"/>
      <c r="K29" s="11">
        <v>69314137</v>
      </c>
      <c r="L29" s="11"/>
      <c r="M29" s="11"/>
      <c r="N29" s="11"/>
      <c r="O29" s="11"/>
      <c r="P29" s="11"/>
      <c r="Q29" s="60"/>
      <c r="R29" s="48">
        <f t="shared" si="1"/>
        <v>72287648</v>
      </c>
    </row>
    <row r="30" spans="1:18" ht="19.5" customHeight="1">
      <c r="A30" s="36" t="s">
        <v>120</v>
      </c>
      <c r="B30" s="9" t="s">
        <v>64</v>
      </c>
      <c r="C30" s="98" t="s">
        <v>3</v>
      </c>
      <c r="D30" s="64" t="s">
        <v>159</v>
      </c>
      <c r="E30" s="140"/>
      <c r="F30" s="11"/>
      <c r="G30" s="12">
        <v>3680000</v>
      </c>
      <c r="H30" s="12"/>
      <c r="I30" s="11"/>
      <c r="J30" s="11"/>
      <c r="K30" s="11"/>
      <c r="L30" s="11"/>
      <c r="M30" s="11"/>
      <c r="N30" s="11"/>
      <c r="O30" s="11"/>
      <c r="P30" s="11"/>
      <c r="Q30" s="60"/>
      <c r="R30" s="48">
        <f t="shared" si="1"/>
        <v>3680000</v>
      </c>
    </row>
    <row r="31" spans="1:18" ht="19.5" customHeight="1">
      <c r="A31" s="36" t="s">
        <v>134</v>
      </c>
      <c r="B31" s="9"/>
      <c r="C31" s="98"/>
      <c r="D31" s="17" t="s">
        <v>128</v>
      </c>
      <c r="E31" s="140"/>
      <c r="F31" s="11"/>
      <c r="G31" s="12">
        <v>3680000</v>
      </c>
      <c r="H31" s="12"/>
      <c r="I31" s="11"/>
      <c r="J31" s="11"/>
      <c r="K31" s="11"/>
      <c r="L31" s="11"/>
      <c r="M31" s="11"/>
      <c r="N31" s="11"/>
      <c r="O31" s="11"/>
      <c r="P31" s="11"/>
      <c r="Q31" s="60"/>
      <c r="R31" s="48">
        <f t="shared" si="1"/>
        <v>3680000</v>
      </c>
    </row>
    <row r="32" spans="1:18" ht="19.5" customHeight="1">
      <c r="A32" s="36" t="s">
        <v>135</v>
      </c>
      <c r="B32" s="9"/>
      <c r="C32" s="98"/>
      <c r="D32" s="64" t="s">
        <v>179</v>
      </c>
      <c r="E32" s="68"/>
      <c r="F32" s="11"/>
      <c r="G32" s="12">
        <v>2096734</v>
      </c>
      <c r="H32" s="12"/>
      <c r="I32" s="11"/>
      <c r="J32" s="11"/>
      <c r="K32" s="11"/>
      <c r="L32" s="11"/>
      <c r="M32" s="11"/>
      <c r="N32" s="11"/>
      <c r="O32" s="11"/>
      <c r="P32" s="49"/>
      <c r="Q32" s="60"/>
      <c r="R32" s="48">
        <f t="shared" si="1"/>
        <v>2096734</v>
      </c>
    </row>
    <row r="33" spans="1:18" ht="19.5" customHeight="1">
      <c r="A33" s="36" t="s">
        <v>136</v>
      </c>
      <c r="B33" s="9" t="s">
        <v>60</v>
      </c>
      <c r="C33" s="98" t="s">
        <v>61</v>
      </c>
      <c r="D33" s="64" t="s">
        <v>159</v>
      </c>
      <c r="E33" s="68">
        <v>2985480</v>
      </c>
      <c r="F33" s="11">
        <v>600598</v>
      </c>
      <c r="G33" s="12">
        <v>3130000</v>
      </c>
      <c r="H33" s="12"/>
      <c r="I33" s="11"/>
      <c r="J33" s="11"/>
      <c r="K33" s="11"/>
      <c r="L33" s="11"/>
      <c r="M33" s="11"/>
      <c r="N33" s="11"/>
      <c r="O33" s="11"/>
      <c r="P33" s="49"/>
      <c r="Q33" s="50"/>
      <c r="R33" s="48">
        <f>SUM(E33:Q33)</f>
        <v>6716078</v>
      </c>
    </row>
    <row r="34" spans="1:18" ht="19.5" customHeight="1">
      <c r="A34" s="36" t="s">
        <v>137</v>
      </c>
      <c r="B34" s="9"/>
      <c r="C34" s="98"/>
      <c r="D34" s="17" t="s">
        <v>128</v>
      </c>
      <c r="E34" s="68">
        <v>3011380</v>
      </c>
      <c r="F34" s="11">
        <v>605649</v>
      </c>
      <c r="G34" s="12">
        <v>3130000</v>
      </c>
      <c r="H34" s="12"/>
      <c r="I34" s="11"/>
      <c r="J34" s="11"/>
      <c r="K34" s="11"/>
      <c r="L34" s="11"/>
      <c r="M34" s="11"/>
      <c r="N34" s="11"/>
      <c r="O34" s="11"/>
      <c r="P34" s="49"/>
      <c r="Q34" s="50"/>
      <c r="R34" s="48">
        <f>SUM(E34:Q34)</f>
        <v>6747029</v>
      </c>
    </row>
    <row r="35" spans="1:18" ht="19.5" customHeight="1">
      <c r="A35" s="36" t="s">
        <v>138</v>
      </c>
      <c r="B35" s="9"/>
      <c r="C35" s="98"/>
      <c r="D35" s="64" t="s">
        <v>179</v>
      </c>
      <c r="E35" s="68">
        <v>2444518</v>
      </c>
      <c r="F35" s="11">
        <v>469859</v>
      </c>
      <c r="G35" s="12">
        <v>965311</v>
      </c>
      <c r="H35" s="12"/>
      <c r="I35" s="11"/>
      <c r="J35" s="11"/>
      <c r="K35" s="11"/>
      <c r="L35" s="11"/>
      <c r="M35" s="11"/>
      <c r="N35" s="11"/>
      <c r="O35" s="11"/>
      <c r="P35" s="49"/>
      <c r="Q35" s="50"/>
      <c r="R35" s="48">
        <f>SUM(E35:Q35)</f>
        <v>3879688</v>
      </c>
    </row>
    <row r="36" spans="1:18" ht="19.5" customHeight="1">
      <c r="A36" s="36" t="s">
        <v>139</v>
      </c>
      <c r="B36" s="9" t="s">
        <v>65</v>
      </c>
      <c r="C36" s="98" t="s">
        <v>66</v>
      </c>
      <c r="D36" s="64" t="s">
        <v>159</v>
      </c>
      <c r="E36" s="68">
        <v>1896820</v>
      </c>
      <c r="F36" s="11">
        <v>454720</v>
      </c>
      <c r="G36" s="12">
        <v>11730000</v>
      </c>
      <c r="H36" s="12"/>
      <c r="I36" s="11"/>
      <c r="J36" s="11">
        <v>2540000</v>
      </c>
      <c r="K36" s="11"/>
      <c r="L36" s="11"/>
      <c r="M36" s="11"/>
      <c r="N36" s="11"/>
      <c r="O36" s="11">
        <v>1500000</v>
      </c>
      <c r="P36" s="49"/>
      <c r="Q36" s="50"/>
      <c r="R36" s="48">
        <f aca="true" t="shared" si="2" ref="R36:R96">SUM(E36:Q36)</f>
        <v>18121540</v>
      </c>
    </row>
    <row r="37" spans="1:18" ht="19.5" customHeight="1">
      <c r="A37" s="36" t="s">
        <v>140</v>
      </c>
      <c r="B37" s="9"/>
      <c r="C37" s="98"/>
      <c r="D37" s="17" t="s">
        <v>128</v>
      </c>
      <c r="E37" s="68">
        <v>1896820</v>
      </c>
      <c r="F37" s="11">
        <v>454720</v>
      </c>
      <c r="G37" s="12">
        <v>11179052</v>
      </c>
      <c r="H37" s="12"/>
      <c r="I37" s="11"/>
      <c r="J37" s="11">
        <v>210000</v>
      </c>
      <c r="K37" s="11"/>
      <c r="L37" s="11"/>
      <c r="M37" s="11"/>
      <c r="N37" s="11"/>
      <c r="O37" s="11">
        <v>1500000</v>
      </c>
      <c r="P37" s="49"/>
      <c r="Q37" s="50"/>
      <c r="R37" s="48">
        <f t="shared" si="2"/>
        <v>15240592</v>
      </c>
    </row>
    <row r="38" spans="1:18" ht="19.5" customHeight="1">
      <c r="A38" s="36" t="s">
        <v>141</v>
      </c>
      <c r="B38" s="9"/>
      <c r="C38" s="98"/>
      <c r="D38" s="64" t="s">
        <v>179</v>
      </c>
      <c r="E38" s="68">
        <v>1923647</v>
      </c>
      <c r="F38" s="11">
        <v>459104</v>
      </c>
      <c r="G38" s="12">
        <v>6162462</v>
      </c>
      <c r="H38" s="12"/>
      <c r="I38" s="11"/>
      <c r="J38" s="11">
        <v>316838</v>
      </c>
      <c r="K38" s="11"/>
      <c r="L38" s="11"/>
      <c r="M38" s="11"/>
      <c r="N38" s="11"/>
      <c r="O38" s="11">
        <v>1500000</v>
      </c>
      <c r="P38" s="49"/>
      <c r="Q38" s="50"/>
      <c r="R38" s="48">
        <f t="shared" si="2"/>
        <v>10362051</v>
      </c>
    </row>
    <row r="39" spans="1:18" ht="19.5" customHeight="1">
      <c r="A39" s="36" t="s">
        <v>142</v>
      </c>
      <c r="B39" s="9" t="s">
        <v>118</v>
      </c>
      <c r="C39" s="98" t="s">
        <v>119</v>
      </c>
      <c r="D39" s="64" t="s">
        <v>159</v>
      </c>
      <c r="E39" s="68"/>
      <c r="F39" s="11"/>
      <c r="G39" s="12"/>
      <c r="H39" s="12"/>
      <c r="I39" s="11">
        <v>466717</v>
      </c>
      <c r="J39" s="11"/>
      <c r="K39" s="11"/>
      <c r="L39" s="11"/>
      <c r="M39" s="11"/>
      <c r="N39" s="11"/>
      <c r="O39" s="11"/>
      <c r="P39" s="49"/>
      <c r="Q39" s="50"/>
      <c r="R39" s="48">
        <f t="shared" si="2"/>
        <v>466717</v>
      </c>
    </row>
    <row r="40" spans="1:18" ht="19.5" customHeight="1">
      <c r="A40" s="36" t="s">
        <v>143</v>
      </c>
      <c r="B40" s="9"/>
      <c r="C40" s="98"/>
      <c r="D40" s="17" t="s">
        <v>128</v>
      </c>
      <c r="E40" s="68"/>
      <c r="F40" s="11"/>
      <c r="G40" s="12"/>
      <c r="H40" s="12"/>
      <c r="I40" s="11"/>
      <c r="J40" s="11"/>
      <c r="K40" s="11"/>
      <c r="L40" s="11"/>
      <c r="M40" s="11"/>
      <c r="N40" s="11"/>
      <c r="O40" s="11"/>
      <c r="P40" s="49"/>
      <c r="Q40" s="50"/>
      <c r="R40" s="48">
        <f t="shared" si="2"/>
        <v>0</v>
      </c>
    </row>
    <row r="41" spans="1:18" ht="19.5" customHeight="1">
      <c r="A41" s="36" t="s">
        <v>144</v>
      </c>
      <c r="B41" s="9"/>
      <c r="C41" s="98"/>
      <c r="D41" s="64" t="s">
        <v>179</v>
      </c>
      <c r="E41" s="68"/>
      <c r="F41" s="11"/>
      <c r="G41" s="12">
        <v>214182</v>
      </c>
      <c r="H41" s="12"/>
      <c r="I41" s="11"/>
      <c r="J41" s="11">
        <v>17280</v>
      </c>
      <c r="K41" s="11"/>
      <c r="L41" s="11"/>
      <c r="M41" s="11"/>
      <c r="N41" s="11"/>
      <c r="O41" s="11"/>
      <c r="P41" s="49"/>
      <c r="Q41" s="50"/>
      <c r="R41" s="48">
        <f t="shared" si="2"/>
        <v>231462</v>
      </c>
    </row>
    <row r="42" spans="1:18" ht="19.5" customHeight="1">
      <c r="A42" s="36" t="s">
        <v>145</v>
      </c>
      <c r="B42" s="9" t="s">
        <v>87</v>
      </c>
      <c r="C42" s="98" t="s">
        <v>88</v>
      </c>
      <c r="D42" s="64" t="s">
        <v>159</v>
      </c>
      <c r="E42" s="68"/>
      <c r="F42" s="11"/>
      <c r="G42" s="12">
        <v>379000</v>
      </c>
      <c r="H42" s="12"/>
      <c r="I42" s="11">
        <v>600000</v>
      </c>
      <c r="J42" s="11"/>
      <c r="K42" s="11"/>
      <c r="L42" s="11"/>
      <c r="M42" s="11"/>
      <c r="N42" s="11"/>
      <c r="O42" s="11"/>
      <c r="P42" s="49"/>
      <c r="Q42" s="50"/>
      <c r="R42" s="48">
        <f t="shared" si="2"/>
        <v>979000</v>
      </c>
    </row>
    <row r="43" spans="1:18" ht="19.5" customHeight="1">
      <c r="A43" s="36" t="s">
        <v>146</v>
      </c>
      <c r="B43" s="9"/>
      <c r="C43" s="98"/>
      <c r="D43" s="17" t="s">
        <v>128</v>
      </c>
      <c r="E43" s="68"/>
      <c r="F43" s="11"/>
      <c r="G43" s="12">
        <v>379000</v>
      </c>
      <c r="H43" s="12"/>
      <c r="I43" s="11">
        <v>600000</v>
      </c>
      <c r="J43" s="11"/>
      <c r="K43" s="11"/>
      <c r="L43" s="11"/>
      <c r="M43" s="11"/>
      <c r="N43" s="11"/>
      <c r="O43" s="11"/>
      <c r="P43" s="49"/>
      <c r="Q43" s="50"/>
      <c r="R43" s="48">
        <f t="shared" si="2"/>
        <v>979000</v>
      </c>
    </row>
    <row r="44" spans="1:18" ht="19.5" customHeight="1">
      <c r="A44" s="36" t="s">
        <v>147</v>
      </c>
      <c r="B44" s="9"/>
      <c r="C44" s="98"/>
      <c r="D44" s="64" t="s">
        <v>179</v>
      </c>
      <c r="E44" s="68"/>
      <c r="F44" s="11"/>
      <c r="G44" s="12">
        <v>277909</v>
      </c>
      <c r="H44" s="12"/>
      <c r="I44" s="11">
        <v>600000</v>
      </c>
      <c r="J44" s="11"/>
      <c r="K44" s="11"/>
      <c r="L44" s="11"/>
      <c r="M44" s="11"/>
      <c r="N44" s="11"/>
      <c r="O44" s="11"/>
      <c r="P44" s="49"/>
      <c r="Q44" s="50"/>
      <c r="R44" s="48">
        <f t="shared" si="2"/>
        <v>877909</v>
      </c>
    </row>
    <row r="45" spans="1:18" ht="19.5" customHeight="1">
      <c r="A45" s="36" t="s">
        <v>148</v>
      </c>
      <c r="B45" s="9" t="s">
        <v>72</v>
      </c>
      <c r="C45" s="98" t="s">
        <v>73</v>
      </c>
      <c r="D45" s="64" t="s">
        <v>159</v>
      </c>
      <c r="E45" s="68">
        <v>3315745</v>
      </c>
      <c r="F45" s="11">
        <v>629900</v>
      </c>
      <c r="G45" s="12">
        <v>981000</v>
      </c>
      <c r="H45" s="11"/>
      <c r="I45" s="11"/>
      <c r="J45" s="11"/>
      <c r="K45" s="11"/>
      <c r="L45" s="11"/>
      <c r="M45" s="11"/>
      <c r="N45" s="11"/>
      <c r="O45" s="11"/>
      <c r="P45" s="49"/>
      <c r="Q45" s="50"/>
      <c r="R45" s="48">
        <f t="shared" si="2"/>
        <v>4926645</v>
      </c>
    </row>
    <row r="46" spans="1:18" ht="19.5" customHeight="1">
      <c r="A46" s="36" t="s">
        <v>149</v>
      </c>
      <c r="B46" s="9"/>
      <c r="C46" s="98"/>
      <c r="D46" s="17" t="s">
        <v>128</v>
      </c>
      <c r="E46" s="68">
        <v>3015745</v>
      </c>
      <c r="F46" s="11">
        <v>469900</v>
      </c>
      <c r="G46" s="12">
        <v>1181000</v>
      </c>
      <c r="H46" s="11"/>
      <c r="I46" s="11"/>
      <c r="J46" s="11">
        <v>260000</v>
      </c>
      <c r="K46" s="11"/>
      <c r="L46" s="11"/>
      <c r="M46" s="11"/>
      <c r="N46" s="11"/>
      <c r="O46" s="11"/>
      <c r="P46" s="49"/>
      <c r="Q46" s="50"/>
      <c r="R46" s="48">
        <f t="shared" si="2"/>
        <v>4926645</v>
      </c>
    </row>
    <row r="47" spans="1:18" ht="19.5" customHeight="1">
      <c r="A47" s="36" t="s">
        <v>150</v>
      </c>
      <c r="B47" s="9"/>
      <c r="C47" s="98"/>
      <c r="D47" s="64" t="s">
        <v>179</v>
      </c>
      <c r="E47" s="68">
        <v>2760000</v>
      </c>
      <c r="F47" s="11">
        <v>463680</v>
      </c>
      <c r="G47" s="12">
        <v>1295192</v>
      </c>
      <c r="H47" s="11"/>
      <c r="I47" s="11"/>
      <c r="J47" s="11">
        <v>265855</v>
      </c>
      <c r="K47" s="11"/>
      <c r="L47" s="11"/>
      <c r="M47" s="11"/>
      <c r="N47" s="11"/>
      <c r="O47" s="11"/>
      <c r="P47" s="49"/>
      <c r="Q47" s="50"/>
      <c r="R47" s="48">
        <f t="shared" si="2"/>
        <v>4784727</v>
      </c>
    </row>
    <row r="48" spans="1:18" ht="19.5" customHeight="1">
      <c r="A48" s="36" t="s">
        <v>151</v>
      </c>
      <c r="B48" s="9" t="s">
        <v>74</v>
      </c>
      <c r="C48" s="98" t="s">
        <v>75</v>
      </c>
      <c r="D48" s="64" t="s">
        <v>159</v>
      </c>
      <c r="E48" s="68">
        <v>30000</v>
      </c>
      <c r="F48" s="11">
        <v>5850</v>
      </c>
      <c r="G48" s="12">
        <v>59000</v>
      </c>
      <c r="H48" s="11"/>
      <c r="I48" s="11">
        <v>45000</v>
      </c>
      <c r="J48" s="11"/>
      <c r="K48" s="11"/>
      <c r="L48" s="11"/>
      <c r="M48" s="11"/>
      <c r="N48" s="11"/>
      <c r="O48" s="11"/>
      <c r="P48" s="49"/>
      <c r="Q48" s="50"/>
      <c r="R48" s="48">
        <f t="shared" si="2"/>
        <v>139850</v>
      </c>
    </row>
    <row r="49" spans="1:18" ht="19.5" customHeight="1">
      <c r="A49" s="36" t="s">
        <v>152</v>
      </c>
      <c r="B49" s="9"/>
      <c r="C49" s="98"/>
      <c r="D49" s="17" t="s">
        <v>128</v>
      </c>
      <c r="E49" s="68">
        <v>30000</v>
      </c>
      <c r="F49" s="11">
        <v>5850</v>
      </c>
      <c r="G49" s="12">
        <v>59000</v>
      </c>
      <c r="H49" s="11"/>
      <c r="I49" s="11">
        <v>45000</v>
      </c>
      <c r="J49" s="11"/>
      <c r="K49" s="11"/>
      <c r="L49" s="11"/>
      <c r="M49" s="11"/>
      <c r="N49" s="11"/>
      <c r="O49" s="11"/>
      <c r="P49" s="49"/>
      <c r="Q49" s="50"/>
      <c r="R49" s="48">
        <f t="shared" si="2"/>
        <v>139850</v>
      </c>
    </row>
    <row r="50" spans="1:18" ht="19.5" customHeight="1">
      <c r="A50" s="36" t="s">
        <v>153</v>
      </c>
      <c r="B50" s="9"/>
      <c r="C50" s="98"/>
      <c r="D50" s="64" t="s">
        <v>179</v>
      </c>
      <c r="E50" s="68">
        <v>37832</v>
      </c>
      <c r="F50" s="11">
        <v>9992</v>
      </c>
      <c r="G50" s="12">
        <v>9263</v>
      </c>
      <c r="H50" s="11"/>
      <c r="I50" s="11">
        <v>45000</v>
      </c>
      <c r="J50" s="11"/>
      <c r="K50" s="11"/>
      <c r="L50" s="11"/>
      <c r="M50" s="11"/>
      <c r="N50" s="11"/>
      <c r="O50" s="11"/>
      <c r="P50" s="49"/>
      <c r="Q50" s="50"/>
      <c r="R50" s="48">
        <f t="shared" si="2"/>
        <v>102087</v>
      </c>
    </row>
    <row r="51" spans="1:18" ht="19.5" customHeight="1">
      <c r="A51" s="36" t="s">
        <v>154</v>
      </c>
      <c r="B51" s="9" t="s">
        <v>57</v>
      </c>
      <c r="C51" s="98" t="s">
        <v>99</v>
      </c>
      <c r="D51" s="64" t="s">
        <v>159</v>
      </c>
      <c r="E51" s="68"/>
      <c r="F51" s="11"/>
      <c r="G51" s="12">
        <v>1161250</v>
      </c>
      <c r="H51" s="11"/>
      <c r="I51" s="11"/>
      <c r="J51" s="11"/>
      <c r="K51" s="11"/>
      <c r="L51" s="11"/>
      <c r="M51" s="11"/>
      <c r="N51" s="11"/>
      <c r="O51" s="11"/>
      <c r="P51" s="49"/>
      <c r="Q51" s="50"/>
      <c r="R51" s="48">
        <f t="shared" si="2"/>
        <v>1161250</v>
      </c>
    </row>
    <row r="52" spans="1:18" ht="19.5" customHeight="1">
      <c r="A52" s="36" t="s">
        <v>155</v>
      </c>
      <c r="B52" s="133"/>
      <c r="C52" s="100"/>
      <c r="D52" s="63" t="s">
        <v>128</v>
      </c>
      <c r="E52" s="85">
        <v>325000</v>
      </c>
      <c r="F52" s="19">
        <v>60000</v>
      </c>
      <c r="G52" s="20">
        <v>1223250</v>
      </c>
      <c r="H52" s="19"/>
      <c r="I52" s="19"/>
      <c r="J52" s="19">
        <v>268000</v>
      </c>
      <c r="K52" s="19">
        <v>500000</v>
      </c>
      <c r="L52" s="19"/>
      <c r="M52" s="19"/>
      <c r="N52" s="19"/>
      <c r="O52" s="19"/>
      <c r="P52" s="86"/>
      <c r="Q52" s="87"/>
      <c r="R52" s="187">
        <f t="shared" si="2"/>
        <v>2376250</v>
      </c>
    </row>
    <row r="53" spans="1:18" ht="19.5" customHeight="1">
      <c r="A53" s="36" t="s">
        <v>156</v>
      </c>
      <c r="B53" s="189"/>
      <c r="C53" s="190"/>
      <c r="D53" s="191" t="s">
        <v>179</v>
      </c>
      <c r="E53" s="188">
        <v>325000</v>
      </c>
      <c r="F53" s="88">
        <v>51189</v>
      </c>
      <c r="G53" s="89">
        <v>1345072</v>
      </c>
      <c r="H53" s="88"/>
      <c r="I53" s="88"/>
      <c r="J53" s="88">
        <v>260970</v>
      </c>
      <c r="K53" s="88"/>
      <c r="L53" s="88"/>
      <c r="M53" s="88"/>
      <c r="N53" s="88"/>
      <c r="O53" s="88"/>
      <c r="P53" s="88"/>
      <c r="Q53" s="88"/>
      <c r="R53" s="195">
        <f t="shared" si="2"/>
        <v>1982231</v>
      </c>
    </row>
    <row r="54" spans="1:18" ht="19.5" customHeight="1">
      <c r="A54" s="129"/>
      <c r="B54" s="91"/>
      <c r="C54" s="130"/>
      <c r="D54" s="131"/>
      <c r="E54" s="124"/>
      <c r="F54" s="14"/>
      <c r="G54" s="12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</row>
    <row r="55" spans="1:18" ht="19.5" customHeight="1">
      <c r="A55" s="129"/>
      <c r="B55" s="91"/>
      <c r="C55" s="130"/>
      <c r="D55" s="131"/>
      <c r="E55" s="124"/>
      <c r="F55" s="14"/>
      <c r="G55" s="58" t="s">
        <v>39</v>
      </c>
      <c r="H55" s="58"/>
      <c r="K55" s="58" t="s">
        <v>40</v>
      </c>
      <c r="L55" s="58"/>
      <c r="M55" s="14"/>
      <c r="N55" s="14"/>
      <c r="O55" s="14"/>
      <c r="P55" s="14"/>
      <c r="Q55" s="14"/>
      <c r="R55" s="15"/>
    </row>
    <row r="56" spans="1:18" ht="19.5" customHeight="1">
      <c r="A56" s="218" t="s">
        <v>218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</row>
    <row r="57" spans="1:18" ht="19.5" customHeight="1">
      <c r="A57" s="1"/>
      <c r="B57" s="39"/>
      <c r="C57" s="213" t="s">
        <v>212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7"/>
      <c r="Q57" s="7"/>
      <c r="R57" s="8" t="s">
        <v>162</v>
      </c>
    </row>
    <row r="58" spans="1:18" ht="19.5" customHeight="1" thickBot="1">
      <c r="A58" s="1"/>
      <c r="B58" s="217" t="s">
        <v>24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R58" s="40" t="s">
        <v>117</v>
      </c>
    </row>
    <row r="59" spans="1:18" ht="120.75">
      <c r="A59" s="41"/>
      <c r="B59" s="38" t="s">
        <v>42</v>
      </c>
      <c r="C59" s="3" t="s">
        <v>43</v>
      </c>
      <c r="D59" s="109" t="s">
        <v>129</v>
      </c>
      <c r="E59" s="209" t="s">
        <v>25</v>
      </c>
      <c r="F59" s="209" t="s">
        <v>26</v>
      </c>
      <c r="G59" s="209" t="s">
        <v>214</v>
      </c>
      <c r="H59" s="209" t="s">
        <v>51</v>
      </c>
      <c r="I59" s="209" t="s">
        <v>52</v>
      </c>
      <c r="J59" s="209" t="s">
        <v>53</v>
      </c>
      <c r="K59" s="209" t="s">
        <v>54</v>
      </c>
      <c r="L59" s="209" t="s">
        <v>28</v>
      </c>
      <c r="M59" s="209" t="s">
        <v>29</v>
      </c>
      <c r="N59" s="209" t="s">
        <v>30</v>
      </c>
      <c r="O59" s="209" t="s">
        <v>31</v>
      </c>
      <c r="P59" s="209" t="s">
        <v>32</v>
      </c>
      <c r="Q59" s="211" t="s">
        <v>33</v>
      </c>
      <c r="R59" s="210" t="s">
        <v>34</v>
      </c>
    </row>
    <row r="60" spans="1:18" ht="19.5" customHeight="1" thickBot="1">
      <c r="A60" s="42"/>
      <c r="B60" s="43" t="s">
        <v>8</v>
      </c>
      <c r="C60" s="44" t="s">
        <v>9</v>
      </c>
      <c r="D60" s="44" t="s">
        <v>10</v>
      </c>
      <c r="E60" s="44" t="s">
        <v>11</v>
      </c>
      <c r="F60" s="44" t="s">
        <v>12</v>
      </c>
      <c r="G60" s="45" t="s">
        <v>13</v>
      </c>
      <c r="H60" s="44" t="s">
        <v>14</v>
      </c>
      <c r="I60" s="44" t="s">
        <v>15</v>
      </c>
      <c r="J60" s="44" t="s">
        <v>16</v>
      </c>
      <c r="K60" s="44" t="s">
        <v>17</v>
      </c>
      <c r="L60" s="44" t="s">
        <v>18</v>
      </c>
      <c r="M60" s="44" t="s">
        <v>19</v>
      </c>
      <c r="N60" s="44" t="s">
        <v>35</v>
      </c>
      <c r="O60" s="44" t="s">
        <v>36</v>
      </c>
      <c r="P60" s="46" t="s">
        <v>37</v>
      </c>
      <c r="Q60" s="46" t="s">
        <v>101</v>
      </c>
      <c r="R60" s="46" t="s">
        <v>213</v>
      </c>
    </row>
    <row r="61" spans="1:18" ht="19.5" customHeight="1">
      <c r="A61" s="36" t="s">
        <v>157</v>
      </c>
      <c r="B61" s="69" t="s">
        <v>82</v>
      </c>
      <c r="C61" s="101" t="s">
        <v>83</v>
      </c>
      <c r="D61" s="64" t="s">
        <v>159</v>
      </c>
      <c r="E61" s="68"/>
      <c r="F61" s="11"/>
      <c r="G61" s="12">
        <v>480000</v>
      </c>
      <c r="H61" s="11"/>
      <c r="I61" s="11"/>
      <c r="J61" s="11"/>
      <c r="K61" s="11"/>
      <c r="L61" s="11"/>
      <c r="M61" s="11"/>
      <c r="N61" s="11"/>
      <c r="O61" s="11"/>
      <c r="P61" s="49"/>
      <c r="Q61" s="50"/>
      <c r="R61" s="48">
        <f t="shared" si="2"/>
        <v>480000</v>
      </c>
    </row>
    <row r="62" spans="1:18" ht="19.5" customHeight="1">
      <c r="A62" s="36" t="s">
        <v>158</v>
      </c>
      <c r="B62" s="69"/>
      <c r="C62" s="101"/>
      <c r="D62" s="17" t="s">
        <v>128</v>
      </c>
      <c r="E62" s="68"/>
      <c r="F62" s="11"/>
      <c r="G62" s="12">
        <v>480000</v>
      </c>
      <c r="H62" s="11"/>
      <c r="I62" s="11"/>
      <c r="J62" s="11"/>
      <c r="K62" s="11"/>
      <c r="L62" s="11"/>
      <c r="M62" s="11"/>
      <c r="N62" s="11"/>
      <c r="O62" s="11"/>
      <c r="P62" s="49"/>
      <c r="Q62" s="50"/>
      <c r="R62" s="48">
        <f t="shared" si="2"/>
        <v>480000</v>
      </c>
    </row>
    <row r="63" spans="1:18" ht="19.5" customHeight="1">
      <c r="A63" s="36" t="s">
        <v>167</v>
      </c>
      <c r="B63" s="69"/>
      <c r="C63" s="101"/>
      <c r="D63" s="64" t="s">
        <v>179</v>
      </c>
      <c r="E63" s="68"/>
      <c r="F63" s="11"/>
      <c r="G63" s="12">
        <v>83250</v>
      </c>
      <c r="H63" s="11"/>
      <c r="I63" s="11"/>
      <c r="J63" s="11"/>
      <c r="K63" s="11"/>
      <c r="L63" s="11"/>
      <c r="M63" s="11"/>
      <c r="N63" s="11"/>
      <c r="O63" s="11"/>
      <c r="P63" s="49"/>
      <c r="Q63" s="50"/>
      <c r="R63" s="48">
        <f t="shared" si="2"/>
        <v>83250</v>
      </c>
    </row>
    <row r="64" spans="1:18" ht="28.5" customHeight="1">
      <c r="A64" s="36" t="s">
        <v>168</v>
      </c>
      <c r="B64" s="69" t="s">
        <v>84</v>
      </c>
      <c r="C64" s="99" t="s">
        <v>85</v>
      </c>
      <c r="D64" s="64" t="s">
        <v>159</v>
      </c>
      <c r="E64" s="68">
        <v>3109200</v>
      </c>
      <c r="F64" s="11">
        <v>667144</v>
      </c>
      <c r="G64" s="12">
        <v>6325000</v>
      </c>
      <c r="H64" s="11"/>
      <c r="I64" s="11"/>
      <c r="J64" s="11">
        <v>254000</v>
      </c>
      <c r="K64" s="11"/>
      <c r="L64" s="11"/>
      <c r="M64" s="11"/>
      <c r="N64" s="11"/>
      <c r="O64" s="11"/>
      <c r="P64" s="49"/>
      <c r="Q64" s="50"/>
      <c r="R64" s="48">
        <f t="shared" si="2"/>
        <v>10355344</v>
      </c>
    </row>
    <row r="65" spans="1:18" ht="28.5" customHeight="1">
      <c r="A65" s="36" t="s">
        <v>171</v>
      </c>
      <c r="B65" s="69"/>
      <c r="C65" s="99"/>
      <c r="D65" s="17" t="s">
        <v>128</v>
      </c>
      <c r="E65" s="68">
        <v>3219200</v>
      </c>
      <c r="F65" s="11">
        <v>687394</v>
      </c>
      <c r="G65" s="12">
        <v>6325000</v>
      </c>
      <c r="H65" s="11"/>
      <c r="I65" s="11"/>
      <c r="J65" s="11">
        <v>254000</v>
      </c>
      <c r="K65" s="11"/>
      <c r="L65" s="11"/>
      <c r="M65" s="11"/>
      <c r="N65" s="11"/>
      <c r="O65" s="11"/>
      <c r="P65" s="49"/>
      <c r="Q65" s="50"/>
      <c r="R65" s="48">
        <f t="shared" si="2"/>
        <v>10485594</v>
      </c>
    </row>
    <row r="66" spans="1:18" ht="28.5" customHeight="1">
      <c r="A66" s="36" t="s">
        <v>172</v>
      </c>
      <c r="B66" s="69"/>
      <c r="C66" s="99"/>
      <c r="D66" s="64" t="s">
        <v>179</v>
      </c>
      <c r="E66" s="68">
        <v>2967201</v>
      </c>
      <c r="F66" s="11">
        <v>595318</v>
      </c>
      <c r="G66" s="12">
        <v>4698336</v>
      </c>
      <c r="H66" s="11"/>
      <c r="I66" s="11"/>
      <c r="J66" s="11">
        <v>230960</v>
      </c>
      <c r="K66" s="11"/>
      <c r="L66" s="11"/>
      <c r="M66" s="11"/>
      <c r="N66" s="11"/>
      <c r="O66" s="11"/>
      <c r="P66" s="49"/>
      <c r="Q66" s="50"/>
      <c r="R66" s="48">
        <f t="shared" si="2"/>
        <v>8491815</v>
      </c>
    </row>
    <row r="67" spans="1:18" ht="19.5" customHeight="1">
      <c r="A67" s="36" t="s">
        <v>176</v>
      </c>
      <c r="B67" s="70" t="s">
        <v>91</v>
      </c>
      <c r="C67" s="99" t="s">
        <v>92</v>
      </c>
      <c r="D67" s="64" t="s">
        <v>159</v>
      </c>
      <c r="E67" s="68"/>
      <c r="F67" s="11"/>
      <c r="G67" s="12"/>
      <c r="H67" s="11"/>
      <c r="I67" s="11"/>
      <c r="J67" s="11"/>
      <c r="K67" s="11"/>
      <c r="L67" s="11">
        <v>2000000</v>
      </c>
      <c r="M67" s="11"/>
      <c r="N67" s="11"/>
      <c r="O67" s="11"/>
      <c r="P67" s="49"/>
      <c r="Q67" s="50"/>
      <c r="R67" s="48">
        <f t="shared" si="2"/>
        <v>2000000</v>
      </c>
    </row>
    <row r="68" spans="1:18" ht="19.5" customHeight="1">
      <c r="A68" s="36" t="s">
        <v>177</v>
      </c>
      <c r="B68" s="70"/>
      <c r="C68" s="99"/>
      <c r="D68" s="17" t="s">
        <v>128</v>
      </c>
      <c r="E68" s="68"/>
      <c r="F68" s="11"/>
      <c r="G68" s="12"/>
      <c r="H68" s="11"/>
      <c r="I68" s="11"/>
      <c r="J68" s="11"/>
      <c r="K68" s="11"/>
      <c r="L68" s="11">
        <v>0</v>
      </c>
      <c r="M68" s="11"/>
      <c r="N68" s="11"/>
      <c r="O68" s="11"/>
      <c r="P68" s="49"/>
      <c r="Q68" s="50"/>
      <c r="R68" s="48">
        <f t="shared" si="2"/>
        <v>0</v>
      </c>
    </row>
    <row r="69" spans="1:18" ht="19.5" customHeight="1">
      <c r="A69" s="36" t="s">
        <v>180</v>
      </c>
      <c r="B69" s="70"/>
      <c r="C69" s="99"/>
      <c r="D69" s="64" t="s">
        <v>179</v>
      </c>
      <c r="E69" s="68"/>
      <c r="F69" s="11"/>
      <c r="G69" s="12"/>
      <c r="H69" s="11"/>
      <c r="I69" s="11"/>
      <c r="J69" s="11"/>
      <c r="K69" s="11"/>
      <c r="L69" s="11"/>
      <c r="M69" s="11"/>
      <c r="N69" s="11"/>
      <c r="O69" s="11"/>
      <c r="P69" s="49"/>
      <c r="Q69" s="50"/>
      <c r="R69" s="48">
        <f t="shared" si="2"/>
        <v>0</v>
      </c>
    </row>
    <row r="70" spans="1:18" ht="19.5" customHeight="1">
      <c r="A70" s="36" t="s">
        <v>181</v>
      </c>
      <c r="B70" s="69" t="s">
        <v>78</v>
      </c>
      <c r="C70" s="99" t="s">
        <v>122</v>
      </c>
      <c r="D70" s="64" t="s">
        <v>159</v>
      </c>
      <c r="E70" s="68">
        <v>595400</v>
      </c>
      <c r="F70" s="11">
        <v>116103</v>
      </c>
      <c r="G70" s="12">
        <v>3551552</v>
      </c>
      <c r="H70" s="12"/>
      <c r="I70" s="11"/>
      <c r="J70" s="11"/>
      <c r="K70" s="11"/>
      <c r="L70" s="11"/>
      <c r="M70" s="11"/>
      <c r="N70" s="11"/>
      <c r="O70" s="11"/>
      <c r="P70" s="49"/>
      <c r="Q70" s="50"/>
      <c r="R70" s="48">
        <f t="shared" si="2"/>
        <v>4263055</v>
      </c>
    </row>
    <row r="71" spans="1:18" ht="19.5" customHeight="1">
      <c r="A71" s="36" t="s">
        <v>182</v>
      </c>
      <c r="B71" s="69"/>
      <c r="C71" s="99"/>
      <c r="D71" s="17" t="s">
        <v>128</v>
      </c>
      <c r="E71" s="68">
        <v>748592</v>
      </c>
      <c r="F71" s="11">
        <v>142911</v>
      </c>
      <c r="G71" s="12">
        <v>5227952</v>
      </c>
      <c r="H71" s="12"/>
      <c r="I71" s="11"/>
      <c r="J71" s="11">
        <v>635000</v>
      </c>
      <c r="K71" s="11"/>
      <c r="L71" s="11"/>
      <c r="M71" s="11"/>
      <c r="N71" s="11"/>
      <c r="O71" s="11"/>
      <c r="P71" s="49"/>
      <c r="Q71" s="50"/>
      <c r="R71" s="48">
        <f t="shared" si="2"/>
        <v>6754455</v>
      </c>
    </row>
    <row r="72" spans="1:18" ht="19.5" customHeight="1">
      <c r="A72" s="36" t="s">
        <v>183</v>
      </c>
      <c r="B72" s="69"/>
      <c r="C72" s="99"/>
      <c r="D72" s="64" t="s">
        <v>179</v>
      </c>
      <c r="E72" s="68">
        <v>702981</v>
      </c>
      <c r="F72" s="11">
        <v>119765</v>
      </c>
      <c r="G72" s="12">
        <v>6140889</v>
      </c>
      <c r="H72" s="12"/>
      <c r="I72" s="11"/>
      <c r="J72" s="11">
        <v>604000</v>
      </c>
      <c r="K72" s="11"/>
      <c r="L72" s="11"/>
      <c r="M72" s="11"/>
      <c r="N72" s="11"/>
      <c r="O72" s="11"/>
      <c r="P72" s="49"/>
      <c r="Q72" s="50"/>
      <c r="R72" s="48">
        <f t="shared" si="2"/>
        <v>7567635</v>
      </c>
    </row>
    <row r="73" spans="1:18" ht="19.5" customHeight="1">
      <c r="A73" s="36" t="s">
        <v>184</v>
      </c>
      <c r="B73" s="69" t="s">
        <v>76</v>
      </c>
      <c r="C73" s="99" t="s">
        <v>90</v>
      </c>
      <c r="D73" s="64" t="s">
        <v>159</v>
      </c>
      <c r="E73" s="68"/>
      <c r="F73" s="11"/>
      <c r="G73" s="12">
        <v>2768000</v>
      </c>
      <c r="H73" s="12">
        <v>2600000</v>
      </c>
      <c r="I73" s="11">
        <v>350000</v>
      </c>
      <c r="J73" s="11"/>
      <c r="K73" s="11"/>
      <c r="L73" s="11"/>
      <c r="M73" s="11"/>
      <c r="N73" s="11"/>
      <c r="O73" s="11"/>
      <c r="P73" s="49"/>
      <c r="Q73" s="50"/>
      <c r="R73" s="48">
        <f t="shared" si="2"/>
        <v>5718000</v>
      </c>
    </row>
    <row r="74" spans="1:18" ht="19.5" customHeight="1">
      <c r="A74" s="36" t="s">
        <v>185</v>
      </c>
      <c r="B74" s="69"/>
      <c r="C74" s="94"/>
      <c r="D74" s="17" t="s">
        <v>128</v>
      </c>
      <c r="E74" s="68"/>
      <c r="F74" s="11"/>
      <c r="G74" s="12">
        <v>3636680</v>
      </c>
      <c r="H74" s="12">
        <v>3500000</v>
      </c>
      <c r="I74" s="11">
        <v>350000</v>
      </c>
      <c r="J74" s="11"/>
      <c r="K74" s="11"/>
      <c r="L74" s="11"/>
      <c r="M74" s="11"/>
      <c r="N74" s="11"/>
      <c r="O74" s="11"/>
      <c r="P74" s="49"/>
      <c r="Q74" s="50"/>
      <c r="R74" s="48">
        <f t="shared" si="2"/>
        <v>7486680</v>
      </c>
    </row>
    <row r="75" spans="1:18" ht="19.5" customHeight="1">
      <c r="A75" s="36" t="s">
        <v>186</v>
      </c>
      <c r="B75" s="69"/>
      <c r="C75" s="94"/>
      <c r="D75" s="64" t="s">
        <v>179</v>
      </c>
      <c r="E75" s="68"/>
      <c r="F75" s="11"/>
      <c r="G75" s="12">
        <v>4366212</v>
      </c>
      <c r="H75" s="12">
        <v>2232200</v>
      </c>
      <c r="I75" s="11">
        <v>350000</v>
      </c>
      <c r="J75" s="11"/>
      <c r="K75" s="11"/>
      <c r="L75" s="11"/>
      <c r="M75" s="11"/>
      <c r="N75" s="11"/>
      <c r="O75" s="11"/>
      <c r="P75" s="49"/>
      <c r="Q75" s="50"/>
      <c r="R75" s="48">
        <f t="shared" si="2"/>
        <v>6948412</v>
      </c>
    </row>
    <row r="76" spans="1:18" ht="19.5" customHeight="1">
      <c r="A76" s="36" t="s">
        <v>187</v>
      </c>
      <c r="B76" s="69" t="s">
        <v>165</v>
      </c>
      <c r="C76" s="94" t="s">
        <v>166</v>
      </c>
      <c r="D76" s="64" t="s">
        <v>159</v>
      </c>
      <c r="E76" s="68"/>
      <c r="F76" s="11"/>
      <c r="G76" s="12"/>
      <c r="H76" s="12"/>
      <c r="I76" s="11"/>
      <c r="J76" s="11"/>
      <c r="K76" s="11"/>
      <c r="L76" s="11"/>
      <c r="M76" s="11"/>
      <c r="N76" s="11"/>
      <c r="O76" s="11"/>
      <c r="P76" s="49"/>
      <c r="Q76" s="50"/>
      <c r="R76" s="48">
        <f t="shared" si="2"/>
        <v>0</v>
      </c>
    </row>
    <row r="77" spans="1:18" ht="19.5" customHeight="1">
      <c r="A77" s="36" t="s">
        <v>188</v>
      </c>
      <c r="B77" s="69"/>
      <c r="C77" s="94"/>
      <c r="D77" s="64" t="s">
        <v>128</v>
      </c>
      <c r="E77" s="68"/>
      <c r="F77" s="11"/>
      <c r="G77" s="12"/>
      <c r="H77" s="12">
        <v>0</v>
      </c>
      <c r="I77" s="11"/>
      <c r="J77" s="11"/>
      <c r="K77" s="11"/>
      <c r="L77" s="11"/>
      <c r="M77" s="11"/>
      <c r="N77" s="11"/>
      <c r="O77" s="11"/>
      <c r="P77" s="49"/>
      <c r="Q77" s="50"/>
      <c r="R77" s="48">
        <f t="shared" si="2"/>
        <v>0</v>
      </c>
    </row>
    <row r="78" spans="1:18" ht="19.5" customHeight="1">
      <c r="A78" s="36" t="s">
        <v>189</v>
      </c>
      <c r="B78" s="69"/>
      <c r="C78" s="94"/>
      <c r="D78" s="64" t="s">
        <v>179</v>
      </c>
      <c r="E78" s="68"/>
      <c r="F78" s="11"/>
      <c r="G78" s="12"/>
      <c r="H78" s="12"/>
      <c r="I78" s="11"/>
      <c r="J78" s="11"/>
      <c r="K78" s="11"/>
      <c r="L78" s="11"/>
      <c r="M78" s="11"/>
      <c r="N78" s="11"/>
      <c r="O78" s="11"/>
      <c r="P78" s="49"/>
      <c r="Q78" s="50"/>
      <c r="R78" s="48">
        <f t="shared" si="2"/>
        <v>0</v>
      </c>
    </row>
    <row r="79" spans="1:18" ht="19.5" customHeight="1">
      <c r="A79" s="36" t="s">
        <v>190</v>
      </c>
      <c r="B79" s="69" t="s">
        <v>98</v>
      </c>
      <c r="C79" s="94" t="s">
        <v>79</v>
      </c>
      <c r="D79" s="64" t="s">
        <v>159</v>
      </c>
      <c r="E79" s="68"/>
      <c r="F79" s="11"/>
      <c r="G79" s="12"/>
      <c r="H79" s="12"/>
      <c r="I79" s="11">
        <v>2500000</v>
      </c>
      <c r="J79" s="11"/>
      <c r="K79" s="11"/>
      <c r="L79" s="11"/>
      <c r="M79" s="11"/>
      <c r="N79" s="11"/>
      <c r="O79" s="11"/>
      <c r="P79" s="49"/>
      <c r="Q79" s="50"/>
      <c r="R79" s="48">
        <f t="shared" si="2"/>
        <v>2500000</v>
      </c>
    </row>
    <row r="80" spans="1:18" ht="19.5" customHeight="1">
      <c r="A80" s="36" t="s">
        <v>191</v>
      </c>
      <c r="B80" s="62"/>
      <c r="C80" s="94"/>
      <c r="D80" s="17" t="s">
        <v>128</v>
      </c>
      <c r="E80" s="85"/>
      <c r="F80" s="19"/>
      <c r="G80" s="20"/>
      <c r="H80" s="20"/>
      <c r="I80" s="19">
        <v>2500000</v>
      </c>
      <c r="J80" s="19"/>
      <c r="K80" s="19"/>
      <c r="L80" s="19"/>
      <c r="M80" s="19"/>
      <c r="N80" s="19"/>
      <c r="O80" s="19"/>
      <c r="P80" s="86"/>
      <c r="Q80" s="87"/>
      <c r="R80" s="48">
        <f t="shared" si="2"/>
        <v>2500000</v>
      </c>
    </row>
    <row r="81" spans="1:18" ht="19.5" customHeight="1">
      <c r="A81" s="36" t="s">
        <v>192</v>
      </c>
      <c r="B81" s="62"/>
      <c r="C81" s="94"/>
      <c r="D81" s="64" t="s">
        <v>179</v>
      </c>
      <c r="E81" s="85"/>
      <c r="F81" s="19"/>
      <c r="G81" s="20"/>
      <c r="H81" s="20"/>
      <c r="I81" s="19">
        <v>1780000</v>
      </c>
      <c r="J81" s="19"/>
      <c r="K81" s="19"/>
      <c r="L81" s="19"/>
      <c r="M81" s="19"/>
      <c r="N81" s="19"/>
      <c r="O81" s="19"/>
      <c r="P81" s="86"/>
      <c r="Q81" s="87"/>
      <c r="R81" s="48">
        <f t="shared" si="2"/>
        <v>1780000</v>
      </c>
    </row>
    <row r="82" spans="1:18" ht="19.5" customHeight="1">
      <c r="A82" s="36" t="s">
        <v>193</v>
      </c>
      <c r="B82" s="74">
        <v>1052080</v>
      </c>
      <c r="C82" s="118" t="s">
        <v>102</v>
      </c>
      <c r="D82" s="64" t="s">
        <v>159</v>
      </c>
      <c r="E82" s="85"/>
      <c r="F82" s="19"/>
      <c r="G82" s="20">
        <v>5149907</v>
      </c>
      <c r="H82" s="20"/>
      <c r="I82" s="19"/>
      <c r="J82" s="19"/>
      <c r="K82" s="19">
        <v>7101267</v>
      </c>
      <c r="L82" s="19"/>
      <c r="M82" s="19"/>
      <c r="N82" s="19"/>
      <c r="O82" s="19"/>
      <c r="P82" s="86"/>
      <c r="Q82" s="87"/>
      <c r="R82" s="48">
        <f t="shared" si="2"/>
        <v>12251174</v>
      </c>
    </row>
    <row r="83" spans="1:18" ht="19.5" customHeight="1">
      <c r="A83" s="36" t="s">
        <v>194</v>
      </c>
      <c r="B83" s="74"/>
      <c r="C83" s="102"/>
      <c r="D83" s="17" t="s">
        <v>128</v>
      </c>
      <c r="E83" s="85"/>
      <c r="F83" s="19"/>
      <c r="G83" s="20">
        <v>4786012</v>
      </c>
      <c r="H83" s="20"/>
      <c r="I83" s="19">
        <v>3389500</v>
      </c>
      <c r="J83" s="19">
        <v>153396713</v>
      </c>
      <c r="K83" s="19">
        <v>7465162</v>
      </c>
      <c r="L83" s="19"/>
      <c r="M83" s="19"/>
      <c r="N83" s="19"/>
      <c r="O83" s="19"/>
      <c r="P83" s="86"/>
      <c r="Q83" s="87"/>
      <c r="R83" s="48">
        <f t="shared" si="2"/>
        <v>169037387</v>
      </c>
    </row>
    <row r="84" spans="1:18" ht="19.5" customHeight="1">
      <c r="A84" s="36" t="s">
        <v>195</v>
      </c>
      <c r="B84" s="192"/>
      <c r="C84" s="102"/>
      <c r="D84" s="64" t="s">
        <v>179</v>
      </c>
      <c r="E84" s="85"/>
      <c r="F84" s="19"/>
      <c r="G84" s="20">
        <v>4821292</v>
      </c>
      <c r="H84" s="20"/>
      <c r="I84" s="19">
        <v>3389500</v>
      </c>
      <c r="J84" s="19"/>
      <c r="K84" s="19">
        <v>7465162</v>
      </c>
      <c r="L84" s="19"/>
      <c r="M84" s="19"/>
      <c r="N84" s="19"/>
      <c r="O84" s="19"/>
      <c r="P84" s="86"/>
      <c r="Q84" s="87"/>
      <c r="R84" s="48">
        <f t="shared" si="2"/>
        <v>15675954</v>
      </c>
    </row>
    <row r="85" spans="1:18" ht="19.5" customHeight="1">
      <c r="A85" s="36" t="s">
        <v>196</v>
      </c>
      <c r="B85" s="83" t="s">
        <v>169</v>
      </c>
      <c r="C85" s="102" t="s">
        <v>170</v>
      </c>
      <c r="D85" s="64" t="s">
        <v>159</v>
      </c>
      <c r="E85" s="85"/>
      <c r="F85" s="19"/>
      <c r="G85" s="20"/>
      <c r="H85" s="20"/>
      <c r="I85" s="19"/>
      <c r="J85" s="19"/>
      <c r="K85" s="19"/>
      <c r="L85" s="19"/>
      <c r="M85" s="19"/>
      <c r="N85" s="19"/>
      <c r="O85" s="19"/>
      <c r="P85" s="86"/>
      <c r="Q85" s="87"/>
      <c r="R85" s="48">
        <f t="shared" si="2"/>
        <v>0</v>
      </c>
    </row>
    <row r="86" spans="1:18" ht="19.5" customHeight="1">
      <c r="A86" s="36" t="s">
        <v>197</v>
      </c>
      <c r="B86" s="74"/>
      <c r="C86" s="102"/>
      <c r="D86" s="64" t="s">
        <v>128</v>
      </c>
      <c r="E86" s="85">
        <v>634000</v>
      </c>
      <c r="F86" s="19">
        <v>219000</v>
      </c>
      <c r="G86" s="20"/>
      <c r="H86" s="20"/>
      <c r="I86" s="19"/>
      <c r="J86" s="19"/>
      <c r="K86" s="19"/>
      <c r="L86" s="19"/>
      <c r="M86" s="19"/>
      <c r="N86" s="19"/>
      <c r="O86" s="19"/>
      <c r="P86" s="86"/>
      <c r="Q86" s="87"/>
      <c r="R86" s="48">
        <f t="shared" si="2"/>
        <v>853000</v>
      </c>
    </row>
    <row r="87" spans="1:18" ht="19.5" customHeight="1">
      <c r="A87" s="36" t="s">
        <v>198</v>
      </c>
      <c r="B87" s="74"/>
      <c r="C87" s="102"/>
      <c r="D87" s="64" t="s">
        <v>179</v>
      </c>
      <c r="E87" s="85">
        <v>633977</v>
      </c>
      <c r="F87" s="19">
        <v>216773</v>
      </c>
      <c r="G87" s="20">
        <v>65763</v>
      </c>
      <c r="H87" s="20"/>
      <c r="I87" s="19"/>
      <c r="J87" s="19"/>
      <c r="K87" s="19"/>
      <c r="L87" s="19"/>
      <c r="M87" s="19"/>
      <c r="N87" s="19"/>
      <c r="O87" s="19"/>
      <c r="P87" s="86"/>
      <c r="Q87" s="87"/>
      <c r="R87" s="48">
        <f t="shared" si="2"/>
        <v>916513</v>
      </c>
    </row>
    <row r="88" spans="1:18" ht="19.5" customHeight="1">
      <c r="A88" s="36" t="s">
        <v>199</v>
      </c>
      <c r="B88" s="74">
        <v>107080</v>
      </c>
      <c r="C88" s="103" t="s">
        <v>124</v>
      </c>
      <c r="D88" s="64" t="s">
        <v>159</v>
      </c>
      <c r="E88" s="85">
        <v>545022</v>
      </c>
      <c r="F88" s="19">
        <v>106276</v>
      </c>
      <c r="G88" s="20">
        <v>2112952</v>
      </c>
      <c r="H88" s="20"/>
      <c r="I88" s="19"/>
      <c r="J88" s="19"/>
      <c r="K88" s="19"/>
      <c r="L88" s="19"/>
      <c r="M88" s="19"/>
      <c r="N88" s="19"/>
      <c r="O88" s="19"/>
      <c r="P88" s="19"/>
      <c r="Q88" s="87"/>
      <c r="R88" s="48">
        <f t="shared" si="2"/>
        <v>2764250</v>
      </c>
    </row>
    <row r="89" spans="1:18" ht="19.5" customHeight="1">
      <c r="A89" s="36" t="s">
        <v>200</v>
      </c>
      <c r="B89" s="74"/>
      <c r="C89" s="173"/>
      <c r="D89" s="17" t="s">
        <v>128</v>
      </c>
      <c r="E89" s="174">
        <v>545022</v>
      </c>
      <c r="F89" s="19">
        <v>106276</v>
      </c>
      <c r="G89" s="20">
        <v>2612120</v>
      </c>
      <c r="H89" s="20"/>
      <c r="I89" s="19"/>
      <c r="J89" s="19"/>
      <c r="K89" s="19"/>
      <c r="L89" s="19"/>
      <c r="M89" s="19"/>
      <c r="N89" s="19"/>
      <c r="O89" s="19"/>
      <c r="P89" s="19"/>
      <c r="Q89" s="87"/>
      <c r="R89" s="48">
        <f t="shared" si="2"/>
        <v>3263418</v>
      </c>
    </row>
    <row r="90" spans="1:18" ht="19.5" customHeight="1">
      <c r="A90" s="36" t="s">
        <v>201</v>
      </c>
      <c r="B90" s="74"/>
      <c r="C90" s="173"/>
      <c r="D90" s="165" t="s">
        <v>179</v>
      </c>
      <c r="E90" s="174">
        <v>547786</v>
      </c>
      <c r="F90" s="19">
        <v>99250</v>
      </c>
      <c r="G90" s="20">
        <v>1275719</v>
      </c>
      <c r="H90" s="20"/>
      <c r="I90" s="19"/>
      <c r="J90" s="19"/>
      <c r="K90" s="19"/>
      <c r="L90" s="19"/>
      <c r="M90" s="19"/>
      <c r="N90" s="19"/>
      <c r="O90" s="19"/>
      <c r="P90" s="19"/>
      <c r="Q90" s="87"/>
      <c r="R90" s="48">
        <f t="shared" si="2"/>
        <v>1922755</v>
      </c>
    </row>
    <row r="91" spans="1:18" ht="19.5" customHeight="1">
      <c r="A91" s="36" t="s">
        <v>202</v>
      </c>
      <c r="B91" s="74">
        <v>62020</v>
      </c>
      <c r="C91" s="173" t="s">
        <v>178</v>
      </c>
      <c r="D91" s="17" t="s">
        <v>159</v>
      </c>
      <c r="E91" s="140"/>
      <c r="F91" s="11"/>
      <c r="G91" s="12"/>
      <c r="H91" s="12"/>
      <c r="I91" s="11"/>
      <c r="J91" s="11"/>
      <c r="K91" s="11"/>
      <c r="L91" s="11"/>
      <c r="M91" s="11"/>
      <c r="N91" s="11"/>
      <c r="O91" s="11"/>
      <c r="P91" s="11"/>
      <c r="Q91" s="50"/>
      <c r="R91" s="48">
        <f t="shared" si="2"/>
        <v>0</v>
      </c>
    </row>
    <row r="92" spans="1:18" ht="19.5" customHeight="1">
      <c r="A92" s="36" t="s">
        <v>203</v>
      </c>
      <c r="B92" s="74"/>
      <c r="C92" s="173"/>
      <c r="D92" s="63" t="s">
        <v>128</v>
      </c>
      <c r="E92" s="207"/>
      <c r="F92" s="176"/>
      <c r="G92" s="177"/>
      <c r="H92" s="177"/>
      <c r="I92" s="176"/>
      <c r="J92" s="176">
        <v>17399000</v>
      </c>
      <c r="K92" s="176"/>
      <c r="L92" s="176"/>
      <c r="M92" s="176"/>
      <c r="N92" s="176"/>
      <c r="O92" s="176"/>
      <c r="P92" s="176"/>
      <c r="Q92" s="208"/>
      <c r="R92" s="48">
        <f t="shared" si="2"/>
        <v>17399000</v>
      </c>
    </row>
    <row r="93" spans="1:18" ht="19.5" customHeight="1">
      <c r="A93" s="36" t="s">
        <v>204</v>
      </c>
      <c r="B93" s="74"/>
      <c r="C93" s="173"/>
      <c r="D93" s="63" t="s">
        <v>179</v>
      </c>
      <c r="E93" s="174"/>
      <c r="F93" s="19"/>
      <c r="G93" s="20"/>
      <c r="H93" s="20"/>
      <c r="I93" s="19"/>
      <c r="J93" s="19">
        <v>17399000</v>
      </c>
      <c r="K93" s="19"/>
      <c r="L93" s="19"/>
      <c r="M93" s="19"/>
      <c r="N93" s="19"/>
      <c r="O93" s="19"/>
      <c r="P93" s="19"/>
      <c r="Q93" s="87"/>
      <c r="R93" s="48">
        <f t="shared" si="2"/>
        <v>17399000</v>
      </c>
    </row>
    <row r="94" spans="1:18" ht="19.5" customHeight="1">
      <c r="A94" s="36" t="s">
        <v>205</v>
      </c>
      <c r="B94" s="74">
        <v>900060</v>
      </c>
      <c r="C94" s="173" t="s">
        <v>208</v>
      </c>
      <c r="D94" s="63" t="s">
        <v>159</v>
      </c>
      <c r="E94" s="200"/>
      <c r="F94" s="201"/>
      <c r="G94" s="202"/>
      <c r="H94" s="202"/>
      <c r="I94" s="201"/>
      <c r="J94" s="201"/>
      <c r="K94" s="201"/>
      <c r="L94" s="201"/>
      <c r="M94" s="201"/>
      <c r="N94" s="201"/>
      <c r="O94" s="201"/>
      <c r="P94" s="201"/>
      <c r="Q94" s="157"/>
      <c r="R94" s="48">
        <f t="shared" si="2"/>
        <v>0</v>
      </c>
    </row>
    <row r="95" spans="1:18" ht="19.5" customHeight="1">
      <c r="A95" s="36" t="s">
        <v>206</v>
      </c>
      <c r="B95" s="74"/>
      <c r="C95" s="173"/>
      <c r="D95" s="17" t="s">
        <v>128</v>
      </c>
      <c r="E95" s="200"/>
      <c r="F95" s="201"/>
      <c r="G95" s="202"/>
      <c r="H95" s="202"/>
      <c r="I95" s="201"/>
      <c r="J95" s="201"/>
      <c r="K95" s="201"/>
      <c r="L95" s="201"/>
      <c r="M95" s="201"/>
      <c r="N95" s="201"/>
      <c r="O95" s="201"/>
      <c r="P95" s="201"/>
      <c r="Q95" s="157"/>
      <c r="R95" s="48">
        <f t="shared" si="2"/>
        <v>0</v>
      </c>
    </row>
    <row r="96" spans="1:18" ht="19.5" customHeight="1" thickBot="1">
      <c r="A96" s="36" t="s">
        <v>207</v>
      </c>
      <c r="B96" s="172"/>
      <c r="C96" s="135"/>
      <c r="D96" s="112" t="s">
        <v>179</v>
      </c>
      <c r="E96" s="203"/>
      <c r="F96" s="204"/>
      <c r="G96" s="205"/>
      <c r="H96" s="205"/>
      <c r="I96" s="204"/>
      <c r="J96" s="204"/>
      <c r="K96" s="204"/>
      <c r="L96" s="204"/>
      <c r="M96" s="204"/>
      <c r="N96" s="204"/>
      <c r="O96" s="204"/>
      <c r="P96" s="204"/>
      <c r="Q96" s="206">
        <v>51678</v>
      </c>
      <c r="R96" s="48">
        <f t="shared" si="2"/>
        <v>51678</v>
      </c>
    </row>
    <row r="97" spans="1:19" s="22" customFormat="1" ht="15" customHeight="1" thickBot="1">
      <c r="A97" s="36" t="s">
        <v>209</v>
      </c>
      <c r="B97" s="126"/>
      <c r="C97" s="127" t="s">
        <v>38</v>
      </c>
      <c r="D97" s="197" t="s">
        <v>159</v>
      </c>
      <c r="E97" s="138">
        <f>SUM(E6+E9+E12+E15+E18+E21+E24+E27+E30+E33+E36+E39+E42+E45+E48+E51+E61+E64+E67+E70+E73+E79+E82+E88)</f>
        <v>28229290</v>
      </c>
      <c r="F97" s="138">
        <f aca="true" t="shared" si="3" ref="F97:Q97">SUM(F6+F9+F12+F15+F18+F21+F24+F27+F30+F33+F36+F39+F42+F45+F48+F51+F61+F64+F67+F70+F73+F79+F82+F88)</f>
        <v>5528836</v>
      </c>
      <c r="G97" s="138">
        <f t="shared" si="3"/>
        <v>62204411</v>
      </c>
      <c r="H97" s="138">
        <f>SUM(H6+H9+H12+H15+H18+H21+H24+H27+H30+H33+H36+H39+H42+H45+H48+H51+H61+H64+H67+H70+H73+H76+H79+H82+H88)</f>
        <v>2600000</v>
      </c>
      <c r="I97" s="138">
        <f t="shared" si="3"/>
        <v>109600410</v>
      </c>
      <c r="J97" s="138">
        <f t="shared" si="3"/>
        <v>2984500</v>
      </c>
      <c r="K97" s="138">
        <f t="shared" si="3"/>
        <v>136058717</v>
      </c>
      <c r="L97" s="138">
        <f t="shared" si="3"/>
        <v>2000000</v>
      </c>
      <c r="M97" s="138">
        <f t="shared" si="3"/>
        <v>0</v>
      </c>
      <c r="N97" s="138">
        <f t="shared" si="3"/>
        <v>0</v>
      </c>
      <c r="O97" s="138">
        <f t="shared" si="3"/>
        <v>1500000</v>
      </c>
      <c r="P97" s="138">
        <f t="shared" si="3"/>
        <v>7943178</v>
      </c>
      <c r="Q97" s="138">
        <f t="shared" si="3"/>
        <v>4511220</v>
      </c>
      <c r="R97" s="138">
        <f>SUM(R6+R9+R12+R15+R18+R21+R24+R27+R30+R33+R36+R39+R42+R45+R48+R51+R61+R64+R67+R70+R73+R79+R82+R88)</f>
        <v>363160562</v>
      </c>
      <c r="S97" s="51"/>
    </row>
    <row r="98" spans="1:19" s="22" customFormat="1" ht="21.75" customHeight="1" thickBot="1">
      <c r="A98" s="36" t="s">
        <v>210</v>
      </c>
      <c r="B98" s="123"/>
      <c r="C98" s="122"/>
      <c r="D98" s="197" t="s">
        <v>128</v>
      </c>
      <c r="E98" s="139">
        <f>SUM(E7+E10+E13+E16+E19+E22+E25+E28+E31+E34+E37+E40+E43+E46+E49+E52+E62+E65+E68+E71+E74+E80+E83+E86+E89)</f>
        <v>34268781</v>
      </c>
      <c r="F98" s="139">
        <f>SUM(F7+F10+F13+F16+F19+F22+F25+F28+F31+F34+F37+F40+F43+F46+F49+F52+F62+F65+F68+F71+F74+F80+F83+F86+F89)</f>
        <v>6201014</v>
      </c>
      <c r="G98" s="139">
        <f aca="true" t="shared" si="4" ref="G98:Q98">SUM(G7+G10+G13+G16+G19+G22+G25+G28+G31+G34+G37+G40+G43+G46+G49+G52+G62+G65+G68+G71+G74+G80+G83+G86+G89)</f>
        <v>77720069</v>
      </c>
      <c r="H98" s="139">
        <f t="shared" si="4"/>
        <v>3500000</v>
      </c>
      <c r="I98" s="139">
        <f>SUM(I7+I10+I13+I16+I19+I22+I25+I28+I31+I34+I37+I40+I43+I46+I49+I52+I62+I65+I68+I71+I74+I80+I83+I86+I89)</f>
        <v>122049009</v>
      </c>
      <c r="J98" s="139">
        <f>SUM(J7+J10+J13+J16+J19+J22+J25+J28+J31+J34+J37+J40+J43+J46+J49+J52+J62+J65+J68+J71+J74+J80+J83+J86+J89+J92)</f>
        <v>172753213</v>
      </c>
      <c r="K98" s="139">
        <f t="shared" si="4"/>
        <v>172947433</v>
      </c>
      <c r="L98" s="139">
        <f>SUM(L7+L10+L13+L16+L19+L22+L25+L28+L31+L34+L37+L40+L43+L46+L49+L52+L62+L65+L68+L71+L74+L80+L83+L86+L89)</f>
        <v>0</v>
      </c>
      <c r="M98" s="139">
        <f t="shared" si="4"/>
        <v>0</v>
      </c>
      <c r="N98" s="139">
        <f t="shared" si="4"/>
        <v>0</v>
      </c>
      <c r="O98" s="139">
        <f t="shared" si="4"/>
        <v>1500000</v>
      </c>
      <c r="P98" s="139">
        <f>SUM(P7+P10+P13+P16+P19+P22+P25+P28+P31+P34+P37+P40+P43+P46+P49+P52+P62+P65+P68+P71+P74+P80+P83+P86+P89)</f>
        <v>20050114</v>
      </c>
      <c r="Q98" s="139">
        <f t="shared" si="4"/>
        <v>4511220</v>
      </c>
      <c r="R98" s="139">
        <f>SUM(R7+R10+R13+R16+R19+R22+R25+R28+R31+R34+R37+R40+R43+R46+R49+R52+R62+R65+R68+R71+R74+R77+R80+R83+R86+R89+R92)</f>
        <v>615500853</v>
      </c>
      <c r="S98" s="51"/>
    </row>
    <row r="99" spans="1:19" s="22" customFormat="1" ht="21.75" customHeight="1" thickBot="1">
      <c r="A99" s="36" t="s">
        <v>211</v>
      </c>
      <c r="B99" s="193"/>
      <c r="C99" s="194"/>
      <c r="D99" s="194" t="s">
        <v>179</v>
      </c>
      <c r="E99" s="196">
        <f>SUM(E8+E11+E14+E17+E20+E23+E26+E29+E32+E35+E38+E41+E44+E47+E50+E53+E63+E66+E69+E72+E75+E78+E81+E84+E87+E90+E93)</f>
        <v>29445688</v>
      </c>
      <c r="F99" s="196">
        <f aca="true" t="shared" si="5" ref="F99:P99">SUM(F8+F11+F14+F17+F20+F23+F26+F29+F32+F35+F38+F41+F44+F47+F50+F53+F63+F66+F69+F72+F75+F78+F81+F84+F87+F90+F93)</f>
        <v>5098179</v>
      </c>
      <c r="G99" s="196">
        <f t="shared" si="5"/>
        <v>53829564</v>
      </c>
      <c r="H99" s="196">
        <f t="shared" si="5"/>
        <v>2232200</v>
      </c>
      <c r="I99" s="196">
        <f t="shared" si="5"/>
        <v>119015250</v>
      </c>
      <c r="J99" s="196">
        <f t="shared" si="5"/>
        <v>19287118</v>
      </c>
      <c r="K99" s="196">
        <f t="shared" si="5"/>
        <v>85970756</v>
      </c>
      <c r="L99" s="196">
        <f t="shared" si="5"/>
        <v>0</v>
      </c>
      <c r="M99" s="196">
        <f>SUM(M8+M11+M14+M17+M20+M23+M26+M29+M32+M35+M38+M41+M44+M47+M50+M53+M63+M66+M69+M72+M75+M78+M81+M84+M87+M90+M93)</f>
        <v>0</v>
      </c>
      <c r="N99" s="196">
        <f t="shared" si="5"/>
        <v>0</v>
      </c>
      <c r="O99" s="196">
        <f t="shared" si="5"/>
        <v>1500000</v>
      </c>
      <c r="P99" s="196">
        <f t="shared" si="5"/>
        <v>0</v>
      </c>
      <c r="Q99" s="196">
        <f>SUM(Q8+Q11+Q14+Q17+Q20+Q23+Q26+Q29+Q32+Q35+Q38+Q41+Q44+Q47+Q50+Q53+Q63+Q66+Q69+Q72+Q75+Q78+Q81+Q84+Q87+Q90+Q93+Q96)</f>
        <v>4562898</v>
      </c>
      <c r="R99" s="139">
        <f>SUM(R8+R11+R14+R17+R20+R23+R26+R29+R32+R35+R38+R41+R44+R47+R50+R53+R63+R66+R69+R72+R75+R78+R81+R84+R87+R90+R93+R96)</f>
        <v>320941653</v>
      </c>
      <c r="S99" s="51"/>
    </row>
    <row r="100" spans="1:18" ht="15">
      <c r="A100" s="52"/>
      <c r="B100" s="53"/>
      <c r="E100" s="54"/>
      <c r="F100" s="54"/>
      <c r="G100" s="55"/>
      <c r="H100" s="55"/>
      <c r="J100" s="212"/>
      <c r="K100" s="212"/>
      <c r="L100" s="2"/>
      <c r="M100" s="2"/>
      <c r="R100" s="56"/>
    </row>
    <row r="101" spans="1:18" ht="15">
      <c r="A101" s="57"/>
      <c r="B101" s="53"/>
      <c r="G101" s="58" t="s">
        <v>39</v>
      </c>
      <c r="H101" s="58"/>
      <c r="K101" s="58" t="s">
        <v>40</v>
      </c>
      <c r="L101" s="58"/>
      <c r="R101" s="56"/>
    </row>
  </sheetData>
  <sheetProtection/>
  <mergeCells count="7">
    <mergeCell ref="C2:O2"/>
    <mergeCell ref="B3:P3"/>
    <mergeCell ref="J100:K100"/>
    <mergeCell ref="A1:R1"/>
    <mergeCell ref="A56:R56"/>
    <mergeCell ref="C57:O57"/>
    <mergeCell ref="B58:P58"/>
  </mergeCells>
  <printOptions/>
  <pageMargins left="0.7" right="0.7" top="0.75" bottom="0.75" header="0.3" footer="0.3"/>
  <pageSetup horizontalDpi="600" verticalDpi="600" orientation="landscape" paperSize="9" scale="39" r:id="rId1"/>
  <rowBreaks count="1" manualBreakCount="1">
    <brk id="5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2020-07-02T08:45:07Z</cp:lastPrinted>
  <dcterms:created xsi:type="dcterms:W3CDTF">2012-02-01T19:03:49Z</dcterms:created>
  <dcterms:modified xsi:type="dcterms:W3CDTF">2020-07-02T08:46:03Z</dcterms:modified>
  <cp:category/>
  <cp:version/>
  <cp:contentType/>
  <cp:contentStatus/>
</cp:coreProperties>
</file>