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6" yWindow="12" windowWidth="12660" windowHeight="9432" tabRatio="727" activeTab="4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  " sheetId="5" r:id="rId5"/>
    <sheet name="4. sz. mell" sheetId="6" r:id="rId6"/>
    <sheet name="9.1. sz. mell" sheetId="7" r:id="rId7"/>
    <sheet name="9.1.1. sz. mell " sheetId="8" r:id="rId8"/>
    <sheet name="9.1.2. sz. mell " sheetId="9" r:id="rId9"/>
    <sheet name="9.1.3. sz. mell" sheetId="10" r:id="rId10"/>
    <sheet name="9.3. sz. mell" sheetId="11" r:id="rId11"/>
    <sheet name="9.3.1. sz. mell" sheetId="12" r:id="rId12"/>
    <sheet name="9.3.2. sz. mell" sheetId="13" r:id="rId13"/>
    <sheet name="9.3.3. sz. mell" sheetId="14" r:id="rId14"/>
    <sheet name="10.sz.mell" sheetId="15" r:id="rId15"/>
    <sheet name="1. sz tájékoztató t." sheetId="16" r:id="rId16"/>
    <sheet name="4.sz tájékoztató t." sheetId="17" r:id="rId17"/>
    <sheet name="5.sz tájékoztató t." sheetId="18" r:id="rId18"/>
    <sheet name="Munka1" sheetId="19" r:id="rId19"/>
  </sheets>
  <definedNames>
    <definedName name="_xlfn.IFERROR" hidden="1">#NAME?</definedName>
    <definedName name="_xlnm.Print_Titles" localSheetId="6">'9.1. sz. mell'!$1:$6</definedName>
    <definedName name="_xlnm.Print_Titles" localSheetId="7">'9.1.1. sz. mell '!$1:$6</definedName>
    <definedName name="_xlnm.Print_Titles" localSheetId="8">'9.1.2. sz. mell '!$1:$6</definedName>
    <definedName name="_xlnm.Print_Titles" localSheetId="9">'9.1.3. sz. mell'!$1:$6</definedName>
    <definedName name="_xlnm.Print_Titles" localSheetId="10">'9.3. sz. mell'!$1:$6</definedName>
    <definedName name="_xlnm.Print_Titles" localSheetId="11">'9.3.1. sz. mell'!$1:$6</definedName>
    <definedName name="_xlnm.Print_Titles" localSheetId="12">'9.3.2. sz. mell'!$1:$6</definedName>
    <definedName name="_xlnm.Print_Titles" localSheetId="13">'9.3.3. sz. mell'!$1:$6</definedName>
    <definedName name="_xlnm.Print_Area" localSheetId="15">'1. sz tájékoztató t.'!$A$1:$E$147</definedName>
    <definedName name="_xlnm.Print_Area" localSheetId="0">'1.1.sz.mell.'!$A$1:$C$159</definedName>
    <definedName name="_xlnm.Print_Area" localSheetId="1">'1.2.sz.mell.'!$A$1:$C$159</definedName>
    <definedName name="_xlnm.Print_Area" localSheetId="2">'1.3.sz.mell.'!$A$1:$C$159</definedName>
    <definedName name="_xlnm.Print_Area" localSheetId="3">'1.4.sz.mell.'!$A$1:$C$159</definedName>
  </definedNames>
  <calcPr fullCalcOnLoad="1"/>
</workbook>
</file>

<file path=xl/sharedStrings.xml><?xml version="1.0" encoding="utf-8"?>
<sst xmlns="http://schemas.openxmlformats.org/spreadsheetml/2006/main" count="3512" uniqueCount="473">
  <si>
    <t>Vállalkozási maradvány igénybevétele</t>
  </si>
  <si>
    <t>Adatszolgáltatás 
az elismert tartozásállományról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</si>
  <si>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</si>
  <si>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</si>
  <si>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</si>
  <si>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</si>
  <si>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</si>
  <si>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</si>
  <si>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</si>
  <si>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</si>
  <si>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</si>
  <si>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</si>
  <si>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</si>
  <si>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</si>
  <si>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</si>
  <si>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</si>
  <si>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</si>
  <si>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</si>
  <si>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</si>
  <si>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</si>
  <si>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</si>
  <si>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</si>
  <si>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</si>
  <si>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</si>
  <si>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</si>
  <si>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</si>
  <si>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</si>
  <si>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</si>
  <si>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</si>
  <si>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</si>
  <si>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</si>
  <si>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</si>
  <si>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</si>
  <si>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</si>
  <si>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</si>
  <si>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</si>
  <si>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</si>
  <si>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</si>
  <si>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</si>
  <si>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</si>
  <si>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</si>
  <si>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</si>
  <si>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</si>
  <si>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</si>
  <si>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</si>
  <si>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</si>
  <si>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</si>
  <si>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</si>
  <si>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</si>
  <si>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</si>
  <si>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</si>
  <si>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</si>
  <si>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</si>
  <si>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</si>
  <si>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</si>
  <si>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</si>
  <si>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</si>
  <si>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</si>
  <si>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</si>
  <si>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</si>
  <si>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</si>
  <si>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</si>
  <si>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</si>
  <si>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</si>
  <si>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</si>
  <si>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</si>
  <si>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</si>
  <si>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</si>
  <si>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</si>
  <si>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</si>
  <si>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</si>
  <si>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</si>
  <si>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</si>
  <si>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</si>
  <si>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</si>
  <si>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</si>
  <si>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</si>
  <si>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</si>
  <si>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</si>
  <si>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</si>
  <si>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</si>
  <si>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</si>
  <si>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</si>
  <si>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</si>
  <si>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</si>
  <si>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</si>
  <si>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</si>
  <si>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</si>
  <si>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</si>
  <si>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</si>
  <si>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</si>
  <si>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</si>
  <si>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</si>
  <si>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</si>
  <si>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</si>
  <si>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</si>
  <si>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</si>
  <si>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</si>
  <si>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</si>
  <si>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</si>
  <si>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</si>
  <si>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</si>
  <si>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</si>
  <si>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</si>
  <si>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</si>
  <si>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</si>
  <si>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</si>
  <si>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</si>
  <si>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</si>
  <si>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</si>
  <si>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</si>
  <si>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</si>
  <si>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</si>
  <si>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</si>
  <si>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</si>
  <si>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</si>
  <si>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</si>
  <si>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</si>
  <si>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</si>
  <si>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</si>
  <si>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</si>
  <si>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</si>
  <si>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</si>
  <si>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</si>
  <si>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</si>
  <si>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</si>
  <si>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</si>
  <si>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</si>
  <si>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</si>
  <si>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</si>
  <si>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</si>
  <si>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</si>
  <si>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</si>
  <si>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</si>
  <si>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</si>
  <si>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</si>
  <si>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</si>
  <si>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</si>
  <si>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</si>
  <si>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</si>
  <si>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</si>
  <si>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</si>
  <si>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</si>
  <si>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</si>
  <si>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</si>
  <si>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</si>
  <si>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</si>
  <si>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</si>
  <si>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</si>
  <si>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</si>
  <si>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</si>
  <si>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</si>
  <si>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</si>
  <si>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</si>
  <si>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</si>
  <si>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</si>
  <si>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</si>
  <si>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</si>
  <si>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</si>
  <si>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</si>
  <si>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</si>
  <si>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</si>
  <si>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</si>
  <si>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</si>
  <si>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</si>
  <si>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</si>
  <si>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</si>
  <si>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</si>
  <si>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</si>
  <si>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</si>
  <si>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</si>
  <si>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</si>
  <si>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</si>
  <si>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</si>
  <si>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</si>
  <si>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</si>
  <si>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</si>
  <si>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</si>
  <si>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</si>
  <si>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</si>
  <si>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</si>
  <si>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</si>
  <si>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</si>
  <si>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</si>
  <si>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</si>
  <si>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</si>
  <si>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</si>
  <si>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</si>
  <si>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</si>
  <si>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</si>
  <si>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</si>
  <si>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</si>
  <si>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</si>
  <si>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</si>
  <si>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</si>
  <si>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</si>
  <si>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</si>
  <si>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</si>
  <si>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</si>
  <si>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</si>
  <si>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</si>
  <si>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</si>
  <si>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</si>
  <si>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</si>
  <si>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</si>
  <si>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</si>
  <si>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</si>
  <si>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</si>
  <si>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</si>
  <si>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</si>
  <si>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</si>
  <si>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</si>
  <si>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</si>
  <si>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</si>
  <si>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</si>
  <si>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</si>
  <si>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</si>
  <si>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</si>
  <si>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</si>
  <si>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</si>
  <si>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</si>
  <si>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</si>
  <si>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</si>
  <si>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</si>
  <si>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</si>
  <si>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</si>
  <si>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</si>
  <si>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</si>
  <si>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</si>
  <si>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</si>
  <si>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</si>
  <si>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</si>
  <si>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</si>
  <si>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</si>
  <si>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</si>
  <si>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</si>
  <si>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</si>
  <si>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</si>
  <si>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</si>
  <si>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</si>
  <si>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</si>
  <si>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</si>
  <si>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</si>
  <si>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</si>
  <si>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</si>
  <si>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</si>
  <si>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</si>
  <si>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</si>
  <si>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</si>
  <si>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</si>
  <si>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</si>
  <si>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</si>
  <si>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</si>
  <si>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</si>
  <si>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</si>
  <si>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</si>
  <si>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</si>
  <si>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</si>
  <si>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</si>
  <si>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</si>
  <si>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</si>
  <si>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</si>
  <si>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</si>
  <si>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</si>
  <si>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</si>
  <si>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</si>
  <si>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</si>
  <si>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</si>
  <si>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</si>
  <si>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</si>
  <si>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</si>
  <si>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</si>
  <si>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</si>
  <si>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</si>
  <si>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</si>
  <si>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</si>
  <si>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</si>
  <si>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</si>
  <si>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</si>
  <si>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</si>
  <si>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</si>
  <si>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</si>
  <si>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</si>
  <si>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</si>
  <si>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</si>
  <si>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</si>
  <si>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</si>
  <si>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</si>
  <si>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</si>
  <si>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</si>
  <si>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</si>
  <si>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</si>
  <si>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</si>
  <si>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</si>
  <si>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</si>
  <si>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</si>
  <si>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</si>
  <si>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</si>
  <si>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</si>
  <si>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</si>
  <si>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</si>
  <si>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</si>
  <si>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</si>
  <si>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</si>
  <si>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Pénzügyi lízing kiadásai</t>
  </si>
  <si>
    <t xml:space="preserve"> 10.</t>
  </si>
  <si>
    <t>2.-ból EU-s támogatás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</si>
  <si>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</si>
  <si>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</si>
  <si>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</si>
  <si>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</si>
  <si>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</si>
  <si>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</si>
  <si>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</si>
  <si>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</si>
  <si>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</si>
  <si>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</si>
  <si>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</si>
  <si>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</si>
  <si>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</si>
  <si>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</si>
  <si>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</si>
  <si>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</si>
  <si>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</si>
  <si>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</si>
  <si>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</si>
  <si>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</si>
  <si>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</si>
  <si>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</si>
  <si>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</si>
  <si>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</si>
  <si>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</si>
  <si>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</si>
  <si>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</si>
  <si>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</si>
  <si>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</si>
  <si>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</si>
  <si>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</si>
  <si>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</si>
  <si>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</si>
  <si>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</si>
  <si>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</si>
  <si>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</si>
  <si>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</si>
  <si>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</si>
  <si>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</si>
  <si>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</si>
  <si>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</si>
  <si>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</si>
  <si>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</si>
  <si>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</si>
  <si>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</si>
  <si>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</si>
  <si>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</si>
  <si>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</si>
  <si>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</si>
  <si>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</si>
  <si>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</si>
  <si>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</si>
  <si>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</si>
  <si>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</si>
  <si>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</si>
  <si>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</si>
  <si>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</si>
  <si>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</si>
  <si>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</si>
  <si>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</si>
  <si>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</si>
  <si>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</si>
  <si>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</si>
  <si>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</si>
  <si>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</si>
  <si>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</si>
  <si>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</si>
  <si>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</si>
  <si>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</si>
  <si>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</si>
  <si>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</si>
  <si>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</si>
  <si>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</si>
  <si>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</si>
  <si>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</si>
  <si>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</si>
  <si>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</si>
  <si>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</si>
  <si>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</si>
  <si>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</si>
  <si>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</si>
  <si>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</si>
  <si>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</si>
  <si>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</si>
  <si>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</si>
  <si>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</si>
  <si>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</si>
  <si>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</si>
  <si>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</si>
  <si>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</si>
  <si>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</si>
  <si>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</si>
  <si>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</si>
  <si>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</si>
  <si>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</si>
  <si>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</si>
  <si>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</si>
  <si>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</si>
  <si>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</si>
  <si>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</si>
  <si>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</si>
  <si>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</si>
  <si>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</si>
  <si>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</si>
  <si>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</si>
  <si>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</si>
  <si>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</si>
  <si>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</si>
  <si>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</si>
  <si>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</si>
  <si>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</si>
  <si>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</si>
  <si>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</si>
  <si>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</si>
  <si>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</si>
  <si>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</si>
  <si>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</si>
  <si>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</si>
  <si>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</si>
  <si>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</si>
  <si>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</si>
  <si>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</si>
  <si>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</si>
  <si>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</si>
  <si>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Hitel-, kölcsönfelvétel államháztartáson kívülről  (10.1.+…+10.3.)</t>
  </si>
  <si>
    <t>Győrzámoly Község Önkormányzata</t>
  </si>
  <si>
    <t>Gygőrzámoly Község Önkormányzata</t>
  </si>
  <si>
    <t xml:space="preserve">   </t>
  </si>
  <si>
    <t>Győrzámolyi Tündérrózsa Óvoda és Bölcsőde</t>
  </si>
  <si>
    <t xml:space="preserve">Győrzámolyi Tündérrózsa Óvoda és Bölcsőde </t>
  </si>
  <si>
    <t>11737007-15366667</t>
  </si>
  <si>
    <t xml:space="preserve">   Egyéb belső finanszírozási bevételek-államháztartáson belüli megelőlegezések</t>
  </si>
  <si>
    <t>Települési önkományzatok egyes köznevelési feladatainak támogatása</t>
  </si>
  <si>
    <t>Települési önkományzatok szociális, gyermekjóléti és gyermekétkeztetési feladatainak támogatása</t>
  </si>
  <si>
    <t>Települési önkormányzatok kulturális feladatainak támogatása</t>
  </si>
  <si>
    <t>Győrzámoly, 2017. ……………. hó ………… nap</t>
  </si>
  <si>
    <t>2017. évi előirányzat</t>
  </si>
  <si>
    <t>2017. évi eredeti előirányzat</t>
  </si>
  <si>
    <t>2016. évi várható</t>
  </si>
  <si>
    <t>2015. évi tény</t>
  </si>
  <si>
    <t>2017. évi általános működés és ágazati feladatok támogatásának alakulása jogcímenként</t>
  </si>
  <si>
    <t>2017. évi támogatás összesen</t>
  </si>
  <si>
    <t>Előirányzat-felhasználási terv a 2017. év</t>
  </si>
  <si>
    <t>2017. évi módosított előirányzat</t>
  </si>
  <si>
    <t>Módosított  ei.</t>
  </si>
  <si>
    <t>9.1. melléklet a 3/2017. (III. 22.) önkormányzati rendelethez</t>
  </si>
  <si>
    <t>9.1.1. melléklet a 3/2017. (III. 22.) önkormányzati rendelethez</t>
  </si>
  <si>
    <t>9.3. melléklet a 3/2017. (III. 22.) önkormányzati rendelethez</t>
  </si>
  <si>
    <t>Módosított ei.</t>
  </si>
  <si>
    <t>9.3.1. melléklet a 3/2017. (III. 22.) önkormányzati rendelethez</t>
  </si>
  <si>
    <t>Éves eredeti kiadási előirányzat: 715 616 ezer Ft</t>
  </si>
  <si>
    <t>9.3.2. melléklet a 3/2017. (III. 22.) önkormányzati rendelethez</t>
  </si>
  <si>
    <t>9.3.3. melléklet a 3/2017. (III. 22.) önkormányzati rendelethez</t>
  </si>
  <si>
    <t>9.1.2. melléklet a 3/2017. (III. 22.) önkormányzati rendelethez</t>
  </si>
  <si>
    <t>9.1.3. melléklet a 3/2017. (III. 22.) önkormányzati rendelethez</t>
  </si>
  <si>
    <t>Győrzámoly Önkormányzat saját bevételeinek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</si>
  <si>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</si>
  <si>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</si>
  <si>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</si>
  <si>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</si>
  <si>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</si>
  <si>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</si>
  <si>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</si>
  <si>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</si>
  <si>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</si>
  <si>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2.1. melléklet a 3/2017. (III. 22.)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</si>
</sst>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0"/>
      <name val="Times New Roman"/>
      <family val="1"/>
    </font>
    <font>
      <b/>
      <i/>
      <sz val="8"/>
      <name val="Times New Roman CE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5" fillId="0" borderId="10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0" fontId="15" fillId="0" borderId="12" xfId="58" applyFont="1" applyFill="1" applyBorder="1" applyAlignment="1" applyProtection="1">
      <alignment horizontal="left" vertical="center" wrapText="1" indent="1"/>
      <protection/>
    </xf>
    <xf numFmtId="0" fontId="15" fillId="0" borderId="13" xfId="58" applyFont="1" applyFill="1" applyBorder="1" applyAlignment="1" applyProtection="1">
      <alignment horizontal="left" vertical="center" wrapText="1" indent="1"/>
      <protection/>
    </xf>
    <xf numFmtId="0" fontId="15" fillId="0" borderId="14" xfId="58" applyFont="1" applyFill="1" applyBorder="1" applyAlignment="1" applyProtection="1">
      <alignment horizontal="left" vertical="center" wrapText="1" indent="1"/>
      <protection/>
    </xf>
    <xf numFmtId="0" fontId="15" fillId="0" borderId="15" xfId="58" applyFont="1" applyFill="1" applyBorder="1" applyAlignment="1" applyProtection="1">
      <alignment horizontal="left" vertical="center" wrapText="1" indent="1"/>
      <protection/>
    </xf>
    <xf numFmtId="49" fontId="15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22" xfId="58" applyFont="1" applyFill="1" applyBorder="1" applyAlignment="1" applyProtection="1">
      <alignment horizontal="left" vertical="center" wrapText="1" indent="1"/>
      <protection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0" fontId="13" fillId="0" borderId="24" xfId="58" applyFont="1" applyFill="1" applyBorder="1" applyAlignment="1" applyProtection="1">
      <alignment horizontal="left" vertical="center" wrapText="1" indent="1"/>
      <protection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0" fontId="6" fillId="0" borderId="23" xfId="58" applyFont="1" applyFill="1" applyBorder="1" applyAlignment="1" applyProtection="1">
      <alignment horizontal="center" vertical="center" wrapText="1"/>
      <protection/>
    </xf>
    <xf numFmtId="0" fontId="13" fillId="0" borderId="23" xfId="58" applyFont="1" applyFill="1" applyBorder="1" applyAlignment="1" applyProtection="1">
      <alignment vertical="center" wrapText="1"/>
      <protection/>
    </xf>
    <xf numFmtId="0" fontId="13" fillId="0" borderId="25" xfId="58" applyFont="1" applyFill="1" applyBorder="1" applyAlignment="1" applyProtection="1">
      <alignment vertical="center" wrapText="1"/>
      <protection/>
    </xf>
    <xf numFmtId="0" fontId="13" fillId="0" borderId="22" xfId="58" applyFont="1" applyFill="1" applyBorder="1" applyAlignment="1" applyProtection="1">
      <alignment horizontal="center" vertical="center" wrapText="1"/>
      <protection/>
    </xf>
    <xf numFmtId="0" fontId="13" fillId="0" borderId="23" xfId="58" applyFont="1" applyFill="1" applyBorder="1" applyAlignment="1" applyProtection="1">
      <alignment horizontal="center" vertical="center" wrapText="1"/>
      <protection/>
    </xf>
    <xf numFmtId="0" fontId="13" fillId="0" borderId="26" xfId="58" applyFont="1" applyFill="1" applyBorder="1" applyAlignment="1" applyProtection="1">
      <alignment horizontal="center" vertical="center" wrapText="1"/>
      <protection/>
    </xf>
    <xf numFmtId="0" fontId="17" fillId="0" borderId="22" xfId="0" applyFont="1" applyFill="1" applyBorder="1" applyAlignment="1" applyProtection="1">
      <alignment vertical="center" wrapText="1"/>
      <protection/>
    </xf>
    <xf numFmtId="0" fontId="6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6" fillId="0" borderId="26" xfId="58" applyFont="1" applyFill="1" applyBorder="1" applyAlignment="1" applyProtection="1">
      <alignment horizontal="center" vertical="center" wrapText="1"/>
      <protection/>
    </xf>
    <xf numFmtId="0" fontId="15" fillId="0" borderId="0" xfId="58" applyFont="1" applyFill="1">
      <alignment/>
      <protection/>
    </xf>
    <xf numFmtId="0" fontId="16" fillId="0" borderId="0" xfId="58" applyFont="1" applyFill="1">
      <alignment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164" fontId="19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24" xfId="59" applyFont="1" applyFill="1" applyBorder="1" applyAlignment="1" applyProtection="1">
      <alignment horizontal="center" vertical="center" wrapText="1"/>
      <protection/>
    </xf>
    <xf numFmtId="0" fontId="6" fillId="0" borderId="25" xfId="59" applyFont="1" applyFill="1" applyBorder="1" applyAlignment="1" applyProtection="1">
      <alignment horizontal="center" vertical="center"/>
      <protection/>
    </xf>
    <xf numFmtId="0" fontId="6" fillId="0" borderId="30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5" fillId="0" borderId="16" xfId="59" applyFont="1" applyFill="1" applyBorder="1" applyAlignment="1" applyProtection="1">
      <alignment horizontal="left" vertical="center" indent="1"/>
      <protection/>
    </xf>
    <xf numFmtId="164" fontId="15" fillId="0" borderId="10" xfId="59" applyNumberFormat="1" applyFont="1" applyFill="1" applyBorder="1" applyAlignment="1" applyProtection="1">
      <alignment vertical="center"/>
      <protection locked="0"/>
    </xf>
    <xf numFmtId="164" fontId="15" fillId="0" borderId="31" xfId="59" applyNumberFormat="1" applyFont="1" applyFill="1" applyBorder="1" applyAlignment="1" applyProtection="1">
      <alignment vertical="center"/>
      <protection/>
    </xf>
    <xf numFmtId="0" fontId="15" fillId="0" borderId="17" xfId="59" applyFont="1" applyFill="1" applyBorder="1" applyAlignment="1" applyProtection="1">
      <alignment horizontal="left" vertical="center" indent="1"/>
      <protection/>
    </xf>
    <xf numFmtId="164" fontId="15" fillId="0" borderId="11" xfId="59" applyNumberFormat="1" applyFont="1" applyFill="1" applyBorder="1" applyAlignment="1" applyProtection="1">
      <alignment vertical="center"/>
      <protection locked="0"/>
    </xf>
    <xf numFmtId="164" fontId="15" fillId="0" borderId="28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5" fillId="0" borderId="12" xfId="59" applyNumberFormat="1" applyFont="1" applyFill="1" applyBorder="1" applyAlignment="1" applyProtection="1">
      <alignment vertical="center"/>
      <protection locked="0"/>
    </xf>
    <xf numFmtId="164" fontId="15" fillId="0" borderId="27" xfId="59" applyNumberFormat="1" applyFont="1" applyFill="1" applyBorder="1" applyAlignment="1" applyProtection="1">
      <alignment vertical="center"/>
      <protection/>
    </xf>
    <xf numFmtId="164" fontId="13" fillId="0" borderId="23" xfId="59" applyNumberFormat="1" applyFont="1" applyFill="1" applyBorder="1" applyAlignment="1" applyProtection="1">
      <alignment vertical="center"/>
      <protection/>
    </xf>
    <xf numFmtId="164" fontId="13" fillId="0" borderId="26" xfId="59" applyNumberFormat="1" applyFont="1" applyFill="1" applyBorder="1" applyAlignment="1" applyProtection="1">
      <alignment vertical="center"/>
      <protection/>
    </xf>
    <xf numFmtId="0" fontId="15" fillId="0" borderId="18" xfId="59" applyFont="1" applyFill="1" applyBorder="1" applyAlignment="1" applyProtection="1">
      <alignment horizontal="left" vertical="center" indent="1"/>
      <protection/>
    </xf>
    <xf numFmtId="0" fontId="13" fillId="0" borderId="22" xfId="59" applyFont="1" applyFill="1" applyBorder="1" applyAlignment="1" applyProtection="1">
      <alignment horizontal="left" vertical="center" indent="1"/>
      <protection/>
    </xf>
    <xf numFmtId="164" fontId="13" fillId="0" borderId="23" xfId="59" applyNumberFormat="1" applyFont="1" applyFill="1" applyBorder="1" applyProtection="1">
      <alignment/>
      <protection/>
    </xf>
    <xf numFmtId="164" fontId="13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21" fillId="0" borderId="0" xfId="59" applyFont="1" applyFill="1" applyProtection="1">
      <alignment/>
      <protection locked="0"/>
    </xf>
    <xf numFmtId="0" fontId="5" fillId="0" borderId="0" xfId="59" applyFont="1" applyFill="1" applyProtection="1">
      <alignment/>
      <protection locked="0"/>
    </xf>
    <xf numFmtId="0" fontId="18" fillId="0" borderId="32" xfId="0" applyFont="1" applyFill="1" applyBorder="1" applyAlignment="1" applyProtection="1">
      <alignment horizontal="left" vertical="center" wrapText="1"/>
      <protection locked="0"/>
    </xf>
    <xf numFmtId="0" fontId="18" fillId="0" borderId="33" xfId="0" applyFont="1" applyFill="1" applyBorder="1" applyAlignment="1" applyProtection="1">
      <alignment horizontal="left" vertical="center" wrapText="1"/>
      <protection locked="0"/>
    </xf>
    <xf numFmtId="0" fontId="18" fillId="0" borderId="34" xfId="0" applyFont="1" applyFill="1" applyBorder="1" applyAlignment="1" applyProtection="1">
      <alignment horizontal="left" vertical="center" wrapText="1"/>
      <protection locked="0"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5" xfId="0" applyFont="1" applyFill="1" applyBorder="1" applyAlignment="1" applyProtection="1">
      <alignment horizontal="right"/>
      <protection/>
    </xf>
    <xf numFmtId="164" fontId="14" fillId="0" borderId="35" xfId="58" applyNumberFormat="1" applyFont="1" applyFill="1" applyBorder="1" applyAlignment="1" applyProtection="1">
      <alignment horizontal="left" vertical="center"/>
      <protection/>
    </xf>
    <xf numFmtId="0" fontId="15" fillId="0" borderId="36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indent="6"/>
      <protection/>
    </xf>
    <xf numFmtId="0" fontId="15" fillId="0" borderId="11" xfId="58" applyFont="1" applyFill="1" applyBorder="1" applyAlignment="1" applyProtection="1">
      <alignment horizontal="left" vertical="center" wrapText="1" indent="6"/>
      <protection/>
    </xf>
    <xf numFmtId="0" fontId="15" fillId="0" borderId="15" xfId="58" applyFont="1" applyFill="1" applyBorder="1" applyAlignment="1" applyProtection="1">
      <alignment horizontal="left" vertical="center" wrapText="1" indent="6"/>
      <protection/>
    </xf>
    <xf numFmtId="0" fontId="15" fillId="0" borderId="37" xfId="58" applyFont="1" applyFill="1" applyBorder="1" applyAlignment="1" applyProtection="1">
      <alignment horizontal="left" vertical="center" wrapText="1" indent="6"/>
      <protection/>
    </xf>
    <xf numFmtId="0" fontId="6" fillId="0" borderId="38" xfId="58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5" fillId="0" borderId="12" xfId="0" applyNumberFormat="1" applyFont="1" applyFill="1" applyBorder="1" applyAlignment="1" applyProtection="1">
      <alignment vertical="center"/>
      <protection locked="0"/>
    </xf>
    <xf numFmtId="164" fontId="15" fillId="0" borderId="11" xfId="0" applyNumberFormat="1" applyFont="1" applyFill="1" applyBorder="1" applyAlignment="1" applyProtection="1">
      <alignment vertical="center"/>
      <protection locked="0"/>
    </xf>
    <xf numFmtId="164" fontId="15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vertical="center" wrapText="1"/>
      <protection/>
    </xf>
    <xf numFmtId="0" fontId="15" fillId="0" borderId="11" xfId="0" applyFont="1" applyFill="1" applyBorder="1" applyAlignment="1" applyProtection="1">
      <alignment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39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164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2" fillId="0" borderId="43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5" fillId="0" borderId="18" xfId="0" applyFont="1" applyFill="1" applyBorder="1" applyAlignment="1" applyProtection="1">
      <alignment horizontal="center" vertical="center"/>
      <protection/>
    </xf>
    <xf numFmtId="164" fontId="13" fillId="0" borderId="27" xfId="0" applyNumberFormat="1" applyFont="1" applyFill="1" applyBorder="1" applyAlignment="1" applyProtection="1">
      <alignment vertical="center"/>
      <protection/>
    </xf>
    <xf numFmtId="0" fontId="15" fillId="0" borderId="17" xfId="0" applyFont="1" applyFill="1" applyBorder="1" applyAlignment="1" applyProtection="1">
      <alignment horizontal="center" vertical="center"/>
      <protection/>
    </xf>
    <xf numFmtId="164" fontId="13" fillId="0" borderId="28" xfId="0" applyNumberFormat="1" applyFont="1" applyFill="1" applyBorder="1" applyAlignment="1" applyProtection="1">
      <alignment vertical="center"/>
      <protection/>
    </xf>
    <xf numFmtId="0" fontId="15" fillId="0" borderId="19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vertical="center" wrapText="1"/>
      <protection/>
    </xf>
    <xf numFmtId="164" fontId="13" fillId="0" borderId="46" xfId="0" applyNumberFormat="1" applyFont="1" applyFill="1" applyBorder="1" applyAlignment="1" applyProtection="1">
      <alignment vertic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vertical="center" wrapText="1"/>
      <protection/>
    </xf>
    <xf numFmtId="164" fontId="13" fillId="0" borderId="23" xfId="0" applyNumberFormat="1" applyFont="1" applyFill="1" applyBorder="1" applyAlignment="1" applyProtection="1">
      <alignment vertical="center"/>
      <protection/>
    </xf>
    <xf numFmtId="164" fontId="13" fillId="0" borderId="26" xfId="0" applyNumberFormat="1" applyFont="1" applyFill="1" applyBorder="1" applyAlignment="1" applyProtection="1">
      <alignment vertical="center"/>
      <protection/>
    </xf>
    <xf numFmtId="0" fontId="0" fillId="0" borderId="47" xfId="0" applyFill="1" applyBorder="1" applyAlignment="1" applyProtection="1">
      <alignment/>
      <protection/>
    </xf>
    <xf numFmtId="0" fontId="4" fillId="0" borderId="4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64" fontId="13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59" applyFont="1" applyFill="1" applyBorder="1" applyAlignment="1" applyProtection="1">
      <alignment horizontal="left" vertical="center" indent="1"/>
      <protection/>
    </xf>
    <xf numFmtId="0" fontId="15" fillId="0" borderId="12" xfId="59" applyFont="1" applyFill="1" applyBorder="1" applyAlignment="1" applyProtection="1">
      <alignment horizontal="left" vertical="center" wrapText="1" indent="1"/>
      <protection/>
    </xf>
    <xf numFmtId="0" fontId="15" fillId="0" borderId="11" xfId="59" applyFont="1" applyFill="1" applyBorder="1" applyAlignment="1" applyProtection="1">
      <alignment horizontal="left" vertical="center" wrapText="1" indent="1"/>
      <protection/>
    </xf>
    <xf numFmtId="0" fontId="15" fillId="0" borderId="12" xfId="59" applyFont="1" applyFill="1" applyBorder="1" applyAlignment="1" applyProtection="1">
      <alignment horizontal="left" vertical="center" indent="1"/>
      <protection/>
    </xf>
    <xf numFmtId="0" fontId="6" fillId="0" borderId="23" xfId="59" applyFont="1" applyFill="1" applyBorder="1" applyAlignment="1" applyProtection="1">
      <alignment horizontal="left" inden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50" xfId="0" applyFont="1" applyBorder="1" applyAlignment="1" applyProtection="1">
      <alignment horizontal="left" vertical="center" wrapText="1" indent="1"/>
      <protection/>
    </xf>
    <xf numFmtId="164" fontId="13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6" xfId="0" applyNumberFormat="1" applyFont="1" applyBorder="1" applyAlignment="1" applyProtection="1">
      <alignment horizontal="right" vertical="center" wrapText="1" indent="1"/>
      <protection/>
    </xf>
    <xf numFmtId="0" fontId="4" fillId="0" borderId="35" xfId="0" applyFont="1" applyFill="1" applyBorder="1" applyAlignment="1" applyProtection="1">
      <alignment horizontal="right" vertical="center"/>
      <protection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52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 quotePrefix="1">
      <alignment horizontal="right" vertical="center" indent="1"/>
      <protection/>
    </xf>
    <xf numFmtId="164" fontId="6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Alignment="1" applyProtection="1">
      <alignment horizontal="righ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51" xfId="0" applyNumberFormat="1" applyFont="1" applyFill="1" applyBorder="1" applyAlignment="1" applyProtection="1">
      <alignment horizontal="right" vertical="center"/>
      <protection/>
    </xf>
    <xf numFmtId="49" fontId="6" fillId="0" borderId="57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5" fillId="0" borderId="58" xfId="58" applyFont="1" applyFill="1" applyBorder="1" applyAlignment="1" applyProtection="1">
      <alignment horizontal="center" vertical="center" wrapText="1"/>
      <protection/>
    </xf>
    <xf numFmtId="0" fontId="5" fillId="0" borderId="58" xfId="58" applyFont="1" applyFill="1" applyBorder="1" applyAlignment="1" applyProtection="1">
      <alignment vertical="center" wrapText="1"/>
      <protection/>
    </xf>
    <xf numFmtId="164" fontId="5" fillId="0" borderId="58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58" xfId="58" applyFont="1" applyFill="1" applyBorder="1" applyAlignment="1" applyProtection="1">
      <alignment horizontal="right" vertical="center" wrapText="1" indent="1"/>
      <protection locked="0"/>
    </xf>
    <xf numFmtId="164" fontId="15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17" fillId="0" borderId="36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6" xfId="0" applyNumberFormat="1" applyFill="1" applyBorder="1" applyAlignment="1" applyProtection="1">
      <alignment horizontal="left" vertical="center" wrapText="1" indent="1"/>
      <protection/>
    </xf>
    <xf numFmtId="164" fontId="13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6" fillId="0" borderId="43" xfId="58" applyFont="1" applyFill="1" applyBorder="1" applyAlignment="1" applyProtection="1">
      <alignment horizontal="center" vertical="center" wrapText="1"/>
      <protection/>
    </xf>
    <xf numFmtId="164" fontId="18" fillId="0" borderId="5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13" fillId="0" borderId="24" xfId="58" applyFont="1" applyFill="1" applyBorder="1" applyAlignment="1" applyProtection="1">
      <alignment horizontal="center" vertical="center" wrapText="1"/>
      <protection/>
    </xf>
    <xf numFmtId="0" fontId="13" fillId="0" borderId="25" xfId="58" applyFont="1" applyFill="1" applyBorder="1" applyAlignment="1" applyProtection="1">
      <alignment horizontal="center" vertical="center" wrapText="1"/>
      <protection/>
    </xf>
    <xf numFmtId="0" fontId="13" fillId="0" borderId="30" xfId="58" applyFont="1" applyFill="1" applyBorder="1" applyAlignment="1" applyProtection="1">
      <alignment horizontal="center" vertical="center" wrapText="1"/>
      <protection/>
    </xf>
    <xf numFmtId="164" fontId="15" fillId="0" borderId="27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5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36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7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18" xfId="58" applyNumberFormat="1" applyFont="1" applyFill="1" applyBorder="1" applyAlignment="1" applyProtection="1">
      <alignment horizontal="center" vertical="center" wrapText="1"/>
      <protection/>
    </xf>
    <xf numFmtId="49" fontId="15" fillId="0" borderId="17" xfId="58" applyNumberFormat="1" applyFont="1" applyFill="1" applyBorder="1" applyAlignment="1" applyProtection="1">
      <alignment horizontal="center" vertical="center" wrapText="1"/>
      <protection/>
    </xf>
    <xf numFmtId="49" fontId="15" fillId="0" borderId="19" xfId="58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19" fillId="0" borderId="50" xfId="0" applyFont="1" applyBorder="1" applyAlignment="1" applyProtection="1">
      <alignment horizontal="center" wrapText="1"/>
      <protection/>
    </xf>
    <xf numFmtId="49" fontId="15" fillId="0" borderId="20" xfId="58" applyNumberFormat="1" applyFont="1" applyFill="1" applyBorder="1" applyAlignment="1" applyProtection="1">
      <alignment horizontal="center" vertical="center" wrapText="1"/>
      <protection/>
    </xf>
    <xf numFmtId="49" fontId="15" fillId="0" borderId="16" xfId="58" applyNumberFormat="1" applyFont="1" applyFill="1" applyBorder="1" applyAlignment="1" applyProtection="1">
      <alignment horizontal="center" vertical="center" wrapText="1"/>
      <protection/>
    </xf>
    <xf numFmtId="49" fontId="15" fillId="0" borderId="21" xfId="58" applyNumberFormat="1" applyFont="1" applyFill="1" applyBorder="1" applyAlignment="1" applyProtection="1">
      <alignment horizontal="center" vertical="center" wrapText="1"/>
      <protection/>
    </xf>
    <xf numFmtId="0" fontId="19" fillId="0" borderId="50" xfId="0" applyFont="1" applyBorder="1" applyAlignment="1" applyProtection="1">
      <alignment horizontal="center" vertical="center" wrapText="1"/>
      <protection/>
    </xf>
    <xf numFmtId="164" fontId="13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38" xfId="58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17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5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2" xfId="0" applyFont="1" applyBorder="1" applyAlignment="1" applyProtection="1">
      <alignment vertical="center" wrapText="1"/>
      <protection/>
    </xf>
    <xf numFmtId="0" fontId="19" fillId="0" borderId="50" xfId="0" applyFont="1" applyBorder="1" applyAlignment="1" applyProtection="1">
      <alignment vertical="center" wrapText="1"/>
      <protection/>
    </xf>
    <xf numFmtId="164" fontId="13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0" xfId="59" applyFont="1" applyFill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 quotePrefix="1">
      <alignment horizontal="left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0" fontId="13" fillId="0" borderId="50" xfId="58" applyFont="1" applyFill="1" applyBorder="1" applyAlignment="1" applyProtection="1">
      <alignment horizontal="left" vertical="center" wrapText="1" indent="1"/>
      <protection/>
    </xf>
    <xf numFmtId="0" fontId="13" fillId="0" borderId="36" xfId="58" applyFont="1" applyFill="1" applyBorder="1" applyAlignment="1" applyProtection="1">
      <alignment vertical="center" wrapText="1"/>
      <protection/>
    </xf>
    <xf numFmtId="164" fontId="13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37" xfId="58" applyFont="1" applyFill="1" applyBorder="1" applyAlignment="1" applyProtection="1">
      <alignment horizontal="left" vertical="center" wrapText="1" indent="7"/>
      <protection/>
    </xf>
    <xf numFmtId="164" fontId="19" fillId="0" borderId="26" xfId="0" applyNumberFormat="1" applyFont="1" applyBorder="1" applyAlignment="1" applyProtection="1">
      <alignment horizontal="right" vertical="center" wrapText="1" indent="1"/>
      <protection locked="0"/>
    </xf>
    <xf numFmtId="0" fontId="13" fillId="0" borderId="22" xfId="58" applyFont="1" applyFill="1" applyBorder="1" applyAlignment="1" applyProtection="1">
      <alignment horizontal="left" vertical="center" wrapTex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57" xfId="0" applyNumberFormat="1" applyFont="1" applyFill="1" applyBorder="1" applyAlignment="1" applyProtection="1">
      <alignment horizontal="right" vertical="center" indent="1"/>
      <protection/>
    </xf>
    <xf numFmtId="49" fontId="13" fillId="0" borderId="22" xfId="58" applyNumberFormat="1" applyFont="1" applyFill="1" applyBorder="1" applyAlignment="1" applyProtection="1">
      <alignment horizontal="center" vertical="center" wrapText="1"/>
      <protection/>
    </xf>
    <xf numFmtId="164" fontId="13" fillId="0" borderId="6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38" xfId="0" applyNumberFormat="1" applyFont="1" applyBorder="1" applyAlignment="1" applyProtection="1">
      <alignment horizontal="right" vertical="center" wrapText="1" indent="1"/>
      <protection/>
    </xf>
    <xf numFmtId="164" fontId="19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23" xfId="0" applyNumberFormat="1" applyFont="1" applyBorder="1" applyAlignment="1" applyProtection="1">
      <alignment horizontal="right" vertical="center" wrapText="1" indent="1"/>
      <protection/>
    </xf>
    <xf numFmtId="164" fontId="19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65" xfId="0" applyFont="1" applyBorder="1" applyAlignment="1" applyProtection="1">
      <alignment horizontal="left" wrapText="1" indent="1"/>
      <protection/>
    </xf>
    <xf numFmtId="164" fontId="6" fillId="0" borderId="4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164" fontId="13" fillId="0" borderId="43" xfId="0" applyNumberFormat="1" applyFont="1" applyFill="1" applyBorder="1" applyAlignment="1" applyProtection="1">
      <alignment horizontal="center" vertical="center" wrapText="1"/>
      <protection/>
    </xf>
    <xf numFmtId="164" fontId="15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6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0" xfId="58" applyNumberFormat="1" applyFont="1" applyFill="1" applyBorder="1" applyAlignment="1" applyProtection="1">
      <alignment horizontal="centerContinuous" vertical="center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3" fillId="0" borderId="20" xfId="58" applyFont="1" applyFill="1" applyBorder="1" applyAlignment="1" applyProtection="1">
      <alignment horizontal="center" vertical="center" wrapText="1"/>
      <protection/>
    </xf>
    <xf numFmtId="0" fontId="3" fillId="0" borderId="13" xfId="58" applyFont="1" applyFill="1" applyBorder="1" applyAlignment="1" applyProtection="1">
      <alignment horizontal="center" vertical="center" wrapText="1"/>
      <protection/>
    </xf>
    <xf numFmtId="0" fontId="3" fillId="0" borderId="51" xfId="58" applyFont="1" applyFill="1" applyBorder="1" applyAlignment="1" applyProtection="1">
      <alignment horizontal="center" vertical="center" wrapText="1"/>
      <protection/>
    </xf>
    <xf numFmtId="0" fontId="0" fillId="0" borderId="22" xfId="58" applyFont="1" applyFill="1" applyBorder="1" applyAlignment="1" applyProtection="1">
      <alignment horizontal="center" vertical="center"/>
      <protection/>
    </xf>
    <xf numFmtId="0" fontId="0" fillId="0" borderId="23" xfId="58" applyFont="1" applyFill="1" applyBorder="1" applyAlignment="1" applyProtection="1">
      <alignment horizontal="center" vertical="center"/>
      <protection/>
    </xf>
    <xf numFmtId="0" fontId="0" fillId="0" borderId="26" xfId="58" applyFont="1" applyFill="1" applyBorder="1" applyAlignment="1" applyProtection="1">
      <alignment horizontal="center" vertical="center"/>
      <protection/>
    </xf>
    <xf numFmtId="0" fontId="0" fillId="0" borderId="20" xfId="58" applyFont="1" applyFill="1" applyBorder="1" applyAlignment="1" applyProtection="1">
      <alignment horizontal="center" vertical="center"/>
      <protection/>
    </xf>
    <xf numFmtId="0" fontId="0" fillId="0" borderId="12" xfId="58" applyFont="1" applyFill="1" applyBorder="1" applyProtection="1">
      <alignment/>
      <protection/>
    </xf>
    <xf numFmtId="166" fontId="0" fillId="0" borderId="63" xfId="40" applyNumberFormat="1" applyFont="1" applyFill="1" applyBorder="1" applyAlignment="1" applyProtection="1">
      <alignment/>
      <protection locked="0"/>
    </xf>
    <xf numFmtId="0" fontId="0" fillId="0" borderId="17" xfId="58" applyFont="1" applyFill="1" applyBorder="1" applyAlignment="1" applyProtection="1">
      <alignment horizontal="center" vertical="center"/>
      <protection/>
    </xf>
    <xf numFmtId="0" fontId="27" fillId="0" borderId="11" xfId="0" applyFont="1" applyBorder="1" applyAlignment="1">
      <alignment horizontal="justify" wrapText="1"/>
    </xf>
    <xf numFmtId="166" fontId="0" fillId="0" borderId="48" xfId="40" applyNumberFormat="1" applyFont="1" applyFill="1" applyBorder="1" applyAlignment="1" applyProtection="1">
      <alignment/>
      <protection locked="0"/>
    </xf>
    <xf numFmtId="0" fontId="27" fillId="0" borderId="11" xfId="0" applyFont="1" applyBorder="1" applyAlignment="1">
      <alignment wrapText="1"/>
    </xf>
    <xf numFmtId="0" fontId="0" fillId="0" borderId="19" xfId="58" applyFont="1" applyFill="1" applyBorder="1" applyAlignment="1" applyProtection="1">
      <alignment horizontal="center" vertical="center"/>
      <protection/>
    </xf>
    <xf numFmtId="166" fontId="0" fillId="0" borderId="42" xfId="40" applyNumberFormat="1" applyFont="1" applyFill="1" applyBorder="1" applyAlignment="1" applyProtection="1">
      <alignment/>
      <protection locked="0"/>
    </xf>
    <xf numFmtId="0" fontId="27" fillId="0" borderId="37" xfId="0" applyFont="1" applyBorder="1" applyAlignment="1">
      <alignment wrapText="1"/>
    </xf>
    <xf numFmtId="166" fontId="3" fillId="0" borderId="26" xfId="40" applyNumberFormat="1" applyFont="1" applyFill="1" applyBorder="1" applyAlignment="1" applyProtection="1">
      <alignment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14" fillId="0" borderId="35" xfId="58" applyNumberFormat="1" applyFont="1" applyFill="1" applyBorder="1" applyAlignment="1" applyProtection="1">
      <alignment horizontal="left" vertical="center"/>
      <protection/>
    </xf>
    <xf numFmtId="164" fontId="14" fillId="0" borderId="35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164" fontId="6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7" fillId="0" borderId="58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58" applyNumberFormat="1" applyFont="1" applyFill="1" applyBorder="1" applyAlignment="1" applyProtection="1">
      <alignment horizontal="center" vertical="center" wrapText="1"/>
      <protection/>
    </xf>
    <xf numFmtId="0" fontId="3" fillId="0" borderId="22" xfId="58" applyFont="1" applyFill="1" applyBorder="1" applyAlignment="1" applyProtection="1">
      <alignment horizontal="left"/>
      <protection/>
    </xf>
    <xf numFmtId="0" fontId="3" fillId="0" borderId="23" xfId="58" applyFont="1" applyFill="1" applyBorder="1" applyAlignment="1" applyProtection="1">
      <alignment horizontal="left"/>
      <protection/>
    </xf>
    <xf numFmtId="0" fontId="15" fillId="0" borderId="58" xfId="58" applyFont="1" applyFill="1" applyBorder="1" applyAlignment="1">
      <alignment horizontal="justify" vertical="center" wrapText="1"/>
      <protection/>
    </xf>
    <xf numFmtId="0" fontId="2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>
      <alignment horizontal="center" wrapText="1"/>
    </xf>
    <xf numFmtId="0" fontId="14" fillId="0" borderId="72" xfId="59" applyFont="1" applyFill="1" applyBorder="1" applyAlignment="1" applyProtection="1">
      <alignment horizontal="left" vertical="center" indent="1"/>
      <protection/>
    </xf>
    <xf numFmtId="0" fontId="14" fillId="0" borderId="45" xfId="59" applyFont="1" applyFill="1" applyBorder="1" applyAlignment="1" applyProtection="1">
      <alignment horizontal="left" vertical="center" indent="1"/>
      <protection/>
    </xf>
    <xf numFmtId="0" fontId="14" fillId="0" borderId="38" xfId="59" applyFont="1" applyFill="1" applyBorder="1" applyAlignment="1" applyProtection="1">
      <alignment horizontal="left" vertical="center" indent="1"/>
      <protection/>
    </xf>
    <xf numFmtId="0" fontId="5" fillId="0" borderId="0" xfId="59" applyFont="1" applyFill="1" applyAlignment="1" applyProtection="1">
      <alignment horizontal="center" wrapText="1"/>
      <protection/>
    </xf>
    <xf numFmtId="0" fontId="5" fillId="0" borderId="0" xfId="59" applyFont="1" applyFill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>
      <alignment horizontal="center" textRotation="18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10" zoomScaleNormal="110" zoomScaleSheetLayoutView="100" workbookViewId="0" topLeftCell="A7">
      <selection activeCell="G37" sqref="G37"/>
    </sheetView>
  </sheetViews>
  <sheetFormatPr defaultColWidth="9.375" defaultRowHeight="12.75"/>
  <cols>
    <col min="1" max="1" width="9.50390625" style="255" customWidth="1"/>
    <col min="2" max="2" width="91.625" style="255" customWidth="1"/>
    <col min="3" max="3" width="16.375" style="256" customWidth="1"/>
    <col min="4" max="4" width="10.00390625" style="284" customWidth="1"/>
    <col min="5" max="16384" width="9.375" style="284" customWidth="1"/>
  </cols>
  <sheetData>
    <row r="1" spans="1:3" ht="15.75" customHeight="1">
      <c r="A1" s="393" t="s">
        <v>7</v>
      </c>
      <c r="B1" s="393"/>
      <c r="C1" s="393"/>
    </row>
    <row r="2" spans="1:3" ht="15.75" customHeight="1" thickBot="1">
      <c r="A2" s="394" t="s">
        <v>105</v>
      </c>
      <c r="B2" s="394"/>
      <c r="C2" s="193" t="s">
        <v>157</v>
      </c>
    </row>
    <row r="3" spans="1:4" ht="37.5" customHeight="1" thickBot="1">
      <c r="A3" s="23" t="s">
        <v>55</v>
      </c>
      <c r="B3" s="24" t="s">
        <v>9</v>
      </c>
      <c r="C3" s="33" t="s">
        <v>443</v>
      </c>
      <c r="D3" s="33" t="s">
        <v>450</v>
      </c>
    </row>
    <row r="4" spans="1:4" s="285" customFormat="1" ht="12" customHeight="1" thickBot="1">
      <c r="A4" s="279" t="s">
        <v>398</v>
      </c>
      <c r="B4" s="280" t="s">
        <v>399</v>
      </c>
      <c r="C4" s="281" t="s">
        <v>400</v>
      </c>
      <c r="D4" s="281" t="s">
        <v>402</v>
      </c>
    </row>
    <row r="5" spans="1:4" s="286" customFormat="1" ht="12" customHeight="1" thickBot="1">
      <c r="A5" s="20" t="s">
        <v>10</v>
      </c>
      <c r="B5" s="21" t="s">
        <v>166</v>
      </c>
      <c r="C5" s="183">
        <f>+C6+C7+C8+C9+C10+C11</f>
        <v>195728</v>
      </c>
      <c r="D5" s="183">
        <f>+D6+D7+D8+D9+D10+D11</f>
        <v>195846</v>
      </c>
    </row>
    <row r="6" spans="1:4" s="286" customFormat="1" ht="12" customHeight="1">
      <c r="A6" s="15" t="s">
        <v>79</v>
      </c>
      <c r="B6" s="287" t="s">
        <v>167</v>
      </c>
      <c r="C6" s="186">
        <v>64753</v>
      </c>
      <c r="D6" s="186">
        <v>64871</v>
      </c>
    </row>
    <row r="7" spans="1:4" s="286" customFormat="1" ht="12" customHeight="1">
      <c r="A7" s="14" t="s">
        <v>80</v>
      </c>
      <c r="B7" s="288" t="s">
        <v>168</v>
      </c>
      <c r="C7" s="185">
        <v>73988</v>
      </c>
      <c r="D7" s="185">
        <v>73988</v>
      </c>
    </row>
    <row r="8" spans="1:4" s="286" customFormat="1" ht="12" customHeight="1">
      <c r="A8" s="14" t="s">
        <v>81</v>
      </c>
      <c r="B8" s="288" t="s">
        <v>169</v>
      </c>
      <c r="C8" s="185">
        <v>53810</v>
      </c>
      <c r="D8" s="185">
        <v>53810</v>
      </c>
    </row>
    <row r="9" spans="1:4" s="286" customFormat="1" ht="12" customHeight="1">
      <c r="A9" s="14" t="s">
        <v>82</v>
      </c>
      <c r="B9" s="288" t="s">
        <v>170</v>
      </c>
      <c r="C9" s="185">
        <v>3177</v>
      </c>
      <c r="D9" s="185">
        <v>3177</v>
      </c>
    </row>
    <row r="10" spans="1:4" s="286" customFormat="1" ht="12" customHeight="1">
      <c r="A10" s="14" t="s">
        <v>102</v>
      </c>
      <c r="B10" s="179" t="s">
        <v>340</v>
      </c>
      <c r="C10" s="185"/>
      <c r="D10" s="185"/>
    </row>
    <row r="11" spans="1:4" s="286" customFormat="1" ht="12" customHeight="1" thickBot="1">
      <c r="A11" s="16" t="s">
        <v>83</v>
      </c>
      <c r="B11" s="180" t="s">
        <v>341</v>
      </c>
      <c r="C11" s="185"/>
      <c r="D11" s="185"/>
    </row>
    <row r="12" spans="1:4" s="286" customFormat="1" ht="12" customHeight="1" thickBot="1">
      <c r="A12" s="20" t="s">
        <v>11</v>
      </c>
      <c r="B12" s="178" t="s">
        <v>171</v>
      </c>
      <c r="C12" s="183">
        <f>+C13+C14+C15+C16+C17</f>
        <v>12113</v>
      </c>
      <c r="D12" s="183">
        <f>+D13+D14+D15+D16+D17</f>
        <v>12113</v>
      </c>
    </row>
    <row r="13" spans="1:4" s="286" customFormat="1" ht="12" customHeight="1">
      <c r="A13" s="15" t="s">
        <v>85</v>
      </c>
      <c r="B13" s="287" t="s">
        <v>172</v>
      </c>
      <c r="C13" s="186"/>
      <c r="D13" s="186"/>
    </row>
    <row r="14" spans="1:4" s="286" customFormat="1" ht="12" customHeight="1">
      <c r="A14" s="14" t="s">
        <v>86</v>
      </c>
      <c r="B14" s="288" t="s">
        <v>173</v>
      </c>
      <c r="C14" s="185"/>
      <c r="D14" s="185"/>
    </row>
    <row r="15" spans="1:4" s="286" customFormat="1" ht="12" customHeight="1">
      <c r="A15" s="14" t="s">
        <v>87</v>
      </c>
      <c r="B15" s="288" t="s">
        <v>330</v>
      </c>
      <c r="C15" s="185"/>
      <c r="D15" s="185"/>
    </row>
    <row r="16" spans="1:4" s="286" customFormat="1" ht="12" customHeight="1">
      <c r="A16" s="14" t="s">
        <v>88</v>
      </c>
      <c r="B16" s="288" t="s">
        <v>331</v>
      </c>
      <c r="C16" s="185"/>
      <c r="D16" s="185"/>
    </row>
    <row r="17" spans="1:4" s="286" customFormat="1" ht="12" customHeight="1">
      <c r="A17" s="14" t="s">
        <v>89</v>
      </c>
      <c r="B17" s="288" t="s">
        <v>174</v>
      </c>
      <c r="C17" s="185">
        <v>12113</v>
      </c>
      <c r="D17" s="185">
        <v>12113</v>
      </c>
    </row>
    <row r="18" spans="1:4" s="286" customFormat="1" ht="12" customHeight="1" thickBot="1">
      <c r="A18" s="16" t="s">
        <v>98</v>
      </c>
      <c r="B18" s="180" t="s">
        <v>175</v>
      </c>
      <c r="C18" s="187"/>
      <c r="D18" s="187"/>
    </row>
    <row r="19" spans="1:4" s="286" customFormat="1" ht="12" customHeight="1" thickBot="1">
      <c r="A19" s="20" t="s">
        <v>12</v>
      </c>
      <c r="B19" s="21" t="s">
        <v>176</v>
      </c>
      <c r="C19" s="183">
        <f>+C20+C21+C22+C23+C24</f>
        <v>0</v>
      </c>
      <c r="D19" s="183">
        <f>+D20+D21+D22+D23+D24</f>
        <v>0</v>
      </c>
    </row>
    <row r="20" spans="1:4" s="286" customFormat="1" ht="12" customHeight="1">
      <c r="A20" s="15" t="s">
        <v>68</v>
      </c>
      <c r="B20" s="287" t="s">
        <v>177</v>
      </c>
      <c r="C20" s="186"/>
      <c r="D20" s="186"/>
    </row>
    <row r="21" spans="1:4" s="286" customFormat="1" ht="12" customHeight="1">
      <c r="A21" s="14" t="s">
        <v>69</v>
      </c>
      <c r="B21" s="288" t="s">
        <v>178</v>
      </c>
      <c r="C21" s="185"/>
      <c r="D21" s="185"/>
    </row>
    <row r="22" spans="1:4" s="286" customFormat="1" ht="12" customHeight="1">
      <c r="A22" s="14" t="s">
        <v>70</v>
      </c>
      <c r="B22" s="288" t="s">
        <v>332</v>
      </c>
      <c r="C22" s="185"/>
      <c r="D22" s="185"/>
    </row>
    <row r="23" spans="1:4" s="286" customFormat="1" ht="12" customHeight="1">
      <c r="A23" s="14" t="s">
        <v>71</v>
      </c>
      <c r="B23" s="288" t="s">
        <v>333</v>
      </c>
      <c r="C23" s="185"/>
      <c r="D23" s="185"/>
    </row>
    <row r="24" spans="1:4" s="286" customFormat="1" ht="12" customHeight="1">
      <c r="A24" s="14" t="s">
        <v>113</v>
      </c>
      <c r="B24" s="288" t="s">
        <v>179</v>
      </c>
      <c r="C24" s="185"/>
      <c r="D24" s="185"/>
    </row>
    <row r="25" spans="1:4" s="286" customFormat="1" ht="12" customHeight="1" thickBot="1">
      <c r="A25" s="16" t="s">
        <v>114</v>
      </c>
      <c r="B25" s="289" t="s">
        <v>180</v>
      </c>
      <c r="C25" s="187"/>
      <c r="D25" s="187"/>
    </row>
    <row r="26" spans="1:4" s="286" customFormat="1" ht="12" customHeight="1" thickBot="1">
      <c r="A26" s="20" t="s">
        <v>115</v>
      </c>
      <c r="B26" s="21" t="s">
        <v>181</v>
      </c>
      <c r="C26" s="189">
        <f>+C27+C31+C32+C33</f>
        <v>44779</v>
      </c>
      <c r="D26" s="189">
        <f>+D27+D31+D32+D33</f>
        <v>44779</v>
      </c>
    </row>
    <row r="27" spans="1:4" s="286" customFormat="1" ht="12" customHeight="1">
      <c r="A27" s="15" t="s">
        <v>182</v>
      </c>
      <c r="B27" s="287" t="s">
        <v>347</v>
      </c>
      <c r="C27" s="282">
        <f>+C28+C29+C30</f>
        <v>36200</v>
      </c>
      <c r="D27" s="282">
        <f>+D28+D29+D30</f>
        <v>36200</v>
      </c>
    </row>
    <row r="28" spans="1:4" s="286" customFormat="1" ht="12" customHeight="1">
      <c r="A28" s="14" t="s">
        <v>183</v>
      </c>
      <c r="B28" s="288" t="s">
        <v>188</v>
      </c>
      <c r="C28" s="185">
        <v>6500</v>
      </c>
      <c r="D28" s="185">
        <v>6500</v>
      </c>
    </row>
    <row r="29" spans="1:4" s="286" customFormat="1" ht="12" customHeight="1">
      <c r="A29" s="14" t="s">
        <v>184</v>
      </c>
      <c r="B29" s="288" t="s">
        <v>189</v>
      </c>
      <c r="C29" s="185"/>
      <c r="D29" s="185"/>
    </row>
    <row r="30" spans="1:4" s="286" customFormat="1" ht="12" customHeight="1">
      <c r="A30" s="14" t="s">
        <v>345</v>
      </c>
      <c r="B30" s="338" t="s">
        <v>346</v>
      </c>
      <c r="C30" s="185">
        <v>29700</v>
      </c>
      <c r="D30" s="185">
        <v>29700</v>
      </c>
    </row>
    <row r="31" spans="1:4" s="286" customFormat="1" ht="12" customHeight="1">
      <c r="A31" s="14" t="s">
        <v>185</v>
      </c>
      <c r="B31" s="288" t="s">
        <v>190</v>
      </c>
      <c r="C31" s="185">
        <v>8000</v>
      </c>
      <c r="D31" s="185">
        <v>8000</v>
      </c>
    </row>
    <row r="32" spans="1:4" s="286" customFormat="1" ht="12" customHeight="1">
      <c r="A32" s="14" t="s">
        <v>186</v>
      </c>
      <c r="B32" s="288" t="s">
        <v>191</v>
      </c>
      <c r="C32" s="185">
        <v>200</v>
      </c>
      <c r="D32" s="185"/>
    </row>
    <row r="33" spans="1:4" s="286" customFormat="1" ht="12" customHeight="1" thickBot="1">
      <c r="A33" s="16" t="s">
        <v>187</v>
      </c>
      <c r="B33" s="289" t="s">
        <v>192</v>
      </c>
      <c r="C33" s="187">
        <v>379</v>
      </c>
      <c r="D33" s="187">
        <v>579</v>
      </c>
    </row>
    <row r="34" spans="1:4" s="286" customFormat="1" ht="12" customHeight="1" thickBot="1">
      <c r="A34" s="20" t="s">
        <v>14</v>
      </c>
      <c r="B34" s="21" t="s">
        <v>342</v>
      </c>
      <c r="C34" s="183">
        <f>SUM(C35:C45)</f>
        <v>102734</v>
      </c>
      <c r="D34" s="183">
        <f>SUM(D35:D45)</f>
        <v>102734</v>
      </c>
    </row>
    <row r="35" spans="1:4" s="286" customFormat="1" ht="12" customHeight="1">
      <c r="A35" s="15" t="s">
        <v>72</v>
      </c>
      <c r="B35" s="287" t="s">
        <v>195</v>
      </c>
      <c r="C35" s="186"/>
      <c r="D35" s="186"/>
    </row>
    <row r="36" spans="1:4" s="286" customFormat="1" ht="12" customHeight="1">
      <c r="A36" s="14" t="s">
        <v>73</v>
      </c>
      <c r="B36" s="288" t="s">
        <v>196</v>
      </c>
      <c r="C36" s="185">
        <v>5274</v>
      </c>
      <c r="D36" s="185">
        <v>5274</v>
      </c>
    </row>
    <row r="37" spans="1:4" s="286" customFormat="1" ht="12" customHeight="1">
      <c r="A37" s="14" t="s">
        <v>74</v>
      </c>
      <c r="B37" s="288" t="s">
        <v>197</v>
      </c>
      <c r="C37" s="185">
        <v>4200</v>
      </c>
      <c r="D37" s="185">
        <v>4200</v>
      </c>
    </row>
    <row r="38" spans="1:4" s="286" customFormat="1" ht="12" customHeight="1">
      <c r="A38" s="14" t="s">
        <v>117</v>
      </c>
      <c r="B38" s="288" t="s">
        <v>198</v>
      </c>
      <c r="C38" s="185">
        <v>347</v>
      </c>
      <c r="D38" s="185">
        <v>347</v>
      </c>
    </row>
    <row r="39" spans="1:4" s="286" customFormat="1" ht="12" customHeight="1">
      <c r="A39" s="14" t="s">
        <v>118</v>
      </c>
      <c r="B39" s="288" t="s">
        <v>199</v>
      </c>
      <c r="C39" s="185">
        <v>15658</v>
      </c>
      <c r="D39" s="185">
        <v>15658</v>
      </c>
    </row>
    <row r="40" spans="1:4" s="286" customFormat="1" ht="12" customHeight="1">
      <c r="A40" s="14" t="s">
        <v>119</v>
      </c>
      <c r="B40" s="288" t="s">
        <v>200</v>
      </c>
      <c r="C40" s="187">
        <v>55897</v>
      </c>
      <c r="D40" s="187">
        <v>55897</v>
      </c>
    </row>
    <row r="41" spans="1:4" s="286" customFormat="1" ht="12" customHeight="1">
      <c r="A41" s="14" t="s">
        <v>120</v>
      </c>
      <c r="B41" s="362" t="s">
        <v>201</v>
      </c>
      <c r="C41" s="268">
        <v>21305</v>
      </c>
      <c r="D41" s="268">
        <v>21305</v>
      </c>
    </row>
    <row r="42" spans="1:4" s="286" customFormat="1" ht="12" customHeight="1">
      <c r="A42" s="14" t="s">
        <v>121</v>
      </c>
      <c r="B42" s="288" t="s">
        <v>202</v>
      </c>
      <c r="C42" s="186">
        <v>50</v>
      </c>
      <c r="D42" s="186">
        <v>50</v>
      </c>
    </row>
    <row r="43" spans="1:4" s="286" customFormat="1" ht="12" customHeight="1">
      <c r="A43" s="14" t="s">
        <v>193</v>
      </c>
      <c r="B43" s="288" t="s">
        <v>203</v>
      </c>
      <c r="C43" s="185"/>
      <c r="D43" s="185"/>
    </row>
    <row r="44" spans="1:4" s="286" customFormat="1" ht="12" customHeight="1">
      <c r="A44" s="16" t="s">
        <v>194</v>
      </c>
      <c r="B44" s="289" t="s">
        <v>344</v>
      </c>
      <c r="C44" s="273"/>
      <c r="D44" s="273"/>
    </row>
    <row r="45" spans="1:4" s="286" customFormat="1" ht="12" customHeight="1" thickBot="1">
      <c r="A45" s="16" t="s">
        <v>343</v>
      </c>
      <c r="B45" s="180" t="s">
        <v>204</v>
      </c>
      <c r="C45" s="273">
        <v>3</v>
      </c>
      <c r="D45" s="273">
        <v>3</v>
      </c>
    </row>
    <row r="46" spans="1:4" s="286" customFormat="1" ht="12" customHeight="1" thickBot="1">
      <c r="A46" s="20" t="s">
        <v>15</v>
      </c>
      <c r="B46" s="21" t="s">
        <v>205</v>
      </c>
      <c r="C46" s="183">
        <f>SUM(C47:C51)</f>
        <v>183035</v>
      </c>
      <c r="D46" s="183">
        <f>SUM(D47:D51)</f>
        <v>183035</v>
      </c>
    </row>
    <row r="47" spans="1:4" s="286" customFormat="1" ht="12" customHeight="1">
      <c r="A47" s="15" t="s">
        <v>75</v>
      </c>
      <c r="B47" s="287" t="s">
        <v>209</v>
      </c>
      <c r="C47" s="330"/>
      <c r="D47" s="330"/>
    </row>
    <row r="48" spans="1:4" s="286" customFormat="1" ht="12" customHeight="1">
      <c r="A48" s="14" t="s">
        <v>76</v>
      </c>
      <c r="B48" s="288" t="s">
        <v>210</v>
      </c>
      <c r="C48" s="188">
        <v>182135</v>
      </c>
      <c r="D48" s="188">
        <v>182135</v>
      </c>
    </row>
    <row r="49" spans="1:4" s="286" customFormat="1" ht="12" customHeight="1">
      <c r="A49" s="14" t="s">
        <v>206</v>
      </c>
      <c r="B49" s="288" t="s">
        <v>211</v>
      </c>
      <c r="C49" s="188">
        <v>900</v>
      </c>
      <c r="D49" s="188">
        <v>900</v>
      </c>
    </row>
    <row r="50" spans="1:4" s="286" customFormat="1" ht="12" customHeight="1">
      <c r="A50" s="14" t="s">
        <v>207</v>
      </c>
      <c r="B50" s="288" t="s">
        <v>212</v>
      </c>
      <c r="C50" s="188"/>
      <c r="D50" s="188"/>
    </row>
    <row r="51" spans="1:4" s="286" customFormat="1" ht="12" customHeight="1" thickBot="1">
      <c r="A51" s="16" t="s">
        <v>208</v>
      </c>
      <c r="B51" s="180" t="s">
        <v>213</v>
      </c>
      <c r="C51" s="273"/>
      <c r="D51" s="273"/>
    </row>
    <row r="52" spans="1:4" s="286" customFormat="1" ht="12" customHeight="1" thickBot="1">
      <c r="A52" s="20" t="s">
        <v>122</v>
      </c>
      <c r="B52" s="21" t="s">
        <v>214</v>
      </c>
      <c r="C52" s="183">
        <f>SUM(C53:C55)</f>
        <v>0</v>
      </c>
      <c r="D52" s="183">
        <f>SUM(D53:D55)</f>
        <v>0</v>
      </c>
    </row>
    <row r="53" spans="1:4" s="286" customFormat="1" ht="12" customHeight="1">
      <c r="A53" s="15" t="s">
        <v>77</v>
      </c>
      <c r="B53" s="287" t="s">
        <v>215</v>
      </c>
      <c r="C53" s="186"/>
      <c r="D53" s="186"/>
    </row>
    <row r="54" spans="1:4" s="286" customFormat="1" ht="12" customHeight="1">
      <c r="A54" s="14" t="s">
        <v>78</v>
      </c>
      <c r="B54" s="288" t="s">
        <v>334</v>
      </c>
      <c r="C54" s="185"/>
      <c r="D54" s="185"/>
    </row>
    <row r="55" spans="1:4" s="286" customFormat="1" ht="12" customHeight="1">
      <c r="A55" s="14" t="s">
        <v>218</v>
      </c>
      <c r="B55" s="288" t="s">
        <v>216</v>
      </c>
      <c r="C55" s="185"/>
      <c r="D55" s="185"/>
    </row>
    <row r="56" spans="1:4" s="286" customFormat="1" ht="12" customHeight="1" thickBot="1">
      <c r="A56" s="16" t="s">
        <v>219</v>
      </c>
      <c r="B56" s="180" t="s">
        <v>217</v>
      </c>
      <c r="C56" s="187"/>
      <c r="D56" s="187"/>
    </row>
    <row r="57" spans="1:4" s="286" customFormat="1" ht="12" customHeight="1" thickBot="1">
      <c r="A57" s="20" t="s">
        <v>17</v>
      </c>
      <c r="B57" s="178" t="s">
        <v>220</v>
      </c>
      <c r="C57" s="183">
        <f>SUM(C58:C60)</f>
        <v>15152</v>
      </c>
      <c r="D57" s="183">
        <f>SUM(D58:D60)</f>
        <v>15152</v>
      </c>
    </row>
    <row r="58" spans="1:4" s="286" customFormat="1" ht="12" customHeight="1">
      <c r="A58" s="15" t="s">
        <v>123</v>
      </c>
      <c r="B58" s="287" t="s">
        <v>222</v>
      </c>
      <c r="C58" s="188"/>
      <c r="D58" s="188"/>
    </row>
    <row r="59" spans="1:4" s="286" customFormat="1" ht="12" customHeight="1">
      <c r="A59" s="14" t="s">
        <v>124</v>
      </c>
      <c r="B59" s="288" t="s">
        <v>335</v>
      </c>
      <c r="C59" s="188"/>
      <c r="D59" s="188"/>
    </row>
    <row r="60" spans="1:4" s="286" customFormat="1" ht="12" customHeight="1">
      <c r="A60" s="14" t="s">
        <v>158</v>
      </c>
      <c r="B60" s="288" t="s">
        <v>223</v>
      </c>
      <c r="C60" s="188">
        <v>15152</v>
      </c>
      <c r="D60" s="188">
        <v>15152</v>
      </c>
    </row>
    <row r="61" spans="1:4" s="286" customFormat="1" ht="12" customHeight="1" thickBot="1">
      <c r="A61" s="16" t="s">
        <v>221</v>
      </c>
      <c r="B61" s="180" t="s">
        <v>224</v>
      </c>
      <c r="C61" s="188"/>
      <c r="D61" s="188"/>
    </row>
    <row r="62" spans="1:4" s="286" customFormat="1" ht="12" customHeight="1" thickBot="1">
      <c r="A62" s="345" t="s">
        <v>387</v>
      </c>
      <c r="B62" s="21" t="s">
        <v>225</v>
      </c>
      <c r="C62" s="189">
        <f>+C5+C12+C19+C26+C34+C46+C52+C57</f>
        <v>553541</v>
      </c>
      <c r="D62" s="189">
        <f>+D5+D12+D19+D26+D34+D46+D52+D57</f>
        <v>553659</v>
      </c>
    </row>
    <row r="63" spans="1:4" s="286" customFormat="1" ht="12" customHeight="1" thickBot="1">
      <c r="A63" s="333" t="s">
        <v>226</v>
      </c>
      <c r="B63" s="178" t="s">
        <v>227</v>
      </c>
      <c r="C63" s="183">
        <f>SUM(C64:C66)</f>
        <v>45000</v>
      </c>
      <c r="D63" s="183">
        <f>SUM(D64:D66)</f>
        <v>45000</v>
      </c>
    </row>
    <row r="64" spans="1:4" s="286" customFormat="1" ht="12" customHeight="1">
      <c r="A64" s="15" t="s">
        <v>258</v>
      </c>
      <c r="B64" s="287" t="s">
        <v>228</v>
      </c>
      <c r="C64" s="188">
        <v>45000</v>
      </c>
      <c r="D64" s="188">
        <v>45000</v>
      </c>
    </row>
    <row r="65" spans="1:4" s="286" customFormat="1" ht="12" customHeight="1">
      <c r="A65" s="14" t="s">
        <v>267</v>
      </c>
      <c r="B65" s="288" t="s">
        <v>229</v>
      </c>
      <c r="C65" s="188"/>
      <c r="D65" s="188"/>
    </row>
    <row r="66" spans="1:4" s="286" customFormat="1" ht="12" customHeight="1" thickBot="1">
      <c r="A66" s="16" t="s">
        <v>268</v>
      </c>
      <c r="B66" s="339" t="s">
        <v>372</v>
      </c>
      <c r="C66" s="188"/>
      <c r="D66" s="188"/>
    </row>
    <row r="67" spans="1:4" s="286" customFormat="1" ht="12" customHeight="1" thickBot="1">
      <c r="A67" s="333" t="s">
        <v>231</v>
      </c>
      <c r="B67" s="178" t="s">
        <v>232</v>
      </c>
      <c r="C67" s="183">
        <f>SUM(C68:C71)</f>
        <v>0</v>
      </c>
      <c r="D67" s="183">
        <f>SUM(D68:D71)</f>
        <v>0</v>
      </c>
    </row>
    <row r="68" spans="1:4" s="286" customFormat="1" ht="12" customHeight="1">
      <c r="A68" s="15" t="s">
        <v>103</v>
      </c>
      <c r="B68" s="287" t="s">
        <v>233</v>
      </c>
      <c r="C68" s="188"/>
      <c r="D68" s="188"/>
    </row>
    <row r="69" spans="1:4" s="286" customFormat="1" ht="12" customHeight="1">
      <c r="A69" s="14" t="s">
        <v>104</v>
      </c>
      <c r="B69" s="288" t="s">
        <v>234</v>
      </c>
      <c r="C69" s="188"/>
      <c r="D69" s="188"/>
    </row>
    <row r="70" spans="1:4" s="286" customFormat="1" ht="12" customHeight="1">
      <c r="A70" s="14" t="s">
        <v>259</v>
      </c>
      <c r="B70" s="288" t="s">
        <v>235</v>
      </c>
      <c r="C70" s="188"/>
      <c r="D70" s="188"/>
    </row>
    <row r="71" spans="1:4" s="286" customFormat="1" ht="12" customHeight="1" thickBot="1">
      <c r="A71" s="16" t="s">
        <v>260</v>
      </c>
      <c r="B71" s="180" t="s">
        <v>236</v>
      </c>
      <c r="C71" s="188"/>
      <c r="D71" s="188"/>
    </row>
    <row r="72" spans="1:4" s="286" customFormat="1" ht="12" customHeight="1" thickBot="1">
      <c r="A72" s="333" t="s">
        <v>237</v>
      </c>
      <c r="B72" s="178" t="s">
        <v>238</v>
      </c>
      <c r="C72" s="183">
        <f>SUM(C73:C74)</f>
        <v>116957</v>
      </c>
      <c r="D72" s="183">
        <f>SUM(D73:D74)</f>
        <v>116957</v>
      </c>
    </row>
    <row r="73" spans="1:4" s="286" customFormat="1" ht="12" customHeight="1">
      <c r="A73" s="15" t="s">
        <v>261</v>
      </c>
      <c r="B73" s="287" t="s">
        <v>239</v>
      </c>
      <c r="C73" s="188">
        <v>116957</v>
      </c>
      <c r="D73" s="188">
        <v>116957</v>
      </c>
    </row>
    <row r="74" spans="1:4" s="286" customFormat="1" ht="12" customHeight="1" thickBot="1">
      <c r="A74" s="16" t="s">
        <v>262</v>
      </c>
      <c r="B74" s="180" t="s">
        <v>240</v>
      </c>
      <c r="C74" s="188"/>
      <c r="D74" s="188"/>
    </row>
    <row r="75" spans="1:4" s="286" customFormat="1" ht="12" customHeight="1" thickBot="1">
      <c r="A75" s="333" t="s">
        <v>241</v>
      </c>
      <c r="B75" s="178" t="s">
        <v>242</v>
      </c>
      <c r="C75" s="183">
        <f>SUM(C76:C78)</f>
        <v>0</v>
      </c>
      <c r="D75" s="183">
        <f>SUM(D76:D78)</f>
        <v>0</v>
      </c>
    </row>
    <row r="76" spans="1:4" s="286" customFormat="1" ht="12" customHeight="1">
      <c r="A76" s="15" t="s">
        <v>263</v>
      </c>
      <c r="B76" s="287" t="s">
        <v>243</v>
      </c>
      <c r="C76" s="188"/>
      <c r="D76" s="188"/>
    </row>
    <row r="77" spans="1:4" s="286" customFormat="1" ht="12" customHeight="1">
      <c r="A77" s="14" t="s">
        <v>264</v>
      </c>
      <c r="B77" s="288" t="s">
        <v>244</v>
      </c>
      <c r="C77" s="188"/>
      <c r="D77" s="188"/>
    </row>
    <row r="78" spans="1:4" s="286" customFormat="1" ht="12" customHeight="1" thickBot="1">
      <c r="A78" s="16" t="s">
        <v>265</v>
      </c>
      <c r="B78" s="180" t="s">
        <v>245</v>
      </c>
      <c r="C78" s="188"/>
      <c r="D78" s="188"/>
    </row>
    <row r="79" spans="1:4" s="286" customFormat="1" ht="12" customHeight="1" thickBot="1">
      <c r="A79" s="333" t="s">
        <v>246</v>
      </c>
      <c r="B79" s="178" t="s">
        <v>266</v>
      </c>
      <c r="C79" s="183">
        <f>SUM(C80:C83)</f>
        <v>0</v>
      </c>
      <c r="D79" s="183">
        <f>SUM(D80:D83)</f>
        <v>0</v>
      </c>
    </row>
    <row r="80" spans="1:4" s="286" customFormat="1" ht="12" customHeight="1">
      <c r="A80" s="291" t="s">
        <v>247</v>
      </c>
      <c r="B80" s="287" t="s">
        <v>248</v>
      </c>
      <c r="C80" s="188"/>
      <c r="D80" s="188"/>
    </row>
    <row r="81" spans="1:4" s="286" customFormat="1" ht="12" customHeight="1">
      <c r="A81" s="292" t="s">
        <v>249</v>
      </c>
      <c r="B81" s="288" t="s">
        <v>250</v>
      </c>
      <c r="C81" s="188"/>
      <c r="D81" s="188"/>
    </row>
    <row r="82" spans="1:4" s="286" customFormat="1" ht="12" customHeight="1">
      <c r="A82" s="292" t="s">
        <v>251</v>
      </c>
      <c r="B82" s="288" t="s">
        <v>252</v>
      </c>
      <c r="C82" s="188"/>
      <c r="D82" s="188"/>
    </row>
    <row r="83" spans="1:4" s="286" customFormat="1" ht="12" customHeight="1" thickBot="1">
      <c r="A83" s="293" t="s">
        <v>253</v>
      </c>
      <c r="B83" s="180" t="s">
        <v>254</v>
      </c>
      <c r="C83" s="188"/>
      <c r="D83" s="188"/>
    </row>
    <row r="84" spans="1:4" s="286" customFormat="1" ht="12" customHeight="1" thickBot="1">
      <c r="A84" s="333" t="s">
        <v>255</v>
      </c>
      <c r="B84" s="178" t="s">
        <v>386</v>
      </c>
      <c r="C84" s="331"/>
      <c r="D84" s="331"/>
    </row>
    <row r="85" spans="1:4" s="286" customFormat="1" ht="13.5" customHeight="1" thickBot="1">
      <c r="A85" s="333" t="s">
        <v>257</v>
      </c>
      <c r="B85" s="178" t="s">
        <v>256</v>
      </c>
      <c r="C85" s="331"/>
      <c r="D85" s="331"/>
    </row>
    <row r="86" spans="1:4" s="286" customFormat="1" ht="15.75" customHeight="1" thickBot="1">
      <c r="A86" s="333" t="s">
        <v>269</v>
      </c>
      <c r="B86" s="294" t="s">
        <v>389</v>
      </c>
      <c r="C86" s="189">
        <f>+C63+C67+C72+C75+C79+C85+C84</f>
        <v>161957</v>
      </c>
      <c r="D86" s="189">
        <f>+D63+D67+D72+D75+D79+D85+D84</f>
        <v>161957</v>
      </c>
    </row>
    <row r="87" spans="1:4" s="286" customFormat="1" ht="16.5" customHeight="1" thickBot="1">
      <c r="A87" s="334" t="s">
        <v>388</v>
      </c>
      <c r="B87" s="295" t="s">
        <v>390</v>
      </c>
      <c r="C87" s="189">
        <f>+C62+C86</f>
        <v>715498</v>
      </c>
      <c r="D87" s="189">
        <f>+D62+D86</f>
        <v>715616</v>
      </c>
    </row>
    <row r="88" spans="1:3" s="286" customFormat="1" ht="83.25" customHeight="1">
      <c r="A88" s="5"/>
      <c r="B88" s="6"/>
      <c r="C88" s="190"/>
    </row>
    <row r="89" spans="1:3" ht="16.5" customHeight="1">
      <c r="A89" s="393" t="s">
        <v>37</v>
      </c>
      <c r="B89" s="393"/>
      <c r="C89" s="393"/>
    </row>
    <row r="90" spans="1:3" s="296" customFormat="1" ht="16.5" customHeight="1" thickBot="1">
      <c r="A90" s="395" t="s">
        <v>106</v>
      </c>
      <c r="B90" s="395"/>
      <c r="C90" s="88" t="s">
        <v>157</v>
      </c>
    </row>
    <row r="91" spans="1:4" ht="37.5" customHeight="1" thickBot="1">
      <c r="A91" s="23" t="s">
        <v>55</v>
      </c>
      <c r="B91" s="24" t="s">
        <v>38</v>
      </c>
      <c r="C91" s="33" t="str">
        <f>+C3</f>
        <v>2017. évi előirányzat</v>
      </c>
      <c r="D91" s="33" t="str">
        <f>+D3</f>
        <v>2017. évi módosított előirányzat</v>
      </c>
    </row>
    <row r="92" spans="1:4" s="285" customFormat="1" ht="12" customHeight="1" thickBot="1">
      <c r="A92" s="27" t="s">
        <v>398</v>
      </c>
      <c r="B92" s="28" t="s">
        <v>399</v>
      </c>
      <c r="C92" s="29" t="s">
        <v>400</v>
      </c>
      <c r="D92" s="29" t="s">
        <v>402</v>
      </c>
    </row>
    <row r="93" spans="1:4" ht="12" customHeight="1" thickBot="1">
      <c r="A93" s="22" t="s">
        <v>10</v>
      </c>
      <c r="B93" s="26" t="s">
        <v>348</v>
      </c>
      <c r="C93" s="182">
        <f>C94+C95+C96+C97+C98+C111</f>
        <v>342892</v>
      </c>
      <c r="D93" s="182">
        <f>D94+D95+D96+D97+D98+D111</f>
        <v>343010</v>
      </c>
    </row>
    <row r="94" spans="1:4" ht="12" customHeight="1">
      <c r="A94" s="17" t="s">
        <v>79</v>
      </c>
      <c r="B94" s="10" t="s">
        <v>39</v>
      </c>
      <c r="C94" s="184">
        <v>139932</v>
      </c>
      <c r="D94" s="184">
        <v>140025</v>
      </c>
    </row>
    <row r="95" spans="1:4" ht="12" customHeight="1">
      <c r="A95" s="14" t="s">
        <v>80</v>
      </c>
      <c r="B95" s="8" t="s">
        <v>125</v>
      </c>
      <c r="C95" s="185">
        <v>31102</v>
      </c>
      <c r="D95" s="185">
        <v>31127</v>
      </c>
    </row>
    <row r="96" spans="1:4" ht="12" customHeight="1">
      <c r="A96" s="14" t="s">
        <v>81</v>
      </c>
      <c r="B96" s="8" t="s">
        <v>101</v>
      </c>
      <c r="C96" s="187">
        <v>150736</v>
      </c>
      <c r="D96" s="187">
        <v>150736</v>
      </c>
    </row>
    <row r="97" spans="1:4" ht="12" customHeight="1">
      <c r="A97" s="14" t="s">
        <v>82</v>
      </c>
      <c r="B97" s="11" t="s">
        <v>126</v>
      </c>
      <c r="C97" s="187">
        <v>4248</v>
      </c>
      <c r="D97" s="187">
        <v>4248</v>
      </c>
    </row>
    <row r="98" spans="1:4" ht="12" customHeight="1">
      <c r="A98" s="14" t="s">
        <v>93</v>
      </c>
      <c r="B98" s="19" t="s">
        <v>127</v>
      </c>
      <c r="C98" s="187">
        <v>5874</v>
      </c>
      <c r="D98" s="187">
        <v>5874</v>
      </c>
    </row>
    <row r="99" spans="1:4" ht="12" customHeight="1">
      <c r="A99" s="14" t="s">
        <v>83</v>
      </c>
      <c r="B99" s="8" t="s">
        <v>353</v>
      </c>
      <c r="C99" s="187">
        <v>6</v>
      </c>
      <c r="D99" s="187">
        <v>6</v>
      </c>
    </row>
    <row r="100" spans="1:4" ht="12" customHeight="1">
      <c r="A100" s="14" t="s">
        <v>84</v>
      </c>
      <c r="B100" s="93" t="s">
        <v>352</v>
      </c>
      <c r="C100" s="187"/>
      <c r="D100" s="187"/>
    </row>
    <row r="101" spans="1:4" ht="12" customHeight="1">
      <c r="A101" s="14" t="s">
        <v>94</v>
      </c>
      <c r="B101" s="93" t="s">
        <v>351</v>
      </c>
      <c r="C101" s="187"/>
      <c r="D101" s="187"/>
    </row>
    <row r="102" spans="1:4" ht="12" customHeight="1">
      <c r="A102" s="14" t="s">
        <v>95</v>
      </c>
      <c r="B102" s="91" t="s">
        <v>272</v>
      </c>
      <c r="C102" s="187"/>
      <c r="D102" s="187"/>
    </row>
    <row r="103" spans="1:4" ht="12" customHeight="1">
      <c r="A103" s="14" t="s">
        <v>96</v>
      </c>
      <c r="B103" s="92" t="s">
        <v>273</v>
      </c>
      <c r="C103" s="187"/>
      <c r="D103" s="187"/>
    </row>
    <row r="104" spans="1:4" ht="12" customHeight="1">
      <c r="A104" s="14" t="s">
        <v>97</v>
      </c>
      <c r="B104" s="92" t="s">
        <v>274</v>
      </c>
      <c r="C104" s="187"/>
      <c r="D104" s="187"/>
    </row>
    <row r="105" spans="1:4" ht="12" customHeight="1">
      <c r="A105" s="14" t="s">
        <v>99</v>
      </c>
      <c r="B105" s="91" t="s">
        <v>275</v>
      </c>
      <c r="C105" s="187">
        <v>335</v>
      </c>
      <c r="D105" s="187">
        <v>335</v>
      </c>
    </row>
    <row r="106" spans="1:4" ht="12" customHeight="1">
      <c r="A106" s="14" t="s">
        <v>128</v>
      </c>
      <c r="B106" s="91" t="s">
        <v>276</v>
      </c>
      <c r="C106" s="187"/>
      <c r="D106" s="187"/>
    </row>
    <row r="107" spans="1:4" ht="12" customHeight="1">
      <c r="A107" s="14" t="s">
        <v>270</v>
      </c>
      <c r="B107" s="92" t="s">
        <v>277</v>
      </c>
      <c r="C107" s="187"/>
      <c r="D107" s="187"/>
    </row>
    <row r="108" spans="1:4" ht="12" customHeight="1">
      <c r="A108" s="13" t="s">
        <v>271</v>
      </c>
      <c r="B108" s="93" t="s">
        <v>278</v>
      </c>
      <c r="C108" s="187"/>
      <c r="D108" s="187"/>
    </row>
    <row r="109" spans="1:4" ht="12" customHeight="1">
      <c r="A109" s="14" t="s">
        <v>349</v>
      </c>
      <c r="B109" s="93" t="s">
        <v>279</v>
      </c>
      <c r="C109" s="187"/>
      <c r="D109" s="187"/>
    </row>
    <row r="110" spans="1:4" ht="12" customHeight="1">
      <c r="A110" s="16" t="s">
        <v>350</v>
      </c>
      <c r="B110" s="93" t="s">
        <v>280</v>
      </c>
      <c r="C110" s="187">
        <v>5533</v>
      </c>
      <c r="D110" s="187">
        <v>5533</v>
      </c>
    </row>
    <row r="111" spans="1:4" ht="12" customHeight="1">
      <c r="A111" s="14" t="s">
        <v>354</v>
      </c>
      <c r="B111" s="11" t="s">
        <v>40</v>
      </c>
      <c r="C111" s="185">
        <v>11000</v>
      </c>
      <c r="D111" s="185">
        <v>11000</v>
      </c>
    </row>
    <row r="112" spans="1:4" ht="12" customHeight="1">
      <c r="A112" s="14" t="s">
        <v>355</v>
      </c>
      <c r="B112" s="8" t="s">
        <v>357</v>
      </c>
      <c r="C112" s="185">
        <v>8120</v>
      </c>
      <c r="D112" s="185">
        <v>8120</v>
      </c>
    </row>
    <row r="113" spans="1:4" ht="12" customHeight="1" thickBot="1">
      <c r="A113" s="18" t="s">
        <v>356</v>
      </c>
      <c r="B113" s="343" t="s">
        <v>358</v>
      </c>
      <c r="C113" s="191">
        <v>2880</v>
      </c>
      <c r="D113" s="191">
        <v>2880</v>
      </c>
    </row>
    <row r="114" spans="1:4" ht="12" customHeight="1" thickBot="1">
      <c r="A114" s="340" t="s">
        <v>11</v>
      </c>
      <c r="B114" s="341" t="s">
        <v>281</v>
      </c>
      <c r="C114" s="342">
        <f>+C115+C117+C119</f>
        <v>363439</v>
      </c>
      <c r="D114" s="342">
        <f>+D115+D117+D119</f>
        <v>363439</v>
      </c>
    </row>
    <row r="115" spans="1:4" ht="12" customHeight="1">
      <c r="A115" s="15" t="s">
        <v>85</v>
      </c>
      <c r="B115" s="8" t="s">
        <v>156</v>
      </c>
      <c r="C115" s="186">
        <v>302992</v>
      </c>
      <c r="D115" s="186">
        <v>302992</v>
      </c>
    </row>
    <row r="116" spans="1:4" ht="12" customHeight="1">
      <c r="A116" s="15" t="s">
        <v>86</v>
      </c>
      <c r="B116" s="12" t="s">
        <v>285</v>
      </c>
      <c r="C116" s="186"/>
      <c r="D116" s="186"/>
    </row>
    <row r="117" spans="1:4" ht="12" customHeight="1">
      <c r="A117" s="15" t="s">
        <v>87</v>
      </c>
      <c r="B117" s="12" t="s">
        <v>129</v>
      </c>
      <c r="C117" s="185">
        <v>55807</v>
      </c>
      <c r="D117" s="185">
        <v>55807</v>
      </c>
    </row>
    <row r="118" spans="1:4" ht="12" customHeight="1">
      <c r="A118" s="15" t="s">
        <v>88</v>
      </c>
      <c r="B118" s="12" t="s">
        <v>286</v>
      </c>
      <c r="C118" s="166"/>
      <c r="D118" s="166"/>
    </row>
    <row r="119" spans="1:4" ht="12" customHeight="1">
      <c r="A119" s="15" t="s">
        <v>89</v>
      </c>
      <c r="B119" s="180" t="s">
        <v>159</v>
      </c>
      <c r="C119" s="166">
        <v>4640</v>
      </c>
      <c r="D119" s="166">
        <v>4640</v>
      </c>
    </row>
    <row r="120" spans="1:4" ht="12" customHeight="1">
      <c r="A120" s="15" t="s">
        <v>98</v>
      </c>
      <c r="B120" s="179" t="s">
        <v>336</v>
      </c>
      <c r="C120" s="166"/>
      <c r="D120" s="166"/>
    </row>
    <row r="121" spans="1:4" ht="12" customHeight="1">
      <c r="A121" s="15" t="s">
        <v>100</v>
      </c>
      <c r="B121" s="283" t="s">
        <v>291</v>
      </c>
      <c r="C121" s="166"/>
      <c r="D121" s="166"/>
    </row>
    <row r="122" spans="1:4" ht="15">
      <c r="A122" s="15" t="s">
        <v>130</v>
      </c>
      <c r="B122" s="92" t="s">
        <v>274</v>
      </c>
      <c r="C122" s="166"/>
      <c r="D122" s="166"/>
    </row>
    <row r="123" spans="1:4" ht="12" customHeight="1">
      <c r="A123" s="15" t="s">
        <v>131</v>
      </c>
      <c r="B123" s="92" t="s">
        <v>290</v>
      </c>
      <c r="C123" s="166">
        <v>1040</v>
      </c>
      <c r="D123" s="166">
        <v>1040</v>
      </c>
    </row>
    <row r="124" spans="1:4" ht="12" customHeight="1">
      <c r="A124" s="15" t="s">
        <v>132</v>
      </c>
      <c r="B124" s="92" t="s">
        <v>289</v>
      </c>
      <c r="C124" s="166"/>
      <c r="D124" s="166"/>
    </row>
    <row r="125" spans="1:4" ht="12" customHeight="1">
      <c r="A125" s="15" t="s">
        <v>282</v>
      </c>
      <c r="B125" s="92" t="s">
        <v>277</v>
      </c>
      <c r="C125" s="166"/>
      <c r="D125" s="166"/>
    </row>
    <row r="126" spans="1:4" ht="12" customHeight="1">
      <c r="A126" s="15" t="s">
        <v>283</v>
      </c>
      <c r="B126" s="92" t="s">
        <v>288</v>
      </c>
      <c r="C126" s="166"/>
      <c r="D126" s="166"/>
    </row>
    <row r="127" spans="1:4" ht="15.75" thickBot="1">
      <c r="A127" s="13" t="s">
        <v>284</v>
      </c>
      <c r="B127" s="92" t="s">
        <v>287</v>
      </c>
      <c r="C127" s="168">
        <v>3600</v>
      </c>
      <c r="D127" s="168">
        <v>3600</v>
      </c>
    </row>
    <row r="128" spans="1:4" ht="12" customHeight="1" thickBot="1">
      <c r="A128" s="20" t="s">
        <v>12</v>
      </c>
      <c r="B128" s="85" t="s">
        <v>359</v>
      </c>
      <c r="C128" s="183">
        <f>+C93+C114</f>
        <v>706331</v>
      </c>
      <c r="D128" s="183">
        <f>+D93+D114</f>
        <v>706449</v>
      </c>
    </row>
    <row r="129" spans="1:4" ht="12" customHeight="1" thickBot="1">
      <c r="A129" s="20" t="s">
        <v>13</v>
      </c>
      <c r="B129" s="85" t="s">
        <v>360</v>
      </c>
      <c r="C129" s="183">
        <f>+C130+C131+C132</f>
        <v>2430</v>
      </c>
      <c r="D129" s="183">
        <f>+D130+D131+D132</f>
        <v>2430</v>
      </c>
    </row>
    <row r="130" spans="1:4" ht="12" customHeight="1">
      <c r="A130" s="15" t="s">
        <v>182</v>
      </c>
      <c r="B130" s="12" t="s">
        <v>367</v>
      </c>
      <c r="C130" s="166">
        <v>2430</v>
      </c>
      <c r="D130" s="166">
        <v>2430</v>
      </c>
    </row>
    <row r="131" spans="1:4" ht="12" customHeight="1">
      <c r="A131" s="15" t="s">
        <v>185</v>
      </c>
      <c r="B131" s="12" t="s">
        <v>368</v>
      </c>
      <c r="C131" s="166"/>
      <c r="D131" s="166"/>
    </row>
    <row r="132" spans="1:4" ht="12" customHeight="1" thickBot="1">
      <c r="A132" s="13" t="s">
        <v>186</v>
      </c>
      <c r="B132" s="12" t="s">
        <v>369</v>
      </c>
      <c r="C132" s="166"/>
      <c r="D132" s="166"/>
    </row>
    <row r="133" spans="1:4" ht="12" customHeight="1" thickBot="1">
      <c r="A133" s="20" t="s">
        <v>14</v>
      </c>
      <c r="B133" s="85" t="s">
        <v>361</v>
      </c>
      <c r="C133" s="183">
        <f>SUM(C134:C139)</f>
        <v>0</v>
      </c>
      <c r="D133" s="183">
        <f>SUM(D134:D139)</f>
        <v>0</v>
      </c>
    </row>
    <row r="134" spans="1:4" ht="12" customHeight="1">
      <c r="A134" s="15" t="s">
        <v>72</v>
      </c>
      <c r="B134" s="9" t="s">
        <v>370</v>
      </c>
      <c r="C134" s="166"/>
      <c r="D134" s="166"/>
    </row>
    <row r="135" spans="1:4" ht="12" customHeight="1">
      <c r="A135" s="15" t="s">
        <v>73</v>
      </c>
      <c r="B135" s="9" t="s">
        <v>362</v>
      </c>
      <c r="C135" s="166"/>
      <c r="D135" s="166"/>
    </row>
    <row r="136" spans="1:4" ht="12" customHeight="1">
      <c r="A136" s="15" t="s">
        <v>74</v>
      </c>
      <c r="B136" s="9" t="s">
        <v>363</v>
      </c>
      <c r="C136" s="166"/>
      <c r="D136" s="166"/>
    </row>
    <row r="137" spans="1:4" ht="12" customHeight="1">
      <c r="A137" s="15" t="s">
        <v>117</v>
      </c>
      <c r="B137" s="9" t="s">
        <v>364</v>
      </c>
      <c r="C137" s="166"/>
      <c r="D137" s="166"/>
    </row>
    <row r="138" spans="1:4" ht="12" customHeight="1">
      <c r="A138" s="15" t="s">
        <v>118</v>
      </c>
      <c r="B138" s="9" t="s">
        <v>365</v>
      </c>
      <c r="C138" s="166"/>
      <c r="D138" s="166"/>
    </row>
    <row r="139" spans="1:4" ht="12" customHeight="1" thickBot="1">
      <c r="A139" s="13" t="s">
        <v>119</v>
      </c>
      <c r="B139" s="9" t="s">
        <v>366</v>
      </c>
      <c r="C139" s="166"/>
      <c r="D139" s="166"/>
    </row>
    <row r="140" spans="1:4" ht="12" customHeight="1" thickBot="1">
      <c r="A140" s="20" t="s">
        <v>15</v>
      </c>
      <c r="B140" s="85" t="s">
        <v>374</v>
      </c>
      <c r="C140" s="189">
        <f>+C141+C142+C143+C144</f>
        <v>6737</v>
      </c>
      <c r="D140" s="189">
        <f>+D141+D142+D143+D144</f>
        <v>6737</v>
      </c>
    </row>
    <row r="141" spans="1:4" ht="12" customHeight="1">
      <c r="A141" s="15" t="s">
        <v>75</v>
      </c>
      <c r="B141" s="9" t="s">
        <v>292</v>
      </c>
      <c r="C141" s="166"/>
      <c r="D141" s="166"/>
    </row>
    <row r="142" spans="1:4" ht="12" customHeight="1">
      <c r="A142" s="15" t="s">
        <v>76</v>
      </c>
      <c r="B142" s="9" t="s">
        <v>293</v>
      </c>
      <c r="C142" s="166">
        <v>6737</v>
      </c>
      <c r="D142" s="166">
        <v>6737</v>
      </c>
    </row>
    <row r="143" spans="1:4" ht="12" customHeight="1">
      <c r="A143" s="15" t="s">
        <v>206</v>
      </c>
      <c r="B143" s="9" t="s">
        <v>375</v>
      </c>
      <c r="C143" s="166"/>
      <c r="D143" s="166"/>
    </row>
    <row r="144" spans="1:4" ht="12" customHeight="1" thickBot="1">
      <c r="A144" s="13" t="s">
        <v>207</v>
      </c>
      <c r="B144" s="7" t="s">
        <v>304</v>
      </c>
      <c r="C144" s="166"/>
      <c r="D144" s="166"/>
    </row>
    <row r="145" spans="1:4" ht="12" customHeight="1" thickBot="1">
      <c r="A145" s="20" t="s">
        <v>16</v>
      </c>
      <c r="B145" s="85" t="s">
        <v>376</v>
      </c>
      <c r="C145" s="192">
        <f>SUM(C146:C150)</f>
        <v>0</v>
      </c>
      <c r="D145" s="192">
        <f>SUM(D146:D150)</f>
        <v>0</v>
      </c>
    </row>
    <row r="146" spans="1:4" ht="12" customHeight="1">
      <c r="A146" s="15" t="s">
        <v>77</v>
      </c>
      <c r="B146" s="9" t="s">
        <v>371</v>
      </c>
      <c r="C146" s="166"/>
      <c r="D146" s="166"/>
    </row>
    <row r="147" spans="1:4" ht="12" customHeight="1">
      <c r="A147" s="15" t="s">
        <v>78</v>
      </c>
      <c r="B147" s="9" t="s">
        <v>378</v>
      </c>
      <c r="C147" s="166"/>
      <c r="D147" s="166"/>
    </row>
    <row r="148" spans="1:4" ht="12" customHeight="1">
      <c r="A148" s="15" t="s">
        <v>218</v>
      </c>
      <c r="B148" s="9" t="s">
        <v>373</v>
      </c>
      <c r="C148" s="166"/>
      <c r="D148" s="166"/>
    </row>
    <row r="149" spans="1:4" ht="12" customHeight="1">
      <c r="A149" s="15" t="s">
        <v>219</v>
      </c>
      <c r="B149" s="9" t="s">
        <v>379</v>
      </c>
      <c r="C149" s="166"/>
      <c r="D149" s="166"/>
    </row>
    <row r="150" spans="1:4" ht="12" customHeight="1" thickBot="1">
      <c r="A150" s="15" t="s">
        <v>377</v>
      </c>
      <c r="B150" s="9" t="s">
        <v>380</v>
      </c>
      <c r="C150" s="166"/>
      <c r="D150" s="166"/>
    </row>
    <row r="151" spans="1:4" ht="12" customHeight="1" thickBot="1">
      <c r="A151" s="20" t="s">
        <v>17</v>
      </c>
      <c r="B151" s="85" t="s">
        <v>381</v>
      </c>
      <c r="C151" s="344"/>
      <c r="D151" s="344"/>
    </row>
    <row r="152" spans="1:4" ht="12" customHeight="1" thickBot="1">
      <c r="A152" s="20" t="s">
        <v>18</v>
      </c>
      <c r="B152" s="85" t="s">
        <v>382</v>
      </c>
      <c r="C152" s="344"/>
      <c r="D152" s="344"/>
    </row>
    <row r="153" spans="1:9" ht="15" customHeight="1" thickBot="1">
      <c r="A153" s="20" t="s">
        <v>19</v>
      </c>
      <c r="B153" s="85" t="s">
        <v>384</v>
      </c>
      <c r="C153" s="297">
        <f>+C129+C133+C140+C145+C151+C152</f>
        <v>9167</v>
      </c>
      <c r="D153" s="297">
        <f>+D129+D133+D140+D145+D151+D152</f>
        <v>9167</v>
      </c>
      <c r="F153" s="298"/>
      <c r="G153" s="299"/>
      <c r="H153" s="299"/>
      <c r="I153" s="299"/>
    </row>
    <row r="154" spans="1:4" s="286" customFormat="1" ht="12.75" customHeight="1" thickBot="1">
      <c r="A154" s="181" t="s">
        <v>20</v>
      </c>
      <c r="B154" s="254" t="s">
        <v>383</v>
      </c>
      <c r="C154" s="297">
        <f>+C128+C153</f>
        <v>715498</v>
      </c>
      <c r="D154" s="297">
        <f>+D128+D153</f>
        <v>715616</v>
      </c>
    </row>
    <row r="155" ht="7.5" customHeight="1"/>
    <row r="156" spans="1:3" ht="15">
      <c r="A156" s="396" t="s">
        <v>294</v>
      </c>
      <c r="B156" s="396"/>
      <c r="C156" s="396"/>
    </row>
    <row r="157" spans="1:3" ht="15" customHeight="1" thickBot="1">
      <c r="A157" s="394" t="s">
        <v>107</v>
      </c>
      <c r="B157" s="394"/>
      <c r="C157" s="193" t="s">
        <v>157</v>
      </c>
    </row>
    <row r="158" spans="1:4" ht="13.5" customHeight="1" thickBot="1">
      <c r="A158" s="20">
        <v>1</v>
      </c>
      <c r="B158" s="25" t="s">
        <v>385</v>
      </c>
      <c r="C158" s="183">
        <f>+C62-C128</f>
        <v>-152790</v>
      </c>
      <c r="D158" s="183">
        <f>+D62-D128</f>
        <v>-152790</v>
      </c>
    </row>
    <row r="159" spans="1:4" ht="27.75" customHeight="1" thickBot="1">
      <c r="A159" s="20" t="s">
        <v>11</v>
      </c>
      <c r="B159" s="25" t="s">
        <v>391</v>
      </c>
      <c r="C159" s="183">
        <f>+C86-C153</f>
        <v>152790</v>
      </c>
      <c r="D159" s="183">
        <f>+D86-D153</f>
        <v>152790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Győrzámoly Község Önkormányzat
2017. ÉVI KÖLTSÉGVETÉSÉNEK ÖSSZEVONT MÉRLEGE&amp;R&amp;"Times New Roman CE,Félkövér dőlt"&amp;11 1.1. melléklet a 3/2017. (III. 22.) önkormányzati rendelethez
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90" zoomScaleNormal="90" zoomScaleSheetLayoutView="85" workbookViewId="0" topLeftCell="A4">
      <selection activeCell="G158" sqref="G158"/>
    </sheetView>
  </sheetViews>
  <sheetFormatPr defaultColWidth="9.375" defaultRowHeight="12.75"/>
  <cols>
    <col min="1" max="1" width="19.50390625" style="262" customWidth="1"/>
    <col min="2" max="2" width="72.00390625" style="263" customWidth="1"/>
    <col min="3" max="3" width="22.00390625" style="264" customWidth="1"/>
    <col min="4" max="4" width="14.125" style="3" customWidth="1"/>
    <col min="5" max="16384" width="9.375" style="3" customWidth="1"/>
  </cols>
  <sheetData>
    <row r="1" spans="1:3" s="2" customFormat="1" ht="16.5" customHeight="1" thickBot="1">
      <c r="A1" s="122"/>
      <c r="B1" s="124"/>
      <c r="C1" s="147" t="s">
        <v>461</v>
      </c>
    </row>
    <row r="2" spans="1:4" s="51" customFormat="1" ht="21" customHeight="1">
      <c r="A2" s="277" t="s">
        <v>53</v>
      </c>
      <c r="B2" s="230" t="s">
        <v>433</v>
      </c>
      <c r="C2" s="232" t="s">
        <v>43</v>
      </c>
      <c r="D2" s="232" t="s">
        <v>43</v>
      </c>
    </row>
    <row r="3" spans="1:4" s="51" customFormat="1" ht="15.75" thickBot="1">
      <c r="A3" s="125" t="s">
        <v>135</v>
      </c>
      <c r="B3" s="231" t="s">
        <v>426</v>
      </c>
      <c r="C3" s="347" t="s">
        <v>339</v>
      </c>
      <c r="D3" s="347" t="s">
        <v>339</v>
      </c>
    </row>
    <row r="4" spans="1:3" s="52" customFormat="1" ht="15.75" customHeight="1" thickBot="1">
      <c r="A4" s="126"/>
      <c r="B4" s="126"/>
      <c r="C4" s="127" t="s">
        <v>44</v>
      </c>
    </row>
    <row r="5" spans="1:4" ht="13.5" thickBot="1">
      <c r="A5" s="278" t="s">
        <v>137</v>
      </c>
      <c r="B5" s="128" t="s">
        <v>45</v>
      </c>
      <c r="C5" s="129" t="s">
        <v>46</v>
      </c>
      <c r="D5" s="129" t="s">
        <v>455</v>
      </c>
    </row>
    <row r="6" spans="1:4" s="45" customFormat="1" ht="12.75" customHeight="1" thickBot="1">
      <c r="A6" s="115" t="s">
        <v>398</v>
      </c>
      <c r="B6" s="116" t="s">
        <v>399</v>
      </c>
      <c r="C6" s="117" t="s">
        <v>400</v>
      </c>
      <c r="D6" s="117" t="s">
        <v>402</v>
      </c>
    </row>
    <row r="7" spans="1:4" s="45" customFormat="1" ht="15.75" customHeight="1" thickBot="1">
      <c r="A7" s="130"/>
      <c r="B7" s="131" t="s">
        <v>47</v>
      </c>
      <c r="C7" s="233"/>
      <c r="D7" s="233"/>
    </row>
    <row r="8" spans="1:4" s="45" customFormat="1" ht="12" customHeight="1" thickBot="1">
      <c r="A8" s="27" t="s">
        <v>10</v>
      </c>
      <c r="B8" s="21" t="s">
        <v>166</v>
      </c>
      <c r="C8" s="183">
        <f>+C9+C10+C11+C12+C13+C14</f>
        <v>0</v>
      </c>
      <c r="D8" s="183">
        <f>+D9+D10+D11+D12+D13+D14</f>
        <v>0</v>
      </c>
    </row>
    <row r="9" spans="1:4" s="53" customFormat="1" ht="12" customHeight="1">
      <c r="A9" s="302" t="s">
        <v>79</v>
      </c>
      <c r="B9" s="287" t="s">
        <v>167</v>
      </c>
      <c r="C9" s="186"/>
      <c r="D9" s="186"/>
    </row>
    <row r="10" spans="1:4" s="54" customFormat="1" ht="12" customHeight="1">
      <c r="A10" s="303" t="s">
        <v>80</v>
      </c>
      <c r="B10" s="288" t="s">
        <v>168</v>
      </c>
      <c r="C10" s="185"/>
      <c r="D10" s="185"/>
    </row>
    <row r="11" spans="1:4" s="54" customFormat="1" ht="12" customHeight="1">
      <c r="A11" s="303" t="s">
        <v>81</v>
      </c>
      <c r="B11" s="288" t="s">
        <v>169</v>
      </c>
      <c r="C11" s="185"/>
      <c r="D11" s="185"/>
    </row>
    <row r="12" spans="1:4" s="54" customFormat="1" ht="12" customHeight="1">
      <c r="A12" s="303" t="s">
        <v>82</v>
      </c>
      <c r="B12" s="288" t="s">
        <v>170</v>
      </c>
      <c r="C12" s="185"/>
      <c r="D12" s="185"/>
    </row>
    <row r="13" spans="1:4" s="54" customFormat="1" ht="12" customHeight="1">
      <c r="A13" s="303" t="s">
        <v>102</v>
      </c>
      <c r="B13" s="288" t="s">
        <v>405</v>
      </c>
      <c r="C13" s="185"/>
      <c r="D13" s="185"/>
    </row>
    <row r="14" spans="1:4" s="53" customFormat="1" ht="12" customHeight="1" thickBot="1">
      <c r="A14" s="304" t="s">
        <v>83</v>
      </c>
      <c r="B14" s="289" t="s">
        <v>341</v>
      </c>
      <c r="C14" s="185"/>
      <c r="D14" s="185"/>
    </row>
    <row r="15" spans="1:4" s="53" customFormat="1" ht="12" customHeight="1" thickBot="1">
      <c r="A15" s="27" t="s">
        <v>11</v>
      </c>
      <c r="B15" s="178" t="s">
        <v>171</v>
      </c>
      <c r="C15" s="183">
        <f>+C16+C17+C18+C19+C20</f>
        <v>0</v>
      </c>
      <c r="D15" s="183">
        <f>+D16+D17+D18+D19+D20</f>
        <v>0</v>
      </c>
    </row>
    <row r="16" spans="1:4" s="53" customFormat="1" ht="12" customHeight="1">
      <c r="A16" s="302" t="s">
        <v>85</v>
      </c>
      <c r="B16" s="287" t="s">
        <v>172</v>
      </c>
      <c r="C16" s="186"/>
      <c r="D16" s="186"/>
    </row>
    <row r="17" spans="1:4" s="53" customFormat="1" ht="12" customHeight="1">
      <c r="A17" s="303" t="s">
        <v>86</v>
      </c>
      <c r="B17" s="288" t="s">
        <v>173</v>
      </c>
      <c r="C17" s="185"/>
      <c r="D17" s="185"/>
    </row>
    <row r="18" spans="1:4" s="53" customFormat="1" ht="12" customHeight="1">
      <c r="A18" s="303" t="s">
        <v>87</v>
      </c>
      <c r="B18" s="288" t="s">
        <v>330</v>
      </c>
      <c r="C18" s="185"/>
      <c r="D18" s="185"/>
    </row>
    <row r="19" spans="1:4" s="53" customFormat="1" ht="12" customHeight="1">
      <c r="A19" s="303" t="s">
        <v>88</v>
      </c>
      <c r="B19" s="288" t="s">
        <v>331</v>
      </c>
      <c r="C19" s="185"/>
      <c r="D19" s="185"/>
    </row>
    <row r="20" spans="1:4" s="53" customFormat="1" ht="12" customHeight="1">
      <c r="A20" s="303" t="s">
        <v>89</v>
      </c>
      <c r="B20" s="288" t="s">
        <v>174</v>
      </c>
      <c r="C20" s="185"/>
      <c r="D20" s="185"/>
    </row>
    <row r="21" spans="1:4" s="54" customFormat="1" ht="12" customHeight="1" thickBot="1">
      <c r="A21" s="304" t="s">
        <v>98</v>
      </c>
      <c r="B21" s="289" t="s">
        <v>175</v>
      </c>
      <c r="C21" s="187"/>
      <c r="D21" s="187"/>
    </row>
    <row r="22" spans="1:4" s="54" customFormat="1" ht="12" customHeight="1" thickBot="1">
      <c r="A22" s="27" t="s">
        <v>12</v>
      </c>
      <c r="B22" s="21" t="s">
        <v>176</v>
      </c>
      <c r="C22" s="183">
        <f>+C23+C24+C25+C26+C27</f>
        <v>0</v>
      </c>
      <c r="D22" s="183">
        <f>+D23+D24+D25+D26+D27</f>
        <v>0</v>
      </c>
    </row>
    <row r="23" spans="1:4" s="54" customFormat="1" ht="12" customHeight="1">
      <c r="A23" s="302" t="s">
        <v>68</v>
      </c>
      <c r="B23" s="287" t="s">
        <v>177</v>
      </c>
      <c r="C23" s="186"/>
      <c r="D23" s="186"/>
    </row>
    <row r="24" spans="1:4" s="53" customFormat="1" ht="12" customHeight="1">
      <c r="A24" s="303" t="s">
        <v>69</v>
      </c>
      <c r="B24" s="288" t="s">
        <v>178</v>
      </c>
      <c r="C24" s="185"/>
      <c r="D24" s="185"/>
    </row>
    <row r="25" spans="1:4" s="54" customFormat="1" ht="12" customHeight="1">
      <c r="A25" s="303" t="s">
        <v>70</v>
      </c>
      <c r="B25" s="288" t="s">
        <v>332</v>
      </c>
      <c r="C25" s="185"/>
      <c r="D25" s="185"/>
    </row>
    <row r="26" spans="1:4" s="54" customFormat="1" ht="12" customHeight="1">
      <c r="A26" s="303" t="s">
        <v>71</v>
      </c>
      <c r="B26" s="288" t="s">
        <v>333</v>
      </c>
      <c r="C26" s="185"/>
      <c r="D26" s="185"/>
    </row>
    <row r="27" spans="1:4" s="54" customFormat="1" ht="12" customHeight="1">
      <c r="A27" s="303" t="s">
        <v>113</v>
      </c>
      <c r="B27" s="288" t="s">
        <v>179</v>
      </c>
      <c r="C27" s="185"/>
      <c r="D27" s="185"/>
    </row>
    <row r="28" spans="1:4" s="54" customFormat="1" ht="12" customHeight="1" thickBot="1">
      <c r="A28" s="304" t="s">
        <v>114</v>
      </c>
      <c r="B28" s="289" t="s">
        <v>180</v>
      </c>
      <c r="C28" s="187"/>
      <c r="D28" s="187"/>
    </row>
    <row r="29" spans="1:4" s="54" customFormat="1" ht="12" customHeight="1" thickBot="1">
      <c r="A29" s="27" t="s">
        <v>115</v>
      </c>
      <c r="B29" s="21" t="s">
        <v>181</v>
      </c>
      <c r="C29" s="189">
        <f>+C30+C34+C35+C36</f>
        <v>0</v>
      </c>
      <c r="D29" s="189">
        <f>+D30+D34+D35+D36</f>
        <v>0</v>
      </c>
    </row>
    <row r="30" spans="1:4" s="54" customFormat="1" ht="12" customHeight="1">
      <c r="A30" s="302" t="s">
        <v>182</v>
      </c>
      <c r="B30" s="287" t="s">
        <v>406</v>
      </c>
      <c r="C30" s="282">
        <f>+C31+C32+C33</f>
        <v>0</v>
      </c>
      <c r="D30" s="282">
        <f>+D31+D32+D33</f>
        <v>0</v>
      </c>
    </row>
    <row r="31" spans="1:4" s="54" customFormat="1" ht="12" customHeight="1">
      <c r="A31" s="303" t="s">
        <v>183</v>
      </c>
      <c r="B31" s="288" t="s">
        <v>188</v>
      </c>
      <c r="C31" s="185"/>
      <c r="D31" s="185"/>
    </row>
    <row r="32" spans="1:4" s="54" customFormat="1" ht="12" customHeight="1">
      <c r="A32" s="303" t="s">
        <v>184</v>
      </c>
      <c r="B32" s="288" t="s">
        <v>189</v>
      </c>
      <c r="C32" s="185"/>
      <c r="D32" s="185"/>
    </row>
    <row r="33" spans="1:4" s="54" customFormat="1" ht="12" customHeight="1">
      <c r="A33" s="303" t="s">
        <v>345</v>
      </c>
      <c r="B33" s="338" t="s">
        <v>346</v>
      </c>
      <c r="C33" s="185"/>
      <c r="D33" s="185"/>
    </row>
    <row r="34" spans="1:4" s="54" customFormat="1" ht="12" customHeight="1">
      <c r="A34" s="303" t="s">
        <v>185</v>
      </c>
      <c r="B34" s="288" t="s">
        <v>190</v>
      </c>
      <c r="C34" s="185"/>
      <c r="D34" s="185"/>
    </row>
    <row r="35" spans="1:4" s="54" customFormat="1" ht="12" customHeight="1">
      <c r="A35" s="303" t="s">
        <v>186</v>
      </c>
      <c r="B35" s="288" t="s">
        <v>191</v>
      </c>
      <c r="C35" s="185"/>
      <c r="D35" s="185"/>
    </row>
    <row r="36" spans="1:4" s="54" customFormat="1" ht="12" customHeight="1" thickBot="1">
      <c r="A36" s="304" t="s">
        <v>187</v>
      </c>
      <c r="B36" s="289" t="s">
        <v>192</v>
      </c>
      <c r="C36" s="187"/>
      <c r="D36" s="187"/>
    </row>
    <row r="37" spans="1:4" s="54" customFormat="1" ht="12" customHeight="1" thickBot="1">
      <c r="A37" s="27" t="s">
        <v>14</v>
      </c>
      <c r="B37" s="21" t="s">
        <v>342</v>
      </c>
      <c r="C37" s="183">
        <f>SUM(C38:C48)</f>
        <v>0</v>
      </c>
      <c r="D37" s="183">
        <f>SUM(D38:D48)</f>
        <v>0</v>
      </c>
    </row>
    <row r="38" spans="1:4" s="54" customFormat="1" ht="12" customHeight="1">
      <c r="A38" s="302" t="s">
        <v>72</v>
      </c>
      <c r="B38" s="287" t="s">
        <v>195</v>
      </c>
      <c r="C38" s="186"/>
      <c r="D38" s="186"/>
    </row>
    <row r="39" spans="1:4" s="54" customFormat="1" ht="12" customHeight="1">
      <c r="A39" s="303" t="s">
        <v>73</v>
      </c>
      <c r="B39" s="288" t="s">
        <v>196</v>
      </c>
      <c r="C39" s="185"/>
      <c r="D39" s="185"/>
    </row>
    <row r="40" spans="1:4" s="54" customFormat="1" ht="12" customHeight="1">
      <c r="A40" s="303" t="s">
        <v>74</v>
      </c>
      <c r="B40" s="288" t="s">
        <v>197</v>
      </c>
      <c r="C40" s="185"/>
      <c r="D40" s="185"/>
    </row>
    <row r="41" spans="1:4" s="54" customFormat="1" ht="12" customHeight="1">
      <c r="A41" s="303" t="s">
        <v>117</v>
      </c>
      <c r="B41" s="288" t="s">
        <v>198</v>
      </c>
      <c r="C41" s="185"/>
      <c r="D41" s="185"/>
    </row>
    <row r="42" spans="1:4" s="54" customFormat="1" ht="12" customHeight="1">
      <c r="A42" s="303" t="s">
        <v>118</v>
      </c>
      <c r="B42" s="288" t="s">
        <v>199</v>
      </c>
      <c r="C42" s="185"/>
      <c r="D42" s="185"/>
    </row>
    <row r="43" spans="1:4" s="54" customFormat="1" ht="12" customHeight="1">
      <c r="A43" s="303" t="s">
        <v>119</v>
      </c>
      <c r="B43" s="288" t="s">
        <v>200</v>
      </c>
      <c r="C43" s="185"/>
      <c r="D43" s="185"/>
    </row>
    <row r="44" spans="1:4" s="54" customFormat="1" ht="12" customHeight="1">
      <c r="A44" s="303" t="s">
        <v>120</v>
      </c>
      <c r="B44" s="288" t="s">
        <v>201</v>
      </c>
      <c r="C44" s="185"/>
      <c r="D44" s="185"/>
    </row>
    <row r="45" spans="1:4" s="54" customFormat="1" ht="12" customHeight="1">
      <c r="A45" s="303" t="s">
        <v>121</v>
      </c>
      <c r="B45" s="288" t="s">
        <v>202</v>
      </c>
      <c r="C45" s="185"/>
      <c r="D45" s="185"/>
    </row>
    <row r="46" spans="1:4" s="54" customFormat="1" ht="12" customHeight="1">
      <c r="A46" s="303" t="s">
        <v>193</v>
      </c>
      <c r="B46" s="288" t="s">
        <v>203</v>
      </c>
      <c r="C46" s="188"/>
      <c r="D46" s="188"/>
    </row>
    <row r="47" spans="1:4" s="54" customFormat="1" ht="12" customHeight="1">
      <c r="A47" s="304" t="s">
        <v>194</v>
      </c>
      <c r="B47" s="289" t="s">
        <v>344</v>
      </c>
      <c r="C47" s="273"/>
      <c r="D47" s="273"/>
    </row>
    <row r="48" spans="1:4" s="54" customFormat="1" ht="12" customHeight="1" thickBot="1">
      <c r="A48" s="304" t="s">
        <v>343</v>
      </c>
      <c r="B48" s="289" t="s">
        <v>204</v>
      </c>
      <c r="C48" s="273"/>
      <c r="D48" s="273"/>
    </row>
    <row r="49" spans="1:4" s="54" customFormat="1" ht="12" customHeight="1" thickBot="1">
      <c r="A49" s="27" t="s">
        <v>15</v>
      </c>
      <c r="B49" s="21" t="s">
        <v>205</v>
      </c>
      <c r="C49" s="183">
        <f>SUM(C50:C54)</f>
        <v>0</v>
      </c>
      <c r="D49" s="183">
        <f>SUM(D50:D54)</f>
        <v>0</v>
      </c>
    </row>
    <row r="50" spans="1:4" s="54" customFormat="1" ht="12" customHeight="1">
      <c r="A50" s="302" t="s">
        <v>75</v>
      </c>
      <c r="B50" s="287" t="s">
        <v>209</v>
      </c>
      <c r="C50" s="330"/>
      <c r="D50" s="330"/>
    </row>
    <row r="51" spans="1:4" s="54" customFormat="1" ht="12" customHeight="1">
      <c r="A51" s="303" t="s">
        <v>76</v>
      </c>
      <c r="B51" s="288" t="s">
        <v>210</v>
      </c>
      <c r="C51" s="188"/>
      <c r="D51" s="188"/>
    </row>
    <row r="52" spans="1:4" s="54" customFormat="1" ht="12" customHeight="1">
      <c r="A52" s="303" t="s">
        <v>206</v>
      </c>
      <c r="B52" s="288" t="s">
        <v>211</v>
      </c>
      <c r="C52" s="188"/>
      <c r="D52" s="188"/>
    </row>
    <row r="53" spans="1:4" s="54" customFormat="1" ht="12" customHeight="1">
      <c r="A53" s="303" t="s">
        <v>207</v>
      </c>
      <c r="B53" s="288" t="s">
        <v>212</v>
      </c>
      <c r="C53" s="188"/>
      <c r="D53" s="188"/>
    </row>
    <row r="54" spans="1:4" s="54" customFormat="1" ht="12" customHeight="1" thickBot="1">
      <c r="A54" s="304" t="s">
        <v>208</v>
      </c>
      <c r="B54" s="289" t="s">
        <v>213</v>
      </c>
      <c r="C54" s="273"/>
      <c r="D54" s="273"/>
    </row>
    <row r="55" spans="1:4" s="54" customFormat="1" ht="12" customHeight="1" thickBot="1">
      <c r="A55" s="27" t="s">
        <v>122</v>
      </c>
      <c r="B55" s="21" t="s">
        <v>214</v>
      </c>
      <c r="C55" s="183">
        <f>SUM(C56:C58)</f>
        <v>0</v>
      </c>
      <c r="D55" s="183">
        <f>SUM(D56:D58)</f>
        <v>0</v>
      </c>
    </row>
    <row r="56" spans="1:4" s="54" customFormat="1" ht="12" customHeight="1">
      <c r="A56" s="302" t="s">
        <v>77</v>
      </c>
      <c r="B56" s="287" t="s">
        <v>215</v>
      </c>
      <c r="C56" s="186"/>
      <c r="D56" s="186"/>
    </row>
    <row r="57" spans="1:4" s="54" customFormat="1" ht="12" customHeight="1">
      <c r="A57" s="303" t="s">
        <v>78</v>
      </c>
      <c r="B57" s="288" t="s">
        <v>334</v>
      </c>
      <c r="C57" s="185"/>
      <c r="D57" s="185"/>
    </row>
    <row r="58" spans="1:4" s="54" customFormat="1" ht="12" customHeight="1">
      <c r="A58" s="303" t="s">
        <v>218</v>
      </c>
      <c r="B58" s="288" t="s">
        <v>216</v>
      </c>
      <c r="C58" s="185"/>
      <c r="D58" s="185"/>
    </row>
    <row r="59" spans="1:4" s="54" customFormat="1" ht="12" customHeight="1" thickBot="1">
      <c r="A59" s="304" t="s">
        <v>219</v>
      </c>
      <c r="B59" s="289" t="s">
        <v>217</v>
      </c>
      <c r="C59" s="187"/>
      <c r="D59" s="187"/>
    </row>
    <row r="60" spans="1:4" s="54" customFormat="1" ht="12" customHeight="1" thickBot="1">
      <c r="A60" s="27" t="s">
        <v>17</v>
      </c>
      <c r="B60" s="178" t="s">
        <v>220</v>
      </c>
      <c r="C60" s="183">
        <f>SUM(C61:C63)</f>
        <v>0</v>
      </c>
      <c r="D60" s="183">
        <f>SUM(D61:D63)</f>
        <v>0</v>
      </c>
    </row>
    <row r="61" spans="1:4" s="54" customFormat="1" ht="12" customHeight="1">
      <c r="A61" s="302" t="s">
        <v>123</v>
      </c>
      <c r="B61" s="287" t="s">
        <v>222</v>
      </c>
      <c r="C61" s="188"/>
      <c r="D61" s="188"/>
    </row>
    <row r="62" spans="1:4" s="54" customFormat="1" ht="12" customHeight="1">
      <c r="A62" s="303" t="s">
        <v>124</v>
      </c>
      <c r="B62" s="288" t="s">
        <v>335</v>
      </c>
      <c r="C62" s="188"/>
      <c r="D62" s="188"/>
    </row>
    <row r="63" spans="1:4" s="54" customFormat="1" ht="12" customHeight="1">
      <c r="A63" s="303" t="s">
        <v>158</v>
      </c>
      <c r="B63" s="288" t="s">
        <v>223</v>
      </c>
      <c r="C63" s="188"/>
      <c r="D63" s="188"/>
    </row>
    <row r="64" spans="1:4" s="54" customFormat="1" ht="12" customHeight="1" thickBot="1">
      <c r="A64" s="304" t="s">
        <v>221</v>
      </c>
      <c r="B64" s="289" t="s">
        <v>224</v>
      </c>
      <c r="C64" s="188"/>
      <c r="D64" s="188"/>
    </row>
    <row r="65" spans="1:4" s="54" customFormat="1" ht="12" customHeight="1" thickBot="1">
      <c r="A65" s="27" t="s">
        <v>18</v>
      </c>
      <c r="B65" s="21" t="s">
        <v>225</v>
      </c>
      <c r="C65" s="189">
        <f>+C8+C15+C22+C29+C37+C49+C55+C60</f>
        <v>0</v>
      </c>
      <c r="D65" s="189">
        <f>+D8+D15+D22+D29+D37+D49+D55+D60</f>
        <v>0</v>
      </c>
    </row>
    <row r="66" spans="1:4" s="54" customFormat="1" ht="12" customHeight="1" thickBot="1">
      <c r="A66" s="305" t="s">
        <v>305</v>
      </c>
      <c r="B66" s="178" t="s">
        <v>227</v>
      </c>
      <c r="C66" s="183">
        <f>SUM(C67:C69)</f>
        <v>0</v>
      </c>
      <c r="D66" s="183">
        <f>SUM(D67:D69)</f>
        <v>0</v>
      </c>
    </row>
    <row r="67" spans="1:4" s="54" customFormat="1" ht="12" customHeight="1">
      <c r="A67" s="302" t="s">
        <v>258</v>
      </c>
      <c r="B67" s="287" t="s">
        <v>228</v>
      </c>
      <c r="C67" s="188"/>
      <c r="D67" s="188"/>
    </row>
    <row r="68" spans="1:4" s="54" customFormat="1" ht="12" customHeight="1">
      <c r="A68" s="303" t="s">
        <v>267</v>
      </c>
      <c r="B68" s="288" t="s">
        <v>229</v>
      </c>
      <c r="C68" s="188"/>
      <c r="D68" s="188"/>
    </row>
    <row r="69" spans="1:4" s="54" customFormat="1" ht="12" customHeight="1" thickBot="1">
      <c r="A69" s="304" t="s">
        <v>268</v>
      </c>
      <c r="B69" s="290" t="s">
        <v>230</v>
      </c>
      <c r="C69" s="188"/>
      <c r="D69" s="188"/>
    </row>
    <row r="70" spans="1:4" s="54" customFormat="1" ht="12" customHeight="1" thickBot="1">
      <c r="A70" s="305" t="s">
        <v>231</v>
      </c>
      <c r="B70" s="178" t="s">
        <v>232</v>
      </c>
      <c r="C70" s="183">
        <f>SUM(C71:C74)</f>
        <v>0</v>
      </c>
      <c r="D70" s="183">
        <f>SUM(D71:D74)</f>
        <v>0</v>
      </c>
    </row>
    <row r="71" spans="1:4" s="54" customFormat="1" ht="12" customHeight="1">
      <c r="A71" s="302" t="s">
        <v>103</v>
      </c>
      <c r="B71" s="287" t="s">
        <v>233</v>
      </c>
      <c r="C71" s="188"/>
      <c r="D71" s="188"/>
    </row>
    <row r="72" spans="1:4" s="54" customFormat="1" ht="12" customHeight="1">
      <c r="A72" s="303" t="s">
        <v>104</v>
      </c>
      <c r="B72" s="288" t="s">
        <v>234</v>
      </c>
      <c r="C72" s="188"/>
      <c r="D72" s="188"/>
    </row>
    <row r="73" spans="1:4" s="54" customFormat="1" ht="12" customHeight="1">
      <c r="A73" s="303" t="s">
        <v>259</v>
      </c>
      <c r="B73" s="288" t="s">
        <v>235</v>
      </c>
      <c r="C73" s="188"/>
      <c r="D73" s="188"/>
    </row>
    <row r="74" spans="1:4" s="54" customFormat="1" ht="12" customHeight="1" thickBot="1">
      <c r="A74" s="304" t="s">
        <v>260</v>
      </c>
      <c r="B74" s="289" t="s">
        <v>236</v>
      </c>
      <c r="C74" s="188"/>
      <c r="D74" s="188"/>
    </row>
    <row r="75" spans="1:4" s="54" customFormat="1" ht="12" customHeight="1" thickBot="1">
      <c r="A75" s="305" t="s">
        <v>237</v>
      </c>
      <c r="B75" s="178" t="s">
        <v>238</v>
      </c>
      <c r="C75" s="183">
        <f>SUM(C76:C77)</f>
        <v>0</v>
      </c>
      <c r="D75" s="183">
        <f>SUM(D76:D77)</f>
        <v>0</v>
      </c>
    </row>
    <row r="76" spans="1:4" s="54" customFormat="1" ht="12" customHeight="1">
      <c r="A76" s="302" t="s">
        <v>261</v>
      </c>
      <c r="B76" s="287" t="s">
        <v>239</v>
      </c>
      <c r="C76" s="188"/>
      <c r="D76" s="188"/>
    </row>
    <row r="77" spans="1:4" s="54" customFormat="1" ht="12" customHeight="1" thickBot="1">
      <c r="A77" s="304" t="s">
        <v>262</v>
      </c>
      <c r="B77" s="289" t="s">
        <v>240</v>
      </c>
      <c r="C77" s="188"/>
      <c r="D77" s="188"/>
    </row>
    <row r="78" spans="1:4" s="53" customFormat="1" ht="12" customHeight="1" thickBot="1">
      <c r="A78" s="305" t="s">
        <v>241</v>
      </c>
      <c r="B78" s="178" t="s">
        <v>242</v>
      </c>
      <c r="C78" s="183">
        <f>SUM(C79:C81)</f>
        <v>0</v>
      </c>
      <c r="D78" s="183">
        <f>SUM(D79:D81)</f>
        <v>0</v>
      </c>
    </row>
    <row r="79" spans="1:4" s="54" customFormat="1" ht="12" customHeight="1">
      <c r="A79" s="302" t="s">
        <v>263</v>
      </c>
      <c r="B79" s="287" t="s">
        <v>243</v>
      </c>
      <c r="C79" s="188"/>
      <c r="D79" s="188"/>
    </row>
    <row r="80" spans="1:4" s="54" customFormat="1" ht="12" customHeight="1">
      <c r="A80" s="303" t="s">
        <v>264</v>
      </c>
      <c r="B80" s="288" t="s">
        <v>244</v>
      </c>
      <c r="C80" s="188"/>
      <c r="D80" s="188"/>
    </row>
    <row r="81" spans="1:4" s="54" customFormat="1" ht="12" customHeight="1" thickBot="1">
      <c r="A81" s="304" t="s">
        <v>265</v>
      </c>
      <c r="B81" s="289" t="s">
        <v>245</v>
      </c>
      <c r="C81" s="188"/>
      <c r="D81" s="188"/>
    </row>
    <row r="82" spans="1:4" s="54" customFormat="1" ht="12" customHeight="1" thickBot="1">
      <c r="A82" s="305" t="s">
        <v>246</v>
      </c>
      <c r="B82" s="178" t="s">
        <v>266</v>
      </c>
      <c r="C82" s="183">
        <f>SUM(C83:C86)</f>
        <v>0</v>
      </c>
      <c r="D82" s="183">
        <f>SUM(D83:D86)</f>
        <v>0</v>
      </c>
    </row>
    <row r="83" spans="1:4" s="54" customFormat="1" ht="12" customHeight="1">
      <c r="A83" s="306" t="s">
        <v>247</v>
      </c>
      <c r="B83" s="287" t="s">
        <v>248</v>
      </c>
      <c r="C83" s="188"/>
      <c r="D83" s="188"/>
    </row>
    <row r="84" spans="1:4" s="54" customFormat="1" ht="12" customHeight="1">
      <c r="A84" s="307" t="s">
        <v>249</v>
      </c>
      <c r="B84" s="288" t="s">
        <v>250</v>
      </c>
      <c r="C84" s="188"/>
      <c r="D84" s="188"/>
    </row>
    <row r="85" spans="1:4" s="54" customFormat="1" ht="12" customHeight="1">
      <c r="A85" s="307" t="s">
        <v>251</v>
      </c>
      <c r="B85" s="288" t="s">
        <v>252</v>
      </c>
      <c r="C85" s="188"/>
      <c r="D85" s="188"/>
    </row>
    <row r="86" spans="1:4" s="53" customFormat="1" ht="12" customHeight="1" thickBot="1">
      <c r="A86" s="308" t="s">
        <v>253</v>
      </c>
      <c r="B86" s="289" t="s">
        <v>254</v>
      </c>
      <c r="C86" s="188"/>
      <c r="D86" s="188"/>
    </row>
    <row r="87" spans="1:4" s="53" customFormat="1" ht="12" customHeight="1" thickBot="1">
      <c r="A87" s="305" t="s">
        <v>255</v>
      </c>
      <c r="B87" s="178" t="s">
        <v>386</v>
      </c>
      <c r="C87" s="331"/>
      <c r="D87" s="331"/>
    </row>
    <row r="88" spans="1:4" s="53" customFormat="1" ht="12" customHeight="1" thickBot="1">
      <c r="A88" s="305" t="s">
        <v>407</v>
      </c>
      <c r="B88" s="178" t="s">
        <v>256</v>
      </c>
      <c r="C88" s="331"/>
      <c r="D88" s="331"/>
    </row>
    <row r="89" spans="1:4" s="53" customFormat="1" ht="12" customHeight="1" thickBot="1">
      <c r="A89" s="305" t="s">
        <v>408</v>
      </c>
      <c r="B89" s="294" t="s">
        <v>389</v>
      </c>
      <c r="C89" s="189">
        <f>+C66+C70+C75+C78+C82+C88+C87</f>
        <v>0</v>
      </c>
      <c r="D89" s="189">
        <f>+D66+D70+D75+D78+D82+D88+D87</f>
        <v>0</v>
      </c>
    </row>
    <row r="90" spans="1:4" s="53" customFormat="1" ht="12" customHeight="1" thickBot="1">
      <c r="A90" s="309" t="s">
        <v>409</v>
      </c>
      <c r="B90" s="295" t="s">
        <v>410</v>
      </c>
      <c r="C90" s="189">
        <f>+C65+C89</f>
        <v>0</v>
      </c>
      <c r="D90" s="189">
        <f>+D65+D89</f>
        <v>0</v>
      </c>
    </row>
    <row r="91" spans="1:3" s="54" customFormat="1" ht="15" customHeight="1" thickBot="1">
      <c r="A91" s="136"/>
      <c r="B91" s="137"/>
      <c r="C91" s="238"/>
    </row>
    <row r="92" spans="1:4" s="45" customFormat="1" ht="16.5" customHeight="1" thickBot="1">
      <c r="A92" s="140"/>
      <c r="B92" s="141" t="s">
        <v>48</v>
      </c>
      <c r="C92" s="240"/>
      <c r="D92" s="240"/>
    </row>
    <row r="93" spans="1:4" s="55" customFormat="1" ht="12" customHeight="1" thickBot="1">
      <c r="A93" s="279" t="s">
        <v>10</v>
      </c>
      <c r="B93" s="26" t="s">
        <v>414</v>
      </c>
      <c r="C93" s="182">
        <f>+C94+C95+C96+C97+C98+C111</f>
        <v>0</v>
      </c>
      <c r="D93" s="182">
        <f>+D94+D95+D96+D97+D98+D111</f>
        <v>0</v>
      </c>
    </row>
    <row r="94" spans="1:4" ht="12" customHeight="1">
      <c r="A94" s="310" t="s">
        <v>79</v>
      </c>
      <c r="B94" s="10" t="s">
        <v>39</v>
      </c>
      <c r="C94" s="184"/>
      <c r="D94" s="184"/>
    </row>
    <row r="95" spans="1:4" ht="12" customHeight="1">
      <c r="A95" s="303" t="s">
        <v>80</v>
      </c>
      <c r="B95" s="8" t="s">
        <v>125</v>
      </c>
      <c r="C95" s="185"/>
      <c r="D95" s="185"/>
    </row>
    <row r="96" spans="1:4" ht="12" customHeight="1">
      <c r="A96" s="303" t="s">
        <v>81</v>
      </c>
      <c r="B96" s="8" t="s">
        <v>101</v>
      </c>
      <c r="C96" s="187"/>
      <c r="D96" s="187"/>
    </row>
    <row r="97" spans="1:4" ht="12" customHeight="1">
      <c r="A97" s="303" t="s">
        <v>82</v>
      </c>
      <c r="B97" s="11" t="s">
        <v>126</v>
      </c>
      <c r="C97" s="187"/>
      <c r="D97" s="187"/>
    </row>
    <row r="98" spans="1:4" ht="12" customHeight="1">
      <c r="A98" s="303" t="s">
        <v>93</v>
      </c>
      <c r="B98" s="19" t="s">
        <v>127</v>
      </c>
      <c r="C98" s="187"/>
      <c r="D98" s="187"/>
    </row>
    <row r="99" spans="1:4" ht="12" customHeight="1">
      <c r="A99" s="303" t="s">
        <v>83</v>
      </c>
      <c r="B99" s="8" t="s">
        <v>411</v>
      </c>
      <c r="C99" s="187"/>
      <c r="D99" s="187"/>
    </row>
    <row r="100" spans="1:4" ht="12" customHeight="1">
      <c r="A100" s="303" t="s">
        <v>84</v>
      </c>
      <c r="B100" s="91" t="s">
        <v>352</v>
      </c>
      <c r="C100" s="187"/>
      <c r="D100" s="187"/>
    </row>
    <row r="101" spans="1:4" ht="12" customHeight="1">
      <c r="A101" s="303" t="s">
        <v>94</v>
      </c>
      <c r="B101" s="91" t="s">
        <v>351</v>
      </c>
      <c r="C101" s="187"/>
      <c r="D101" s="187"/>
    </row>
    <row r="102" spans="1:4" ht="12" customHeight="1">
      <c r="A102" s="303" t="s">
        <v>95</v>
      </c>
      <c r="B102" s="91" t="s">
        <v>272</v>
      </c>
      <c r="C102" s="187"/>
      <c r="D102" s="187"/>
    </row>
    <row r="103" spans="1:4" ht="12" customHeight="1">
      <c r="A103" s="303" t="s">
        <v>96</v>
      </c>
      <c r="B103" s="92" t="s">
        <v>273</v>
      </c>
      <c r="C103" s="187"/>
      <c r="D103" s="187"/>
    </row>
    <row r="104" spans="1:4" ht="12" customHeight="1">
      <c r="A104" s="303" t="s">
        <v>97</v>
      </c>
      <c r="B104" s="92" t="s">
        <v>274</v>
      </c>
      <c r="C104" s="187"/>
      <c r="D104" s="187"/>
    </row>
    <row r="105" spans="1:4" ht="12" customHeight="1">
      <c r="A105" s="303" t="s">
        <v>99</v>
      </c>
      <c r="B105" s="91" t="s">
        <v>275</v>
      </c>
      <c r="C105" s="187"/>
      <c r="D105" s="187"/>
    </row>
    <row r="106" spans="1:4" ht="12" customHeight="1">
      <c r="A106" s="303" t="s">
        <v>128</v>
      </c>
      <c r="B106" s="91" t="s">
        <v>276</v>
      </c>
      <c r="C106" s="187"/>
      <c r="D106" s="187"/>
    </row>
    <row r="107" spans="1:4" ht="12" customHeight="1">
      <c r="A107" s="303" t="s">
        <v>270</v>
      </c>
      <c r="B107" s="92" t="s">
        <v>277</v>
      </c>
      <c r="C107" s="187"/>
      <c r="D107" s="187"/>
    </row>
    <row r="108" spans="1:4" ht="12" customHeight="1">
      <c r="A108" s="311" t="s">
        <v>271</v>
      </c>
      <c r="B108" s="93" t="s">
        <v>278</v>
      </c>
      <c r="C108" s="187"/>
      <c r="D108" s="187"/>
    </row>
    <row r="109" spans="1:4" ht="12" customHeight="1">
      <c r="A109" s="303" t="s">
        <v>349</v>
      </c>
      <c r="B109" s="93" t="s">
        <v>279</v>
      </c>
      <c r="C109" s="187"/>
      <c r="D109" s="187"/>
    </row>
    <row r="110" spans="1:4" ht="12" customHeight="1">
      <c r="A110" s="303" t="s">
        <v>350</v>
      </c>
      <c r="B110" s="92" t="s">
        <v>280</v>
      </c>
      <c r="C110" s="185"/>
      <c r="D110" s="185"/>
    </row>
    <row r="111" spans="1:4" ht="12" customHeight="1">
      <c r="A111" s="303" t="s">
        <v>354</v>
      </c>
      <c r="B111" s="11" t="s">
        <v>40</v>
      </c>
      <c r="C111" s="185"/>
      <c r="D111" s="185"/>
    </row>
    <row r="112" spans="1:4" ht="12" customHeight="1">
      <c r="A112" s="304" t="s">
        <v>355</v>
      </c>
      <c r="B112" s="8" t="s">
        <v>412</v>
      </c>
      <c r="C112" s="187"/>
      <c r="D112" s="187"/>
    </row>
    <row r="113" spans="1:4" ht="12" customHeight="1" thickBot="1">
      <c r="A113" s="312" t="s">
        <v>356</v>
      </c>
      <c r="B113" s="94" t="s">
        <v>413</v>
      </c>
      <c r="C113" s="191"/>
      <c r="D113" s="191"/>
    </row>
    <row r="114" spans="1:4" ht="12" customHeight="1" thickBot="1">
      <c r="A114" s="27" t="s">
        <v>11</v>
      </c>
      <c r="B114" s="25" t="s">
        <v>281</v>
      </c>
      <c r="C114" s="183">
        <f>+C115+C117+C119</f>
        <v>0</v>
      </c>
      <c r="D114" s="183">
        <f>+D115+D117+D119</f>
        <v>0</v>
      </c>
    </row>
    <row r="115" spans="1:4" ht="12" customHeight="1">
      <c r="A115" s="302" t="s">
        <v>85</v>
      </c>
      <c r="B115" s="8" t="s">
        <v>156</v>
      </c>
      <c r="C115" s="186"/>
      <c r="D115" s="186"/>
    </row>
    <row r="116" spans="1:4" ht="12" customHeight="1">
      <c r="A116" s="302" t="s">
        <v>86</v>
      </c>
      <c r="B116" s="12" t="s">
        <v>285</v>
      </c>
      <c r="C116" s="186"/>
      <c r="D116" s="186"/>
    </row>
    <row r="117" spans="1:4" ht="12" customHeight="1">
      <c r="A117" s="302" t="s">
        <v>87</v>
      </c>
      <c r="B117" s="12" t="s">
        <v>129</v>
      </c>
      <c r="C117" s="185"/>
      <c r="D117" s="185"/>
    </row>
    <row r="118" spans="1:4" ht="12" customHeight="1">
      <c r="A118" s="302" t="s">
        <v>88</v>
      </c>
      <c r="B118" s="12" t="s">
        <v>286</v>
      </c>
      <c r="C118" s="166"/>
      <c r="D118" s="166"/>
    </row>
    <row r="119" spans="1:4" ht="12" customHeight="1">
      <c r="A119" s="302" t="s">
        <v>89</v>
      </c>
      <c r="B119" s="180" t="s">
        <v>159</v>
      </c>
      <c r="C119" s="166"/>
      <c r="D119" s="166"/>
    </row>
    <row r="120" spans="1:4" ht="12" customHeight="1">
      <c r="A120" s="302" t="s">
        <v>98</v>
      </c>
      <c r="B120" s="179" t="s">
        <v>336</v>
      </c>
      <c r="C120" s="166"/>
      <c r="D120" s="166"/>
    </row>
    <row r="121" spans="1:4" ht="12" customHeight="1">
      <c r="A121" s="302" t="s">
        <v>100</v>
      </c>
      <c r="B121" s="283" t="s">
        <v>291</v>
      </c>
      <c r="C121" s="166"/>
      <c r="D121" s="166"/>
    </row>
    <row r="122" spans="1:4" ht="12" customHeight="1">
      <c r="A122" s="302" t="s">
        <v>130</v>
      </c>
      <c r="B122" s="92" t="s">
        <v>274</v>
      </c>
      <c r="C122" s="166"/>
      <c r="D122" s="166"/>
    </row>
    <row r="123" spans="1:4" ht="12" customHeight="1">
      <c r="A123" s="302" t="s">
        <v>131</v>
      </c>
      <c r="B123" s="92" t="s">
        <v>290</v>
      </c>
      <c r="C123" s="166"/>
      <c r="D123" s="166"/>
    </row>
    <row r="124" spans="1:4" ht="12" customHeight="1">
      <c r="A124" s="302" t="s">
        <v>132</v>
      </c>
      <c r="B124" s="92" t="s">
        <v>289</v>
      </c>
      <c r="C124" s="166"/>
      <c r="D124" s="166"/>
    </row>
    <row r="125" spans="1:4" ht="12" customHeight="1">
      <c r="A125" s="302" t="s">
        <v>282</v>
      </c>
      <c r="B125" s="92" t="s">
        <v>277</v>
      </c>
      <c r="C125" s="166"/>
      <c r="D125" s="166"/>
    </row>
    <row r="126" spans="1:4" ht="12" customHeight="1">
      <c r="A126" s="302" t="s">
        <v>283</v>
      </c>
      <c r="B126" s="92" t="s">
        <v>288</v>
      </c>
      <c r="C126" s="166"/>
      <c r="D126" s="166"/>
    </row>
    <row r="127" spans="1:4" ht="12" customHeight="1" thickBot="1">
      <c r="A127" s="311" t="s">
        <v>284</v>
      </c>
      <c r="B127" s="92" t="s">
        <v>287</v>
      </c>
      <c r="C127" s="168"/>
      <c r="D127" s="168"/>
    </row>
    <row r="128" spans="1:4" ht="12" customHeight="1" thickBot="1">
      <c r="A128" s="27" t="s">
        <v>12</v>
      </c>
      <c r="B128" s="85" t="s">
        <v>359</v>
      </c>
      <c r="C128" s="183">
        <f>+C93+C114</f>
        <v>0</v>
      </c>
      <c r="D128" s="183">
        <f>+D93+D114</f>
        <v>0</v>
      </c>
    </row>
    <row r="129" spans="1:4" ht="12" customHeight="1" thickBot="1">
      <c r="A129" s="27" t="s">
        <v>13</v>
      </c>
      <c r="B129" s="85" t="s">
        <v>360</v>
      </c>
      <c r="C129" s="183">
        <f>+C130+C131+C132</f>
        <v>0</v>
      </c>
      <c r="D129" s="183">
        <f>+D130+D131+D132</f>
        <v>0</v>
      </c>
    </row>
    <row r="130" spans="1:4" s="55" customFormat="1" ht="12" customHeight="1">
      <c r="A130" s="302" t="s">
        <v>182</v>
      </c>
      <c r="B130" s="9" t="s">
        <v>417</v>
      </c>
      <c r="C130" s="166"/>
      <c r="D130" s="166"/>
    </row>
    <row r="131" spans="1:4" ht="12" customHeight="1">
      <c r="A131" s="302" t="s">
        <v>185</v>
      </c>
      <c r="B131" s="9" t="s">
        <v>368</v>
      </c>
      <c r="C131" s="166"/>
      <c r="D131" s="166"/>
    </row>
    <row r="132" spans="1:4" ht="12" customHeight="1" thickBot="1">
      <c r="A132" s="311" t="s">
        <v>186</v>
      </c>
      <c r="B132" s="7" t="s">
        <v>416</v>
      </c>
      <c r="C132" s="166"/>
      <c r="D132" s="166"/>
    </row>
    <row r="133" spans="1:4" ht="12" customHeight="1" thickBot="1">
      <c r="A133" s="27" t="s">
        <v>14</v>
      </c>
      <c r="B133" s="85" t="s">
        <v>361</v>
      </c>
      <c r="C133" s="183">
        <f>+C134+C135+C136+C137+C138+C139</f>
        <v>0</v>
      </c>
      <c r="D133" s="183">
        <f>+D134+D135+D136+D137+D138+D139</f>
        <v>0</v>
      </c>
    </row>
    <row r="134" spans="1:4" ht="12" customHeight="1">
      <c r="A134" s="302" t="s">
        <v>72</v>
      </c>
      <c r="B134" s="9" t="s">
        <v>370</v>
      </c>
      <c r="C134" s="166"/>
      <c r="D134" s="166"/>
    </row>
    <row r="135" spans="1:4" ht="12" customHeight="1">
      <c r="A135" s="302" t="s">
        <v>73</v>
      </c>
      <c r="B135" s="9" t="s">
        <v>362</v>
      </c>
      <c r="C135" s="166"/>
      <c r="D135" s="166"/>
    </row>
    <row r="136" spans="1:4" ht="12" customHeight="1">
      <c r="A136" s="302" t="s">
        <v>74</v>
      </c>
      <c r="B136" s="9" t="s">
        <v>363</v>
      </c>
      <c r="C136" s="166"/>
      <c r="D136" s="166"/>
    </row>
    <row r="137" spans="1:4" ht="12" customHeight="1">
      <c r="A137" s="302" t="s">
        <v>117</v>
      </c>
      <c r="B137" s="9" t="s">
        <v>415</v>
      </c>
      <c r="C137" s="166"/>
      <c r="D137" s="166"/>
    </row>
    <row r="138" spans="1:4" ht="12" customHeight="1">
      <c r="A138" s="302" t="s">
        <v>118</v>
      </c>
      <c r="B138" s="9" t="s">
        <v>365</v>
      </c>
      <c r="C138" s="166"/>
      <c r="D138" s="166"/>
    </row>
    <row r="139" spans="1:4" s="55" customFormat="1" ht="12" customHeight="1" thickBot="1">
      <c r="A139" s="311" t="s">
        <v>119</v>
      </c>
      <c r="B139" s="7" t="s">
        <v>366</v>
      </c>
      <c r="C139" s="166"/>
      <c r="D139" s="166"/>
    </row>
    <row r="140" spans="1:11" ht="12" customHeight="1" thickBot="1">
      <c r="A140" s="27" t="s">
        <v>15</v>
      </c>
      <c r="B140" s="85" t="s">
        <v>430</v>
      </c>
      <c r="C140" s="189">
        <f>+C141+C142+C144+C145+C143</f>
        <v>0</v>
      </c>
      <c r="D140" s="189">
        <f>+D141+D142+D144+D145+D143</f>
        <v>0</v>
      </c>
      <c r="K140" s="148"/>
    </row>
    <row r="141" spans="1:4" ht="12.75">
      <c r="A141" s="302" t="s">
        <v>75</v>
      </c>
      <c r="B141" s="9" t="s">
        <v>292</v>
      </c>
      <c r="C141" s="166"/>
      <c r="D141" s="166"/>
    </row>
    <row r="142" spans="1:4" ht="12" customHeight="1">
      <c r="A142" s="302" t="s">
        <v>76</v>
      </c>
      <c r="B142" s="9" t="s">
        <v>293</v>
      </c>
      <c r="C142" s="166"/>
      <c r="D142" s="166"/>
    </row>
    <row r="143" spans="1:4" s="55" customFormat="1" ht="12" customHeight="1">
      <c r="A143" s="302" t="s">
        <v>206</v>
      </c>
      <c r="B143" s="9" t="s">
        <v>429</v>
      </c>
      <c r="C143" s="166"/>
      <c r="D143" s="166"/>
    </row>
    <row r="144" spans="1:4" s="55" customFormat="1" ht="12" customHeight="1">
      <c r="A144" s="302" t="s">
        <v>207</v>
      </c>
      <c r="B144" s="9" t="s">
        <v>375</v>
      </c>
      <c r="C144" s="166"/>
      <c r="D144" s="166"/>
    </row>
    <row r="145" spans="1:4" s="55" customFormat="1" ht="12" customHeight="1" thickBot="1">
      <c r="A145" s="311" t="s">
        <v>208</v>
      </c>
      <c r="B145" s="7" t="s">
        <v>304</v>
      </c>
      <c r="C145" s="166"/>
      <c r="D145" s="166"/>
    </row>
    <row r="146" spans="1:4" s="55" customFormat="1" ht="12" customHeight="1" thickBot="1">
      <c r="A146" s="27" t="s">
        <v>16</v>
      </c>
      <c r="B146" s="85" t="s">
        <v>376</v>
      </c>
      <c r="C146" s="192">
        <f>+C147+C148+C149+C150+C151</f>
        <v>0</v>
      </c>
      <c r="D146" s="192">
        <f>+D147+D148+D149+D150+D151</f>
        <v>0</v>
      </c>
    </row>
    <row r="147" spans="1:4" s="55" customFormat="1" ht="12" customHeight="1">
      <c r="A147" s="302" t="s">
        <v>77</v>
      </c>
      <c r="B147" s="9" t="s">
        <v>371</v>
      </c>
      <c r="C147" s="166"/>
      <c r="D147" s="166"/>
    </row>
    <row r="148" spans="1:4" s="55" customFormat="1" ht="12" customHeight="1">
      <c r="A148" s="302" t="s">
        <v>78</v>
      </c>
      <c r="B148" s="9" t="s">
        <v>378</v>
      </c>
      <c r="C148" s="166"/>
      <c r="D148" s="166"/>
    </row>
    <row r="149" spans="1:4" s="55" customFormat="1" ht="12" customHeight="1">
      <c r="A149" s="302" t="s">
        <v>218</v>
      </c>
      <c r="B149" s="9" t="s">
        <v>373</v>
      </c>
      <c r="C149" s="166"/>
      <c r="D149" s="166"/>
    </row>
    <row r="150" spans="1:4" ht="12.75" customHeight="1">
      <c r="A150" s="302" t="s">
        <v>219</v>
      </c>
      <c r="B150" s="9" t="s">
        <v>418</v>
      </c>
      <c r="C150" s="166"/>
      <c r="D150" s="166"/>
    </row>
    <row r="151" spans="1:4" ht="12.75" customHeight="1" thickBot="1">
      <c r="A151" s="311" t="s">
        <v>377</v>
      </c>
      <c r="B151" s="7" t="s">
        <v>380</v>
      </c>
      <c r="C151" s="168"/>
      <c r="D151" s="168"/>
    </row>
    <row r="152" spans="1:4" ht="12.75" customHeight="1" thickBot="1">
      <c r="A152" s="348" t="s">
        <v>17</v>
      </c>
      <c r="B152" s="85" t="s">
        <v>381</v>
      </c>
      <c r="C152" s="192"/>
      <c r="D152" s="192"/>
    </row>
    <row r="153" spans="1:4" ht="12" customHeight="1" thickBot="1">
      <c r="A153" s="348" t="s">
        <v>18</v>
      </c>
      <c r="B153" s="85" t="s">
        <v>382</v>
      </c>
      <c r="C153" s="192"/>
      <c r="D153" s="192"/>
    </row>
    <row r="154" spans="1:4" ht="15" customHeight="1" thickBot="1">
      <c r="A154" s="27" t="s">
        <v>19</v>
      </c>
      <c r="B154" s="85" t="s">
        <v>384</v>
      </c>
      <c r="C154" s="297">
        <f>+C129+C133+C140+C146+C152+C153</f>
        <v>0</v>
      </c>
      <c r="D154" s="297">
        <f>+D129+D133+D140+D146+D152+D153</f>
        <v>0</v>
      </c>
    </row>
    <row r="155" spans="1:4" ht="13.5" thickBot="1">
      <c r="A155" s="313" t="s">
        <v>20</v>
      </c>
      <c r="B155" s="254" t="s">
        <v>383</v>
      </c>
      <c r="C155" s="297">
        <f>+C128+C154</f>
        <v>0</v>
      </c>
      <c r="D155" s="297">
        <f>+D128+D154</f>
        <v>0</v>
      </c>
    </row>
    <row r="156" spans="1:3" ht="15" customHeight="1" thickBot="1">
      <c r="A156" s="259"/>
      <c r="B156" s="260"/>
      <c r="C156" s="261"/>
    </row>
    <row r="157" spans="1:4" ht="14.25" customHeight="1" thickBot="1">
      <c r="A157" s="145" t="s">
        <v>419</v>
      </c>
      <c r="B157" s="146"/>
      <c r="C157" s="84">
        <v>0</v>
      </c>
      <c r="D157" s="84">
        <v>0</v>
      </c>
    </row>
    <row r="158" spans="1:4" ht="13.5" thickBot="1">
      <c r="A158" s="145" t="s">
        <v>138</v>
      </c>
      <c r="B158" s="146"/>
      <c r="C158" s="84">
        <v>0</v>
      </c>
      <c r="D158" s="8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="120" zoomScaleNormal="120" workbookViewId="0" topLeftCell="A52">
      <selection activeCell="D6" sqref="D6"/>
    </sheetView>
  </sheetViews>
  <sheetFormatPr defaultColWidth="9.375" defaultRowHeight="12.75"/>
  <cols>
    <col min="1" max="1" width="13.75390625" style="143" customWidth="1"/>
    <col min="2" max="2" width="79.125" style="144" customWidth="1"/>
    <col min="3" max="3" width="21.625" style="144" customWidth="1"/>
    <col min="4" max="4" width="11.00390625" style="144" customWidth="1"/>
    <col min="5" max="16384" width="9.375" style="144" customWidth="1"/>
  </cols>
  <sheetData>
    <row r="1" spans="1:3" s="123" customFormat="1" ht="21" customHeight="1" thickBot="1">
      <c r="A1" s="122"/>
      <c r="B1" s="124"/>
      <c r="C1" s="324" t="s">
        <v>454</v>
      </c>
    </row>
    <row r="2" spans="1:4" s="325" customFormat="1" ht="25.5" customHeight="1">
      <c r="A2" s="277" t="s">
        <v>136</v>
      </c>
      <c r="B2" s="230" t="s">
        <v>435</v>
      </c>
      <c r="C2" s="243" t="s">
        <v>51</v>
      </c>
      <c r="D2" s="243" t="s">
        <v>51</v>
      </c>
    </row>
    <row r="3" spans="1:4" s="325" customFormat="1" ht="23.25" thickBot="1">
      <c r="A3" s="318" t="s">
        <v>135</v>
      </c>
      <c r="B3" s="231" t="s">
        <v>307</v>
      </c>
      <c r="C3" s="244" t="s">
        <v>43</v>
      </c>
      <c r="D3" s="244" t="s">
        <v>43</v>
      </c>
    </row>
    <row r="4" spans="1:3" s="326" customFormat="1" ht="15.75" customHeight="1" thickBot="1">
      <c r="A4" s="126"/>
      <c r="B4" s="126"/>
      <c r="C4" s="127" t="s">
        <v>44</v>
      </c>
    </row>
    <row r="5" spans="1:4" ht="23.25" thickBot="1">
      <c r="A5" s="278" t="s">
        <v>137</v>
      </c>
      <c r="B5" s="128" t="s">
        <v>45</v>
      </c>
      <c r="C5" s="129" t="s">
        <v>46</v>
      </c>
      <c r="D5" s="129" t="s">
        <v>455</v>
      </c>
    </row>
    <row r="6" spans="1:4" s="327" customFormat="1" ht="12.75" customHeight="1" thickBot="1">
      <c r="A6" s="115" t="s">
        <v>398</v>
      </c>
      <c r="B6" s="116" t="s">
        <v>399</v>
      </c>
      <c r="C6" s="117" t="s">
        <v>400</v>
      </c>
      <c r="D6" s="117" t="s">
        <v>402</v>
      </c>
    </row>
    <row r="7" spans="1:4" s="327" customFormat="1" ht="15.75" customHeight="1" thickBot="1">
      <c r="A7" s="130"/>
      <c r="B7" s="131" t="s">
        <v>47</v>
      </c>
      <c r="C7" s="132"/>
      <c r="D7" s="132"/>
    </row>
    <row r="8" spans="1:4" s="245" customFormat="1" ht="12" customHeight="1" thickBot="1">
      <c r="A8" s="115" t="s">
        <v>10</v>
      </c>
      <c r="B8" s="133" t="s">
        <v>420</v>
      </c>
      <c r="C8" s="202">
        <f>SUM(C9:C19)</f>
        <v>20924</v>
      </c>
      <c r="D8" s="202">
        <f>SUM(D9:D19)</f>
        <v>20924</v>
      </c>
    </row>
    <row r="9" spans="1:4" s="245" customFormat="1" ht="12" customHeight="1">
      <c r="A9" s="319" t="s">
        <v>79</v>
      </c>
      <c r="B9" s="10" t="s">
        <v>195</v>
      </c>
      <c r="C9" s="234"/>
      <c r="D9" s="234"/>
    </row>
    <row r="10" spans="1:4" s="245" customFormat="1" ht="12" customHeight="1">
      <c r="A10" s="320" t="s">
        <v>80</v>
      </c>
      <c r="B10" s="8" t="s">
        <v>196</v>
      </c>
      <c r="C10" s="200">
        <v>880</v>
      </c>
      <c r="D10" s="200">
        <v>880</v>
      </c>
    </row>
    <row r="11" spans="1:4" s="245" customFormat="1" ht="12" customHeight="1">
      <c r="A11" s="320" t="s">
        <v>81</v>
      </c>
      <c r="B11" s="8" t="s">
        <v>197</v>
      </c>
      <c r="C11" s="200"/>
      <c r="D11" s="200"/>
    </row>
    <row r="12" spans="1:4" s="245" customFormat="1" ht="12" customHeight="1">
      <c r="A12" s="320" t="s">
        <v>82</v>
      </c>
      <c r="B12" s="8" t="s">
        <v>198</v>
      </c>
      <c r="C12" s="200"/>
      <c r="D12" s="200"/>
    </row>
    <row r="13" spans="1:4" s="245" customFormat="1" ht="12" customHeight="1">
      <c r="A13" s="320" t="s">
        <v>102</v>
      </c>
      <c r="B13" s="8" t="s">
        <v>199</v>
      </c>
      <c r="C13" s="200">
        <v>15658</v>
      </c>
      <c r="D13" s="200">
        <v>15658</v>
      </c>
    </row>
    <row r="14" spans="1:4" s="245" customFormat="1" ht="12" customHeight="1">
      <c r="A14" s="320" t="s">
        <v>83</v>
      </c>
      <c r="B14" s="8" t="s">
        <v>308</v>
      </c>
      <c r="C14" s="200">
        <v>4385</v>
      </c>
      <c r="D14" s="200">
        <v>4385</v>
      </c>
    </row>
    <row r="15" spans="1:4" s="245" customFormat="1" ht="12" customHeight="1">
      <c r="A15" s="320" t="s">
        <v>84</v>
      </c>
      <c r="B15" s="7" t="s">
        <v>309</v>
      </c>
      <c r="C15" s="200"/>
      <c r="D15" s="200"/>
    </row>
    <row r="16" spans="1:4" s="245" customFormat="1" ht="12" customHeight="1">
      <c r="A16" s="320" t="s">
        <v>94</v>
      </c>
      <c r="B16" s="8" t="s">
        <v>202</v>
      </c>
      <c r="C16" s="235"/>
      <c r="D16" s="235"/>
    </row>
    <row r="17" spans="1:4" s="328" customFormat="1" ht="12" customHeight="1">
      <c r="A17" s="320" t="s">
        <v>95</v>
      </c>
      <c r="B17" s="8" t="s">
        <v>203</v>
      </c>
      <c r="C17" s="200"/>
      <c r="D17" s="200"/>
    </row>
    <row r="18" spans="1:4" s="328" customFormat="1" ht="12" customHeight="1">
      <c r="A18" s="320" t="s">
        <v>96</v>
      </c>
      <c r="B18" s="8" t="s">
        <v>344</v>
      </c>
      <c r="C18" s="201"/>
      <c r="D18" s="201"/>
    </row>
    <row r="19" spans="1:4" s="328" customFormat="1" ht="12" customHeight="1" thickBot="1">
      <c r="A19" s="320" t="s">
        <v>97</v>
      </c>
      <c r="B19" s="7" t="s">
        <v>204</v>
      </c>
      <c r="C19" s="201">
        <v>1</v>
      </c>
      <c r="D19" s="201">
        <v>1</v>
      </c>
    </row>
    <row r="20" spans="1:4" s="245" customFormat="1" ht="12" customHeight="1" thickBot="1">
      <c r="A20" s="115" t="s">
        <v>11</v>
      </c>
      <c r="B20" s="133" t="s">
        <v>310</v>
      </c>
      <c r="C20" s="202">
        <f>SUM(C21:C23)</f>
        <v>0</v>
      </c>
      <c r="D20" s="202">
        <f>SUM(D21:D23)</f>
        <v>0</v>
      </c>
    </row>
    <row r="21" spans="1:4" s="328" customFormat="1" ht="12" customHeight="1">
      <c r="A21" s="320" t="s">
        <v>85</v>
      </c>
      <c r="B21" s="9" t="s">
        <v>172</v>
      </c>
      <c r="C21" s="200"/>
      <c r="D21" s="200"/>
    </row>
    <row r="22" spans="1:4" s="328" customFormat="1" ht="12" customHeight="1">
      <c r="A22" s="320" t="s">
        <v>86</v>
      </c>
      <c r="B22" s="8" t="s">
        <v>311</v>
      </c>
      <c r="C22" s="200"/>
      <c r="D22" s="200"/>
    </row>
    <row r="23" spans="1:4" s="328" customFormat="1" ht="12" customHeight="1">
      <c r="A23" s="320" t="s">
        <v>87</v>
      </c>
      <c r="B23" s="8" t="s">
        <v>312</v>
      </c>
      <c r="C23" s="200"/>
      <c r="D23" s="200"/>
    </row>
    <row r="24" spans="1:4" s="328" customFormat="1" ht="12" customHeight="1" thickBot="1">
      <c r="A24" s="320" t="s">
        <v>88</v>
      </c>
      <c r="B24" s="8" t="s">
        <v>422</v>
      </c>
      <c r="C24" s="200"/>
      <c r="D24" s="200"/>
    </row>
    <row r="25" spans="1:4" s="328" customFormat="1" ht="12" customHeight="1" thickBot="1">
      <c r="A25" s="120" t="s">
        <v>12</v>
      </c>
      <c r="B25" s="85" t="s">
        <v>116</v>
      </c>
      <c r="C25" s="229"/>
      <c r="D25" s="229"/>
    </row>
    <row r="26" spans="1:4" s="328" customFormat="1" ht="12" customHeight="1" thickBot="1">
      <c r="A26" s="120" t="s">
        <v>13</v>
      </c>
      <c r="B26" s="85" t="s">
        <v>313</v>
      </c>
      <c r="C26" s="202">
        <f>+C27+C28</f>
        <v>0</v>
      </c>
      <c r="D26" s="202">
        <f>+D27+D28</f>
        <v>0</v>
      </c>
    </row>
    <row r="27" spans="1:4" s="328" customFormat="1" ht="12" customHeight="1">
      <c r="A27" s="321" t="s">
        <v>182</v>
      </c>
      <c r="B27" s="322" t="s">
        <v>311</v>
      </c>
      <c r="C27" s="47"/>
      <c r="D27" s="47"/>
    </row>
    <row r="28" spans="1:4" s="328" customFormat="1" ht="12" customHeight="1">
      <c r="A28" s="321" t="s">
        <v>185</v>
      </c>
      <c r="B28" s="323" t="s">
        <v>314</v>
      </c>
      <c r="C28" s="203"/>
      <c r="D28" s="203"/>
    </row>
    <row r="29" spans="1:4" s="328" customFormat="1" ht="12" customHeight="1" thickBot="1">
      <c r="A29" s="320" t="s">
        <v>186</v>
      </c>
      <c r="B29" s="90" t="s">
        <v>423</v>
      </c>
      <c r="C29" s="50"/>
      <c r="D29" s="50"/>
    </row>
    <row r="30" spans="1:4" s="328" customFormat="1" ht="12" customHeight="1" thickBot="1">
      <c r="A30" s="120" t="s">
        <v>14</v>
      </c>
      <c r="B30" s="85" t="s">
        <v>315</v>
      </c>
      <c r="C30" s="202">
        <f>+C31+C32+C33</f>
        <v>0</v>
      </c>
      <c r="D30" s="202">
        <f>+D31+D32+D33</f>
        <v>0</v>
      </c>
    </row>
    <row r="31" spans="1:4" s="328" customFormat="1" ht="12" customHeight="1">
      <c r="A31" s="321" t="s">
        <v>72</v>
      </c>
      <c r="B31" s="322" t="s">
        <v>209</v>
      </c>
      <c r="C31" s="47"/>
      <c r="D31" s="47"/>
    </row>
    <row r="32" spans="1:4" s="328" customFormat="1" ht="12" customHeight="1">
      <c r="A32" s="321" t="s">
        <v>73</v>
      </c>
      <c r="B32" s="323" t="s">
        <v>210</v>
      </c>
      <c r="C32" s="203"/>
      <c r="D32" s="203"/>
    </row>
    <row r="33" spans="1:4" s="328" customFormat="1" ht="12" customHeight="1" thickBot="1">
      <c r="A33" s="320" t="s">
        <v>74</v>
      </c>
      <c r="B33" s="90" t="s">
        <v>211</v>
      </c>
      <c r="C33" s="50"/>
      <c r="D33" s="50"/>
    </row>
    <row r="34" spans="1:4" s="245" customFormat="1" ht="12" customHeight="1" thickBot="1">
      <c r="A34" s="120" t="s">
        <v>15</v>
      </c>
      <c r="B34" s="85" t="s">
        <v>297</v>
      </c>
      <c r="C34" s="229"/>
      <c r="D34" s="229"/>
    </row>
    <row r="35" spans="1:4" s="245" customFormat="1" ht="12" customHeight="1" thickBot="1">
      <c r="A35" s="120" t="s">
        <v>16</v>
      </c>
      <c r="B35" s="85" t="s">
        <v>316</v>
      </c>
      <c r="C35" s="236"/>
      <c r="D35" s="236"/>
    </row>
    <row r="36" spans="1:4" s="245" customFormat="1" ht="12" customHeight="1" thickBot="1">
      <c r="A36" s="115" t="s">
        <v>17</v>
      </c>
      <c r="B36" s="85" t="s">
        <v>424</v>
      </c>
      <c r="C36" s="237">
        <f>+C8+C20+C25+C26+C30+C34+C35</f>
        <v>20924</v>
      </c>
      <c r="D36" s="237">
        <f>+D8+D20+D25+D26+D30+D34+D35</f>
        <v>20924</v>
      </c>
    </row>
    <row r="37" spans="1:4" s="245" customFormat="1" ht="12" customHeight="1" thickBot="1">
      <c r="A37" s="134" t="s">
        <v>18</v>
      </c>
      <c r="B37" s="85" t="s">
        <v>317</v>
      </c>
      <c r="C37" s="237">
        <f>+C38+C39+C40</f>
        <v>125762</v>
      </c>
      <c r="D37" s="237">
        <f>+D38+D39+D40</f>
        <v>125864</v>
      </c>
    </row>
    <row r="38" spans="1:4" s="245" customFormat="1" ht="12" customHeight="1">
      <c r="A38" s="321" t="s">
        <v>318</v>
      </c>
      <c r="B38" s="322" t="s">
        <v>165</v>
      </c>
      <c r="C38" s="47"/>
      <c r="D38" s="47"/>
    </row>
    <row r="39" spans="1:4" s="245" customFormat="1" ht="12" customHeight="1">
      <c r="A39" s="321" t="s">
        <v>319</v>
      </c>
      <c r="B39" s="323" t="s">
        <v>0</v>
      </c>
      <c r="C39" s="203"/>
      <c r="D39" s="203"/>
    </row>
    <row r="40" spans="1:4" s="328" customFormat="1" ht="12" customHeight="1" thickBot="1">
      <c r="A40" s="320" t="s">
        <v>320</v>
      </c>
      <c r="B40" s="90" t="s">
        <v>321</v>
      </c>
      <c r="C40" s="50">
        <v>125762</v>
      </c>
      <c r="D40" s="50">
        <v>125864</v>
      </c>
    </row>
    <row r="41" spans="1:4" s="328" customFormat="1" ht="15" customHeight="1" thickBot="1">
      <c r="A41" s="134" t="s">
        <v>19</v>
      </c>
      <c r="B41" s="135" t="s">
        <v>322</v>
      </c>
      <c r="C41" s="240">
        <f>+C36+C37</f>
        <v>146686</v>
      </c>
      <c r="D41" s="240">
        <f>+D36+D37</f>
        <v>146788</v>
      </c>
    </row>
    <row r="42" spans="1:3" s="328" customFormat="1" ht="15" customHeight="1">
      <c r="A42" s="136"/>
      <c r="B42" s="137"/>
      <c r="C42" s="238"/>
    </row>
    <row r="43" spans="1:3" ht="13.5" thickBot="1">
      <c r="A43" s="138"/>
      <c r="B43" s="139"/>
      <c r="C43" s="239"/>
    </row>
    <row r="44" spans="1:4" s="327" customFormat="1" ht="16.5" customHeight="1" thickBot="1">
      <c r="A44" s="140"/>
      <c r="B44" s="141" t="s">
        <v>48</v>
      </c>
      <c r="C44" s="240"/>
      <c r="D44" s="240"/>
    </row>
    <row r="45" spans="1:4" s="329" customFormat="1" ht="12" customHeight="1" thickBot="1">
      <c r="A45" s="120" t="s">
        <v>10</v>
      </c>
      <c r="B45" s="85" t="s">
        <v>323</v>
      </c>
      <c r="C45" s="202">
        <f>SUM(C46:C50)</f>
        <v>146686</v>
      </c>
      <c r="D45" s="202">
        <f>SUM(D46:D50)</f>
        <v>146788</v>
      </c>
    </row>
    <row r="46" spans="1:4" ht="12" customHeight="1">
      <c r="A46" s="320" t="s">
        <v>79</v>
      </c>
      <c r="B46" s="9" t="s">
        <v>39</v>
      </c>
      <c r="C46" s="47">
        <v>82284</v>
      </c>
      <c r="D46" s="47">
        <v>82364</v>
      </c>
    </row>
    <row r="47" spans="1:4" ht="12" customHeight="1">
      <c r="A47" s="320" t="s">
        <v>80</v>
      </c>
      <c r="B47" s="8" t="s">
        <v>125</v>
      </c>
      <c r="C47" s="49">
        <v>18763</v>
      </c>
      <c r="D47" s="49">
        <v>18785</v>
      </c>
    </row>
    <row r="48" spans="1:4" ht="12" customHeight="1">
      <c r="A48" s="320" t="s">
        <v>81</v>
      </c>
      <c r="B48" s="8" t="s">
        <v>101</v>
      </c>
      <c r="C48" s="49">
        <v>45639</v>
      </c>
      <c r="D48" s="49">
        <v>45639</v>
      </c>
    </row>
    <row r="49" spans="1:4" ht="12" customHeight="1">
      <c r="A49" s="320" t="s">
        <v>82</v>
      </c>
      <c r="B49" s="8" t="s">
        <v>126</v>
      </c>
      <c r="C49" s="49"/>
      <c r="D49" s="49"/>
    </row>
    <row r="50" spans="1:4" ht="12" customHeight="1" thickBot="1">
      <c r="A50" s="320" t="s">
        <v>102</v>
      </c>
      <c r="B50" s="8" t="s">
        <v>127</v>
      </c>
      <c r="C50" s="49"/>
      <c r="D50" s="49"/>
    </row>
    <row r="51" spans="1:4" ht="12" customHeight="1" thickBot="1">
      <c r="A51" s="120" t="s">
        <v>11</v>
      </c>
      <c r="B51" s="85" t="s">
        <v>324</v>
      </c>
      <c r="C51" s="202">
        <f>SUM(C52:C54)</f>
        <v>0</v>
      </c>
      <c r="D51" s="202">
        <f>SUM(D52:D54)</f>
        <v>0</v>
      </c>
    </row>
    <row r="52" spans="1:4" s="329" customFormat="1" ht="12" customHeight="1">
      <c r="A52" s="320" t="s">
        <v>85</v>
      </c>
      <c r="B52" s="9" t="s">
        <v>156</v>
      </c>
      <c r="C52" s="47"/>
      <c r="D52" s="47"/>
    </row>
    <row r="53" spans="1:4" ht="12" customHeight="1">
      <c r="A53" s="320" t="s">
        <v>86</v>
      </c>
      <c r="B53" s="8" t="s">
        <v>129</v>
      </c>
      <c r="C53" s="49"/>
      <c r="D53" s="49"/>
    </row>
    <row r="54" spans="1:4" ht="12" customHeight="1">
      <c r="A54" s="320" t="s">
        <v>87</v>
      </c>
      <c r="B54" s="8" t="s">
        <v>49</v>
      </c>
      <c r="C54" s="49"/>
      <c r="D54" s="49"/>
    </row>
    <row r="55" spans="1:4" ht="12" customHeight="1" thickBot="1">
      <c r="A55" s="320" t="s">
        <v>88</v>
      </c>
      <c r="B55" s="8" t="s">
        <v>421</v>
      </c>
      <c r="C55" s="49"/>
      <c r="D55" s="49"/>
    </row>
    <row r="56" spans="1:4" ht="15" customHeight="1" thickBot="1">
      <c r="A56" s="120" t="s">
        <v>12</v>
      </c>
      <c r="B56" s="85" t="s">
        <v>5</v>
      </c>
      <c r="C56" s="229"/>
      <c r="D56" s="229"/>
    </row>
    <row r="57" spans="1:4" ht="13.5" thickBot="1">
      <c r="A57" s="120" t="s">
        <v>13</v>
      </c>
      <c r="B57" s="142" t="s">
        <v>427</v>
      </c>
      <c r="C57" s="241">
        <f>+C45+C51+C56</f>
        <v>146686</v>
      </c>
      <c r="D57" s="241">
        <f>+D45+D51+D56</f>
        <v>146788</v>
      </c>
    </row>
    <row r="58" ht="15" customHeight="1" thickBot="1">
      <c r="C58" s="242"/>
    </row>
    <row r="59" spans="1:4" ht="14.25" customHeight="1" thickBot="1">
      <c r="A59" s="145" t="s">
        <v>419</v>
      </c>
      <c r="B59" s="146"/>
      <c r="C59" s="84">
        <v>32</v>
      </c>
      <c r="D59" s="84">
        <v>32</v>
      </c>
    </row>
    <row r="60" spans="1:4" ht="13.5" thickBot="1">
      <c r="A60" s="145" t="s">
        <v>138</v>
      </c>
      <c r="B60" s="146"/>
      <c r="C60" s="84">
        <v>0</v>
      </c>
      <c r="D60" s="8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="110" zoomScaleNormal="110" workbookViewId="0" topLeftCell="A22">
      <selection activeCell="G6" sqref="G6"/>
    </sheetView>
  </sheetViews>
  <sheetFormatPr defaultColWidth="9.375" defaultRowHeight="12.75"/>
  <cols>
    <col min="1" max="1" width="13.75390625" style="143" customWidth="1"/>
    <col min="2" max="2" width="79.125" style="144" customWidth="1"/>
    <col min="3" max="3" width="19.75390625" style="144" customWidth="1"/>
    <col min="4" max="4" width="12.00390625" style="144" customWidth="1"/>
    <col min="5" max="16384" width="9.375" style="144" customWidth="1"/>
  </cols>
  <sheetData>
    <row r="1" spans="1:3" s="123" customFormat="1" ht="21" customHeight="1" thickBot="1">
      <c r="A1" s="122"/>
      <c r="B1" s="124"/>
      <c r="C1" s="324" t="s">
        <v>456</v>
      </c>
    </row>
    <row r="2" spans="1:4" s="325" customFormat="1" ht="25.5" customHeight="1">
      <c r="A2" s="277" t="s">
        <v>136</v>
      </c>
      <c r="B2" s="230" t="s">
        <v>435</v>
      </c>
      <c r="C2" s="243" t="s">
        <v>51</v>
      </c>
      <c r="D2" s="243" t="s">
        <v>51</v>
      </c>
    </row>
    <row r="3" spans="1:4" s="325" customFormat="1" ht="23.25" thickBot="1">
      <c r="A3" s="318" t="s">
        <v>135</v>
      </c>
      <c r="B3" s="231" t="s">
        <v>325</v>
      </c>
      <c r="C3" s="244" t="s">
        <v>50</v>
      </c>
      <c r="D3" s="244" t="s">
        <v>50</v>
      </c>
    </row>
    <row r="4" spans="1:3" s="326" customFormat="1" ht="15.75" customHeight="1" thickBot="1">
      <c r="A4" s="126"/>
      <c r="B4" s="126"/>
      <c r="C4" s="127" t="s">
        <v>44</v>
      </c>
    </row>
    <row r="5" spans="1:4" ht="13.5" thickBot="1">
      <c r="A5" s="278" t="s">
        <v>137</v>
      </c>
      <c r="B5" s="128" t="s">
        <v>45</v>
      </c>
      <c r="C5" s="129" t="s">
        <v>46</v>
      </c>
      <c r="D5" s="129" t="s">
        <v>455</v>
      </c>
    </row>
    <row r="6" spans="1:4" s="327" customFormat="1" ht="12.75" customHeight="1" thickBot="1">
      <c r="A6" s="115" t="s">
        <v>398</v>
      </c>
      <c r="B6" s="116" t="s">
        <v>399</v>
      </c>
      <c r="C6" s="117" t="s">
        <v>400</v>
      </c>
      <c r="D6" s="117" t="s">
        <v>402</v>
      </c>
    </row>
    <row r="7" spans="1:4" s="327" customFormat="1" ht="15.75" customHeight="1" thickBot="1">
      <c r="A7" s="130"/>
      <c r="B7" s="131" t="s">
        <v>47</v>
      </c>
      <c r="C7" s="132"/>
      <c r="D7" s="132"/>
    </row>
    <row r="8" spans="1:4" s="245" customFormat="1" ht="12" customHeight="1" thickBot="1">
      <c r="A8" s="115" t="s">
        <v>10</v>
      </c>
      <c r="B8" s="133" t="s">
        <v>420</v>
      </c>
      <c r="C8" s="202">
        <f>SUM(C9:C19)</f>
        <v>20924</v>
      </c>
      <c r="D8" s="202">
        <f>SUM(D9:D19)</f>
        <v>20924</v>
      </c>
    </row>
    <row r="9" spans="1:4" s="245" customFormat="1" ht="12" customHeight="1">
      <c r="A9" s="319" t="s">
        <v>79</v>
      </c>
      <c r="B9" s="10" t="s">
        <v>195</v>
      </c>
      <c r="C9" s="234"/>
      <c r="D9" s="234"/>
    </row>
    <row r="10" spans="1:4" s="245" customFormat="1" ht="12" customHeight="1">
      <c r="A10" s="320" t="s">
        <v>80</v>
      </c>
      <c r="B10" s="8" t="s">
        <v>196</v>
      </c>
      <c r="C10" s="200">
        <v>880</v>
      </c>
      <c r="D10" s="200">
        <v>880</v>
      </c>
    </row>
    <row r="11" spans="1:4" s="245" customFormat="1" ht="12" customHeight="1">
      <c r="A11" s="320" t="s">
        <v>81</v>
      </c>
      <c r="B11" s="8" t="s">
        <v>197</v>
      </c>
      <c r="C11" s="200"/>
      <c r="D11" s="200"/>
    </row>
    <row r="12" spans="1:4" s="245" customFormat="1" ht="12" customHeight="1">
      <c r="A12" s="320" t="s">
        <v>82</v>
      </c>
      <c r="B12" s="8" t="s">
        <v>198</v>
      </c>
      <c r="C12" s="200"/>
      <c r="D12" s="200"/>
    </row>
    <row r="13" spans="1:4" s="245" customFormat="1" ht="12" customHeight="1">
      <c r="A13" s="320" t="s">
        <v>102</v>
      </c>
      <c r="B13" s="8" t="s">
        <v>199</v>
      </c>
      <c r="C13" s="200">
        <v>15658</v>
      </c>
      <c r="D13" s="200">
        <v>15658</v>
      </c>
    </row>
    <row r="14" spans="1:4" s="245" customFormat="1" ht="12" customHeight="1">
      <c r="A14" s="320" t="s">
        <v>83</v>
      </c>
      <c r="B14" s="8" t="s">
        <v>308</v>
      </c>
      <c r="C14" s="200">
        <v>4385</v>
      </c>
      <c r="D14" s="200">
        <v>4385</v>
      </c>
    </row>
    <row r="15" spans="1:4" s="245" customFormat="1" ht="12" customHeight="1">
      <c r="A15" s="320" t="s">
        <v>84</v>
      </c>
      <c r="B15" s="7" t="s">
        <v>309</v>
      </c>
      <c r="C15" s="200"/>
      <c r="D15" s="200"/>
    </row>
    <row r="16" spans="1:4" s="245" customFormat="1" ht="12" customHeight="1">
      <c r="A16" s="320" t="s">
        <v>94</v>
      </c>
      <c r="B16" s="8" t="s">
        <v>202</v>
      </c>
      <c r="C16" s="235"/>
      <c r="D16" s="235"/>
    </row>
    <row r="17" spans="1:4" s="328" customFormat="1" ht="12" customHeight="1">
      <c r="A17" s="320" t="s">
        <v>95</v>
      </c>
      <c r="B17" s="8" t="s">
        <v>203</v>
      </c>
      <c r="C17" s="200"/>
      <c r="D17" s="200"/>
    </row>
    <row r="18" spans="1:4" s="328" customFormat="1" ht="12" customHeight="1">
      <c r="A18" s="320" t="s">
        <v>96</v>
      </c>
      <c r="B18" s="8" t="s">
        <v>344</v>
      </c>
      <c r="C18" s="201"/>
      <c r="D18" s="201"/>
    </row>
    <row r="19" spans="1:4" s="328" customFormat="1" ht="12" customHeight="1" thickBot="1">
      <c r="A19" s="320" t="s">
        <v>97</v>
      </c>
      <c r="B19" s="7" t="s">
        <v>204</v>
      </c>
      <c r="C19" s="201">
        <v>1</v>
      </c>
      <c r="D19" s="201">
        <v>1</v>
      </c>
    </row>
    <row r="20" spans="1:4" s="245" customFormat="1" ht="12" customHeight="1" thickBot="1">
      <c r="A20" s="115" t="s">
        <v>11</v>
      </c>
      <c r="B20" s="133" t="s">
        <v>310</v>
      </c>
      <c r="C20" s="202">
        <f>SUM(C21:C23)</f>
        <v>0</v>
      </c>
      <c r="D20" s="202">
        <f>SUM(D21:D23)</f>
        <v>0</v>
      </c>
    </row>
    <row r="21" spans="1:4" s="328" customFormat="1" ht="12" customHeight="1">
      <c r="A21" s="320" t="s">
        <v>85</v>
      </c>
      <c r="B21" s="9" t="s">
        <v>172</v>
      </c>
      <c r="C21" s="200"/>
      <c r="D21" s="200"/>
    </row>
    <row r="22" spans="1:4" s="328" customFormat="1" ht="12" customHeight="1">
      <c r="A22" s="320" t="s">
        <v>86</v>
      </c>
      <c r="B22" s="8" t="s">
        <v>311</v>
      </c>
      <c r="C22" s="200"/>
      <c r="D22" s="200"/>
    </row>
    <row r="23" spans="1:4" s="328" customFormat="1" ht="12" customHeight="1">
      <c r="A23" s="320" t="s">
        <v>87</v>
      </c>
      <c r="B23" s="8" t="s">
        <v>312</v>
      </c>
      <c r="C23" s="200"/>
      <c r="D23" s="200"/>
    </row>
    <row r="24" spans="1:4" s="328" customFormat="1" ht="12" customHeight="1" thickBot="1">
      <c r="A24" s="320" t="s">
        <v>88</v>
      </c>
      <c r="B24" s="8" t="s">
        <v>422</v>
      </c>
      <c r="C24" s="200"/>
      <c r="D24" s="200"/>
    </row>
    <row r="25" spans="1:4" s="328" customFormat="1" ht="12" customHeight="1" thickBot="1">
      <c r="A25" s="120" t="s">
        <v>12</v>
      </c>
      <c r="B25" s="85" t="s">
        <v>116</v>
      </c>
      <c r="C25" s="229"/>
      <c r="D25" s="229"/>
    </row>
    <row r="26" spans="1:4" s="328" customFormat="1" ht="12" customHeight="1" thickBot="1">
      <c r="A26" s="120" t="s">
        <v>13</v>
      </c>
      <c r="B26" s="85" t="s">
        <v>313</v>
      </c>
      <c r="C26" s="202">
        <f>+C27+C28</f>
        <v>0</v>
      </c>
      <c r="D26" s="202">
        <f>+D27+D28</f>
        <v>0</v>
      </c>
    </row>
    <row r="27" spans="1:4" s="328" customFormat="1" ht="12" customHeight="1">
      <c r="A27" s="321" t="s">
        <v>182</v>
      </c>
      <c r="B27" s="322" t="s">
        <v>311</v>
      </c>
      <c r="C27" s="47"/>
      <c r="D27" s="47"/>
    </row>
    <row r="28" spans="1:4" s="328" customFormat="1" ht="12" customHeight="1">
      <c r="A28" s="321" t="s">
        <v>185</v>
      </c>
      <c r="B28" s="323" t="s">
        <v>314</v>
      </c>
      <c r="C28" s="203"/>
      <c r="D28" s="203"/>
    </row>
    <row r="29" spans="1:4" s="328" customFormat="1" ht="12" customHeight="1" thickBot="1">
      <c r="A29" s="320" t="s">
        <v>186</v>
      </c>
      <c r="B29" s="90" t="s">
        <v>423</v>
      </c>
      <c r="C29" s="50"/>
      <c r="D29" s="50"/>
    </row>
    <row r="30" spans="1:4" s="328" customFormat="1" ht="12" customHeight="1" thickBot="1">
      <c r="A30" s="120" t="s">
        <v>14</v>
      </c>
      <c r="B30" s="85" t="s">
        <v>315</v>
      </c>
      <c r="C30" s="202">
        <f>+C31+C32+C33</f>
        <v>0</v>
      </c>
      <c r="D30" s="202">
        <f>+D31+D32+D33</f>
        <v>0</v>
      </c>
    </row>
    <row r="31" spans="1:4" s="328" customFormat="1" ht="12" customHeight="1">
      <c r="A31" s="321" t="s">
        <v>72</v>
      </c>
      <c r="B31" s="322" t="s">
        <v>209</v>
      </c>
      <c r="C31" s="47"/>
      <c r="D31" s="47"/>
    </row>
    <row r="32" spans="1:4" s="328" customFormat="1" ht="12" customHeight="1">
      <c r="A32" s="321" t="s">
        <v>73</v>
      </c>
      <c r="B32" s="323" t="s">
        <v>210</v>
      </c>
      <c r="C32" s="203"/>
      <c r="D32" s="203"/>
    </row>
    <row r="33" spans="1:4" s="328" customFormat="1" ht="12" customHeight="1" thickBot="1">
      <c r="A33" s="320" t="s">
        <v>74</v>
      </c>
      <c r="B33" s="90" t="s">
        <v>211</v>
      </c>
      <c r="C33" s="50"/>
      <c r="D33" s="50"/>
    </row>
    <row r="34" spans="1:4" s="245" customFormat="1" ht="12" customHeight="1" thickBot="1">
      <c r="A34" s="120" t="s">
        <v>15</v>
      </c>
      <c r="B34" s="85" t="s">
        <v>297</v>
      </c>
      <c r="C34" s="229"/>
      <c r="D34" s="229"/>
    </row>
    <row r="35" spans="1:4" s="245" customFormat="1" ht="12" customHeight="1" thickBot="1">
      <c r="A35" s="120" t="s">
        <v>16</v>
      </c>
      <c r="B35" s="85" t="s">
        <v>316</v>
      </c>
      <c r="C35" s="236"/>
      <c r="D35" s="236"/>
    </row>
    <row r="36" spans="1:4" s="245" customFormat="1" ht="12" customHeight="1" thickBot="1">
      <c r="A36" s="115" t="s">
        <v>17</v>
      </c>
      <c r="B36" s="85" t="s">
        <v>424</v>
      </c>
      <c r="C36" s="237">
        <f>+C8+C20+C25+C26+C30+C34+C35</f>
        <v>20924</v>
      </c>
      <c r="D36" s="237">
        <f>+D8+D20+D25+D26+D30+D34+D35</f>
        <v>20924</v>
      </c>
    </row>
    <row r="37" spans="1:4" s="245" customFormat="1" ht="12" customHeight="1" thickBot="1">
      <c r="A37" s="134" t="s">
        <v>18</v>
      </c>
      <c r="B37" s="85" t="s">
        <v>317</v>
      </c>
      <c r="C37" s="237">
        <f>+C38+C39+C40</f>
        <v>125762</v>
      </c>
      <c r="D37" s="237">
        <f>+D38+D39+D40</f>
        <v>125864</v>
      </c>
    </row>
    <row r="38" spans="1:4" s="245" customFormat="1" ht="12" customHeight="1">
      <c r="A38" s="321" t="s">
        <v>318</v>
      </c>
      <c r="B38" s="322" t="s">
        <v>165</v>
      </c>
      <c r="C38" s="47"/>
      <c r="D38" s="47"/>
    </row>
    <row r="39" spans="1:4" s="245" customFormat="1" ht="12" customHeight="1">
      <c r="A39" s="321" t="s">
        <v>319</v>
      </c>
      <c r="B39" s="323" t="s">
        <v>0</v>
      </c>
      <c r="C39" s="203"/>
      <c r="D39" s="203"/>
    </row>
    <row r="40" spans="1:4" s="328" customFormat="1" ht="12" customHeight="1" thickBot="1">
      <c r="A40" s="320" t="s">
        <v>320</v>
      </c>
      <c r="B40" s="90" t="s">
        <v>321</v>
      </c>
      <c r="C40" s="50">
        <v>125762</v>
      </c>
      <c r="D40" s="50">
        <v>125864</v>
      </c>
    </row>
    <row r="41" spans="1:4" s="328" customFormat="1" ht="15" customHeight="1" thickBot="1">
      <c r="A41" s="134" t="s">
        <v>19</v>
      </c>
      <c r="B41" s="135" t="s">
        <v>322</v>
      </c>
      <c r="C41" s="240">
        <f>+C36+C37</f>
        <v>146686</v>
      </c>
      <c r="D41" s="240">
        <f>+D36+D37</f>
        <v>146788</v>
      </c>
    </row>
    <row r="42" spans="1:3" s="328" customFormat="1" ht="15" customHeight="1">
      <c r="A42" s="136"/>
      <c r="B42" s="137"/>
      <c r="C42" s="238"/>
    </row>
    <row r="43" spans="1:3" ht="13.5" thickBot="1">
      <c r="A43" s="138"/>
      <c r="B43" s="139"/>
      <c r="C43" s="239"/>
    </row>
    <row r="44" spans="1:4" s="327" customFormat="1" ht="16.5" customHeight="1" thickBot="1">
      <c r="A44" s="140"/>
      <c r="B44" s="141" t="s">
        <v>48</v>
      </c>
      <c r="C44" s="240"/>
      <c r="D44" s="240"/>
    </row>
    <row r="45" spans="1:4" s="329" customFormat="1" ht="12" customHeight="1" thickBot="1">
      <c r="A45" s="120" t="s">
        <v>10</v>
      </c>
      <c r="B45" s="85" t="s">
        <v>323</v>
      </c>
      <c r="C45" s="202">
        <f>SUM(C46:C50)</f>
        <v>146686</v>
      </c>
      <c r="D45" s="202">
        <f>SUM(D46:D50)</f>
        <v>146788</v>
      </c>
    </row>
    <row r="46" spans="1:4" ht="12" customHeight="1">
      <c r="A46" s="320" t="s">
        <v>79</v>
      </c>
      <c r="B46" s="9" t="s">
        <v>39</v>
      </c>
      <c r="C46" s="47">
        <v>82284</v>
      </c>
      <c r="D46" s="47">
        <v>82364</v>
      </c>
    </row>
    <row r="47" spans="1:4" ht="12" customHeight="1">
      <c r="A47" s="320" t="s">
        <v>80</v>
      </c>
      <c r="B47" s="8" t="s">
        <v>125</v>
      </c>
      <c r="C47" s="49">
        <v>18763</v>
      </c>
      <c r="D47" s="49">
        <v>18785</v>
      </c>
    </row>
    <row r="48" spans="1:4" ht="12" customHeight="1">
      <c r="A48" s="320" t="s">
        <v>81</v>
      </c>
      <c r="B48" s="8" t="s">
        <v>101</v>
      </c>
      <c r="C48" s="49">
        <v>45639</v>
      </c>
      <c r="D48" s="49">
        <v>45639</v>
      </c>
    </row>
    <row r="49" spans="1:4" ht="12" customHeight="1">
      <c r="A49" s="320" t="s">
        <v>82</v>
      </c>
      <c r="B49" s="8" t="s">
        <v>126</v>
      </c>
      <c r="C49" s="49"/>
      <c r="D49" s="49"/>
    </row>
    <row r="50" spans="1:4" ht="12" customHeight="1" thickBot="1">
      <c r="A50" s="320" t="s">
        <v>102</v>
      </c>
      <c r="B50" s="8" t="s">
        <v>127</v>
      </c>
      <c r="C50" s="49"/>
      <c r="D50" s="49"/>
    </row>
    <row r="51" spans="1:4" ht="12" customHeight="1" thickBot="1">
      <c r="A51" s="120" t="s">
        <v>11</v>
      </c>
      <c r="B51" s="85" t="s">
        <v>324</v>
      </c>
      <c r="C51" s="202">
        <f>SUM(C52:C54)</f>
        <v>0</v>
      </c>
      <c r="D51" s="202">
        <f>SUM(D52:D54)</f>
        <v>0</v>
      </c>
    </row>
    <row r="52" spans="1:4" s="329" customFormat="1" ht="12" customHeight="1">
      <c r="A52" s="320" t="s">
        <v>85</v>
      </c>
      <c r="B52" s="9" t="s">
        <v>156</v>
      </c>
      <c r="C52" s="47"/>
      <c r="D52" s="47"/>
    </row>
    <row r="53" spans="1:4" ht="12" customHeight="1">
      <c r="A53" s="320" t="s">
        <v>86</v>
      </c>
      <c r="B53" s="8" t="s">
        <v>129</v>
      </c>
      <c r="C53" s="49"/>
      <c r="D53" s="49"/>
    </row>
    <row r="54" spans="1:4" ht="12" customHeight="1">
      <c r="A54" s="320" t="s">
        <v>87</v>
      </c>
      <c r="B54" s="8" t="s">
        <v>49</v>
      </c>
      <c r="C54" s="49"/>
      <c r="D54" s="49"/>
    </row>
    <row r="55" spans="1:4" ht="12" customHeight="1" thickBot="1">
      <c r="A55" s="320" t="s">
        <v>88</v>
      </c>
      <c r="B55" s="8" t="s">
        <v>421</v>
      </c>
      <c r="C55" s="49"/>
      <c r="D55" s="49"/>
    </row>
    <row r="56" spans="1:4" ht="15" customHeight="1" thickBot="1">
      <c r="A56" s="120" t="s">
        <v>12</v>
      </c>
      <c r="B56" s="85" t="s">
        <v>5</v>
      </c>
      <c r="C56" s="229"/>
      <c r="D56" s="229"/>
    </row>
    <row r="57" spans="1:4" ht="13.5" thickBot="1">
      <c r="A57" s="120" t="s">
        <v>13</v>
      </c>
      <c r="B57" s="142" t="s">
        <v>427</v>
      </c>
      <c r="C57" s="241">
        <f>+C45+C51+C56</f>
        <v>146686</v>
      </c>
      <c r="D57" s="241">
        <f>+D45+D51+D56</f>
        <v>146788</v>
      </c>
    </row>
    <row r="58" ht="15" customHeight="1" thickBot="1">
      <c r="C58" s="242"/>
    </row>
    <row r="59" spans="1:4" ht="14.25" customHeight="1" thickBot="1">
      <c r="A59" s="145" t="s">
        <v>419</v>
      </c>
      <c r="B59" s="146"/>
      <c r="C59" s="84">
        <v>32</v>
      </c>
      <c r="D59" s="84">
        <v>32</v>
      </c>
    </row>
    <row r="60" spans="1:4" ht="13.5" thickBot="1">
      <c r="A60" s="145" t="s">
        <v>138</v>
      </c>
      <c r="B60" s="146"/>
      <c r="C60" s="84">
        <v>0</v>
      </c>
      <c r="D60" s="8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workbookViewId="0" topLeftCell="A13">
      <selection activeCell="J59" sqref="J59"/>
    </sheetView>
  </sheetViews>
  <sheetFormatPr defaultColWidth="9.375" defaultRowHeight="12.75"/>
  <cols>
    <col min="1" max="1" width="13.75390625" style="143" customWidth="1"/>
    <col min="2" max="2" width="79.125" style="144" customWidth="1"/>
    <col min="3" max="3" width="20.75390625" style="144" customWidth="1"/>
    <col min="4" max="4" width="14.00390625" style="144" customWidth="1"/>
    <col min="5" max="16384" width="9.375" style="144" customWidth="1"/>
  </cols>
  <sheetData>
    <row r="1" spans="1:3" s="123" customFormat="1" ht="21" customHeight="1" thickBot="1">
      <c r="A1" s="122"/>
      <c r="B1" s="124"/>
      <c r="C1" s="324" t="s">
        <v>458</v>
      </c>
    </row>
    <row r="2" spans="1:4" s="325" customFormat="1" ht="25.5" customHeight="1">
      <c r="A2" s="277" t="s">
        <v>136</v>
      </c>
      <c r="B2" s="230" t="s">
        <v>436</v>
      </c>
      <c r="C2" s="243" t="s">
        <v>51</v>
      </c>
      <c r="D2" s="243" t="s">
        <v>51</v>
      </c>
    </row>
    <row r="3" spans="1:4" s="325" customFormat="1" ht="23.25" thickBot="1">
      <c r="A3" s="318" t="s">
        <v>135</v>
      </c>
      <c r="B3" s="231" t="s">
        <v>326</v>
      </c>
      <c r="C3" s="244" t="s">
        <v>51</v>
      </c>
      <c r="D3" s="244" t="s">
        <v>51</v>
      </c>
    </row>
    <row r="4" spans="1:3" s="326" customFormat="1" ht="15.75" customHeight="1" thickBot="1">
      <c r="A4" s="126"/>
      <c r="B4" s="126"/>
      <c r="C4" s="127" t="s">
        <v>44</v>
      </c>
    </row>
    <row r="5" spans="1:4" ht="13.5" thickBot="1">
      <c r="A5" s="278" t="s">
        <v>137</v>
      </c>
      <c r="B5" s="128" t="s">
        <v>45</v>
      </c>
      <c r="C5" s="129" t="s">
        <v>46</v>
      </c>
      <c r="D5" s="129" t="s">
        <v>455</v>
      </c>
    </row>
    <row r="6" spans="1:4" s="327" customFormat="1" ht="12.75" customHeight="1" thickBot="1">
      <c r="A6" s="115" t="s">
        <v>398</v>
      </c>
      <c r="B6" s="116" t="s">
        <v>399</v>
      </c>
      <c r="C6" s="117" t="s">
        <v>400</v>
      </c>
      <c r="D6" s="117" t="s">
        <v>402</v>
      </c>
    </row>
    <row r="7" spans="1:4" s="327" customFormat="1" ht="15.75" customHeight="1" thickBot="1">
      <c r="A7" s="130"/>
      <c r="B7" s="131" t="s">
        <v>47</v>
      </c>
      <c r="C7" s="132"/>
      <c r="D7" s="132"/>
    </row>
    <row r="8" spans="1:4" s="245" customFormat="1" ht="12" customHeight="1" thickBot="1">
      <c r="A8" s="115" t="s">
        <v>10</v>
      </c>
      <c r="B8" s="133" t="s">
        <v>420</v>
      </c>
      <c r="C8" s="202">
        <f>SUM(C9:C19)</f>
        <v>0</v>
      </c>
      <c r="D8" s="202">
        <f>SUM(D9:D19)</f>
        <v>0</v>
      </c>
    </row>
    <row r="9" spans="1:4" s="245" customFormat="1" ht="12" customHeight="1">
      <c r="A9" s="319" t="s">
        <v>79</v>
      </c>
      <c r="B9" s="10" t="s">
        <v>195</v>
      </c>
      <c r="C9" s="234"/>
      <c r="D9" s="234"/>
    </row>
    <row r="10" spans="1:4" s="245" customFormat="1" ht="12" customHeight="1">
      <c r="A10" s="320" t="s">
        <v>80</v>
      </c>
      <c r="B10" s="8" t="s">
        <v>196</v>
      </c>
      <c r="C10" s="200"/>
      <c r="D10" s="200"/>
    </row>
    <row r="11" spans="1:4" s="245" customFormat="1" ht="12" customHeight="1">
      <c r="A11" s="320" t="s">
        <v>81</v>
      </c>
      <c r="B11" s="8" t="s">
        <v>197</v>
      </c>
      <c r="C11" s="200"/>
      <c r="D11" s="200"/>
    </row>
    <row r="12" spans="1:4" s="245" customFormat="1" ht="12" customHeight="1">
      <c r="A12" s="320" t="s">
        <v>82</v>
      </c>
      <c r="B12" s="8" t="s">
        <v>198</v>
      </c>
      <c r="C12" s="200"/>
      <c r="D12" s="200"/>
    </row>
    <row r="13" spans="1:4" s="245" customFormat="1" ht="12" customHeight="1">
      <c r="A13" s="320" t="s">
        <v>102</v>
      </c>
      <c r="B13" s="8" t="s">
        <v>199</v>
      </c>
      <c r="C13" s="200"/>
      <c r="D13" s="200"/>
    </row>
    <row r="14" spans="1:4" s="245" customFormat="1" ht="12" customHeight="1">
      <c r="A14" s="320" t="s">
        <v>83</v>
      </c>
      <c r="B14" s="8" t="s">
        <v>308</v>
      </c>
      <c r="C14" s="200"/>
      <c r="D14" s="200"/>
    </row>
    <row r="15" spans="1:4" s="245" customFormat="1" ht="12" customHeight="1">
      <c r="A15" s="320" t="s">
        <v>84</v>
      </c>
      <c r="B15" s="7" t="s">
        <v>309</v>
      </c>
      <c r="C15" s="200"/>
      <c r="D15" s="200"/>
    </row>
    <row r="16" spans="1:4" s="245" customFormat="1" ht="12" customHeight="1">
      <c r="A16" s="320" t="s">
        <v>94</v>
      </c>
      <c r="B16" s="8" t="s">
        <v>202</v>
      </c>
      <c r="C16" s="235"/>
      <c r="D16" s="235"/>
    </row>
    <row r="17" spans="1:4" s="328" customFormat="1" ht="12" customHeight="1">
      <c r="A17" s="320" t="s">
        <v>95</v>
      </c>
      <c r="B17" s="8" t="s">
        <v>203</v>
      </c>
      <c r="C17" s="200"/>
      <c r="D17" s="200"/>
    </row>
    <row r="18" spans="1:4" s="328" customFormat="1" ht="12" customHeight="1">
      <c r="A18" s="320" t="s">
        <v>96</v>
      </c>
      <c r="B18" s="8" t="s">
        <v>344</v>
      </c>
      <c r="C18" s="201"/>
      <c r="D18" s="201"/>
    </row>
    <row r="19" spans="1:4" s="328" customFormat="1" ht="12" customHeight="1" thickBot="1">
      <c r="A19" s="320" t="s">
        <v>97</v>
      </c>
      <c r="B19" s="7" t="s">
        <v>204</v>
      </c>
      <c r="C19" s="201"/>
      <c r="D19" s="201"/>
    </row>
    <row r="20" spans="1:4" s="245" customFormat="1" ht="12" customHeight="1" thickBot="1">
      <c r="A20" s="115" t="s">
        <v>11</v>
      </c>
      <c r="B20" s="133" t="s">
        <v>310</v>
      </c>
      <c r="C20" s="202">
        <f>SUM(C21:C23)</f>
        <v>0</v>
      </c>
      <c r="D20" s="202">
        <f>SUM(D21:D23)</f>
        <v>0</v>
      </c>
    </row>
    <row r="21" spans="1:4" s="328" customFormat="1" ht="12" customHeight="1">
      <c r="A21" s="320" t="s">
        <v>85</v>
      </c>
      <c r="B21" s="9" t="s">
        <v>172</v>
      </c>
      <c r="C21" s="200"/>
      <c r="D21" s="200"/>
    </row>
    <row r="22" spans="1:4" s="328" customFormat="1" ht="12" customHeight="1">
      <c r="A22" s="320" t="s">
        <v>86</v>
      </c>
      <c r="B22" s="8" t="s">
        <v>311</v>
      </c>
      <c r="C22" s="200"/>
      <c r="D22" s="200"/>
    </row>
    <row r="23" spans="1:4" s="328" customFormat="1" ht="12" customHeight="1">
      <c r="A23" s="320" t="s">
        <v>87</v>
      </c>
      <c r="B23" s="8" t="s">
        <v>312</v>
      </c>
      <c r="C23" s="200"/>
      <c r="D23" s="200"/>
    </row>
    <row r="24" spans="1:4" s="328" customFormat="1" ht="12" customHeight="1" thickBot="1">
      <c r="A24" s="320" t="s">
        <v>88</v>
      </c>
      <c r="B24" s="8" t="s">
        <v>422</v>
      </c>
      <c r="C24" s="200"/>
      <c r="D24" s="200"/>
    </row>
    <row r="25" spans="1:4" s="328" customFormat="1" ht="12" customHeight="1" thickBot="1">
      <c r="A25" s="120" t="s">
        <v>12</v>
      </c>
      <c r="B25" s="85" t="s">
        <v>116</v>
      </c>
      <c r="C25" s="229"/>
      <c r="D25" s="229"/>
    </row>
    <row r="26" spans="1:4" s="328" customFormat="1" ht="12" customHeight="1" thickBot="1">
      <c r="A26" s="120" t="s">
        <v>13</v>
      </c>
      <c r="B26" s="85" t="s">
        <v>313</v>
      </c>
      <c r="C26" s="202">
        <f>+C27+C28</f>
        <v>0</v>
      </c>
      <c r="D26" s="202">
        <f>+D27+D28</f>
        <v>0</v>
      </c>
    </row>
    <row r="27" spans="1:4" s="328" customFormat="1" ht="12" customHeight="1">
      <c r="A27" s="321" t="s">
        <v>182</v>
      </c>
      <c r="B27" s="322" t="s">
        <v>311</v>
      </c>
      <c r="C27" s="47"/>
      <c r="D27" s="47"/>
    </row>
    <row r="28" spans="1:4" s="328" customFormat="1" ht="12" customHeight="1">
      <c r="A28" s="321" t="s">
        <v>185</v>
      </c>
      <c r="B28" s="323" t="s">
        <v>314</v>
      </c>
      <c r="C28" s="203"/>
      <c r="D28" s="203"/>
    </row>
    <row r="29" spans="1:4" s="328" customFormat="1" ht="12" customHeight="1" thickBot="1">
      <c r="A29" s="320" t="s">
        <v>186</v>
      </c>
      <c r="B29" s="90" t="s">
        <v>423</v>
      </c>
      <c r="C29" s="50"/>
      <c r="D29" s="50"/>
    </row>
    <row r="30" spans="1:4" s="328" customFormat="1" ht="12" customHeight="1" thickBot="1">
      <c r="A30" s="120" t="s">
        <v>14</v>
      </c>
      <c r="B30" s="85" t="s">
        <v>315</v>
      </c>
      <c r="C30" s="202">
        <f>+C31+C32+C33</f>
        <v>0</v>
      </c>
      <c r="D30" s="202">
        <f>+D31+D32+D33</f>
        <v>0</v>
      </c>
    </row>
    <row r="31" spans="1:4" s="328" customFormat="1" ht="12" customHeight="1">
      <c r="A31" s="321" t="s">
        <v>72</v>
      </c>
      <c r="B31" s="322" t="s">
        <v>209</v>
      </c>
      <c r="C31" s="47"/>
      <c r="D31" s="47"/>
    </row>
    <row r="32" spans="1:4" s="328" customFormat="1" ht="12" customHeight="1">
      <c r="A32" s="321" t="s">
        <v>73</v>
      </c>
      <c r="B32" s="323" t="s">
        <v>210</v>
      </c>
      <c r="C32" s="203"/>
      <c r="D32" s="203"/>
    </row>
    <row r="33" spans="1:4" s="328" customFormat="1" ht="12" customHeight="1" thickBot="1">
      <c r="A33" s="320" t="s">
        <v>74</v>
      </c>
      <c r="B33" s="90" t="s">
        <v>211</v>
      </c>
      <c r="C33" s="50"/>
      <c r="D33" s="50"/>
    </row>
    <row r="34" spans="1:4" s="245" customFormat="1" ht="12" customHeight="1" thickBot="1">
      <c r="A34" s="120" t="s">
        <v>15</v>
      </c>
      <c r="B34" s="85" t="s">
        <v>297</v>
      </c>
      <c r="C34" s="229"/>
      <c r="D34" s="229"/>
    </row>
    <row r="35" spans="1:4" s="245" customFormat="1" ht="12" customHeight="1" thickBot="1">
      <c r="A35" s="120" t="s">
        <v>16</v>
      </c>
      <c r="B35" s="85" t="s">
        <v>316</v>
      </c>
      <c r="C35" s="236"/>
      <c r="D35" s="236"/>
    </row>
    <row r="36" spans="1:4" s="245" customFormat="1" ht="12" customHeight="1" thickBot="1">
      <c r="A36" s="115" t="s">
        <v>17</v>
      </c>
      <c r="B36" s="85" t="s">
        <v>424</v>
      </c>
      <c r="C36" s="237">
        <f>+C8+C20+C25+C26+C30+C34+C35</f>
        <v>0</v>
      </c>
      <c r="D36" s="237">
        <f>+D8+D20+D25+D26+D30+D34+D35</f>
        <v>0</v>
      </c>
    </row>
    <row r="37" spans="1:4" s="245" customFormat="1" ht="12" customHeight="1" thickBot="1">
      <c r="A37" s="134" t="s">
        <v>18</v>
      </c>
      <c r="B37" s="85" t="s">
        <v>317</v>
      </c>
      <c r="C37" s="237">
        <f>+C38+C39+C40</f>
        <v>0</v>
      </c>
      <c r="D37" s="237">
        <f>+D38+D39+D40</f>
        <v>0</v>
      </c>
    </row>
    <row r="38" spans="1:4" s="245" customFormat="1" ht="12" customHeight="1">
      <c r="A38" s="321" t="s">
        <v>318</v>
      </c>
      <c r="B38" s="322" t="s">
        <v>165</v>
      </c>
      <c r="C38" s="47"/>
      <c r="D38" s="47"/>
    </row>
    <row r="39" spans="1:4" s="245" customFormat="1" ht="12" customHeight="1">
      <c r="A39" s="321" t="s">
        <v>319</v>
      </c>
      <c r="B39" s="323" t="s">
        <v>0</v>
      </c>
      <c r="C39" s="203"/>
      <c r="D39" s="203"/>
    </row>
    <row r="40" spans="1:4" s="328" customFormat="1" ht="12" customHeight="1" thickBot="1">
      <c r="A40" s="320" t="s">
        <v>320</v>
      </c>
      <c r="B40" s="90" t="s">
        <v>321</v>
      </c>
      <c r="C40" s="50"/>
      <c r="D40" s="50"/>
    </row>
    <row r="41" spans="1:4" s="328" customFormat="1" ht="15" customHeight="1" thickBot="1">
      <c r="A41" s="134" t="s">
        <v>19</v>
      </c>
      <c r="B41" s="135" t="s">
        <v>322</v>
      </c>
      <c r="C41" s="240">
        <f>+C36+C37</f>
        <v>0</v>
      </c>
      <c r="D41" s="240">
        <f>+D36+D37</f>
        <v>0</v>
      </c>
    </row>
    <row r="42" spans="1:3" s="328" customFormat="1" ht="15" customHeight="1">
      <c r="A42" s="136"/>
      <c r="B42" s="137"/>
      <c r="C42" s="238"/>
    </row>
    <row r="43" spans="1:3" ht="13.5" thickBot="1">
      <c r="A43" s="138"/>
      <c r="B43" s="139"/>
      <c r="C43" s="239"/>
    </row>
    <row r="44" spans="1:4" s="327" customFormat="1" ht="16.5" customHeight="1" thickBot="1">
      <c r="A44" s="140"/>
      <c r="B44" s="141" t="s">
        <v>48</v>
      </c>
      <c r="C44" s="240"/>
      <c r="D44" s="240"/>
    </row>
    <row r="45" spans="1:4" s="329" customFormat="1" ht="12" customHeight="1" thickBot="1">
      <c r="A45" s="120" t="s">
        <v>10</v>
      </c>
      <c r="B45" s="85" t="s">
        <v>323</v>
      </c>
      <c r="C45" s="202">
        <f>SUM(C46:C50)</f>
        <v>0</v>
      </c>
      <c r="D45" s="202">
        <f>SUM(D46:D50)</f>
        <v>0</v>
      </c>
    </row>
    <row r="46" spans="1:4" ht="12" customHeight="1">
      <c r="A46" s="320" t="s">
        <v>79</v>
      </c>
      <c r="B46" s="9" t="s">
        <v>39</v>
      </c>
      <c r="C46" s="47"/>
      <c r="D46" s="47"/>
    </row>
    <row r="47" spans="1:4" ht="12" customHeight="1">
      <c r="A47" s="320" t="s">
        <v>80</v>
      </c>
      <c r="B47" s="8" t="s">
        <v>125</v>
      </c>
      <c r="C47" s="49"/>
      <c r="D47" s="49"/>
    </row>
    <row r="48" spans="1:4" ht="12" customHeight="1">
      <c r="A48" s="320" t="s">
        <v>81</v>
      </c>
      <c r="B48" s="8" t="s">
        <v>101</v>
      </c>
      <c r="C48" s="49"/>
      <c r="D48" s="49"/>
    </row>
    <row r="49" spans="1:4" ht="12" customHeight="1">
      <c r="A49" s="320" t="s">
        <v>82</v>
      </c>
      <c r="B49" s="8" t="s">
        <v>126</v>
      </c>
      <c r="C49" s="49"/>
      <c r="D49" s="49"/>
    </row>
    <row r="50" spans="1:4" ht="12" customHeight="1" thickBot="1">
      <c r="A50" s="320" t="s">
        <v>102</v>
      </c>
      <c r="B50" s="8" t="s">
        <v>127</v>
      </c>
      <c r="C50" s="49"/>
      <c r="D50" s="49"/>
    </row>
    <row r="51" spans="1:4" ht="12" customHeight="1" thickBot="1">
      <c r="A51" s="120" t="s">
        <v>11</v>
      </c>
      <c r="B51" s="85" t="s">
        <v>324</v>
      </c>
      <c r="C51" s="202">
        <f>SUM(C52:C54)</f>
        <v>0</v>
      </c>
      <c r="D51" s="202">
        <f>SUM(D52:D54)</f>
        <v>0</v>
      </c>
    </row>
    <row r="52" spans="1:4" s="329" customFormat="1" ht="12" customHeight="1">
      <c r="A52" s="320" t="s">
        <v>85</v>
      </c>
      <c r="B52" s="9" t="s">
        <v>156</v>
      </c>
      <c r="C52" s="47"/>
      <c r="D52" s="47"/>
    </row>
    <row r="53" spans="1:4" ht="12" customHeight="1">
      <c r="A53" s="320" t="s">
        <v>86</v>
      </c>
      <c r="B53" s="8" t="s">
        <v>129</v>
      </c>
      <c r="C53" s="49"/>
      <c r="D53" s="49"/>
    </row>
    <row r="54" spans="1:4" ht="12" customHeight="1">
      <c r="A54" s="320" t="s">
        <v>87</v>
      </c>
      <c r="B54" s="8" t="s">
        <v>49</v>
      </c>
      <c r="C54" s="49"/>
      <c r="D54" s="49"/>
    </row>
    <row r="55" spans="1:4" ht="12" customHeight="1" thickBot="1">
      <c r="A55" s="320" t="s">
        <v>88</v>
      </c>
      <c r="B55" s="8" t="s">
        <v>421</v>
      </c>
      <c r="C55" s="49"/>
      <c r="D55" s="49"/>
    </row>
    <row r="56" spans="1:4" ht="15" customHeight="1" thickBot="1">
      <c r="A56" s="120" t="s">
        <v>12</v>
      </c>
      <c r="B56" s="85" t="s">
        <v>5</v>
      </c>
      <c r="C56" s="229"/>
      <c r="D56" s="229"/>
    </row>
    <row r="57" spans="1:4" ht="13.5" thickBot="1">
      <c r="A57" s="120" t="s">
        <v>13</v>
      </c>
      <c r="B57" s="142" t="s">
        <v>427</v>
      </c>
      <c r="C57" s="241">
        <f>+C45+C51+C56</f>
        <v>0</v>
      </c>
      <c r="D57" s="241">
        <f>+D45+D51+D56</f>
        <v>0</v>
      </c>
    </row>
    <row r="58" ht="15" customHeight="1" thickBot="1">
      <c r="C58" s="242"/>
    </row>
    <row r="59" spans="1:4" ht="14.25" customHeight="1" thickBot="1">
      <c r="A59" s="145" t="s">
        <v>419</v>
      </c>
      <c r="B59" s="146"/>
      <c r="C59" s="84">
        <v>0</v>
      </c>
      <c r="D59" s="84">
        <v>0</v>
      </c>
    </row>
    <row r="60" spans="1:4" ht="13.5" thickBot="1">
      <c r="A60" s="145" t="s">
        <v>138</v>
      </c>
      <c r="B60" s="146"/>
      <c r="C60" s="84">
        <v>0</v>
      </c>
      <c r="D60" s="8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workbookViewId="0" topLeftCell="A28">
      <selection activeCell="G34" sqref="G34"/>
    </sheetView>
  </sheetViews>
  <sheetFormatPr defaultColWidth="9.375" defaultRowHeight="12.75"/>
  <cols>
    <col min="1" max="1" width="13.75390625" style="143" customWidth="1"/>
    <col min="2" max="2" width="79.125" style="144" customWidth="1"/>
    <col min="3" max="3" width="17.00390625" style="144" customWidth="1"/>
    <col min="4" max="4" width="12.625" style="144" customWidth="1"/>
    <col min="5" max="16384" width="9.375" style="144" customWidth="1"/>
  </cols>
  <sheetData>
    <row r="1" spans="1:3" s="123" customFormat="1" ht="21" customHeight="1" thickBot="1">
      <c r="A1" s="122"/>
      <c r="B1" s="124"/>
      <c r="C1" s="324" t="s">
        <v>459</v>
      </c>
    </row>
    <row r="2" spans="1:4" s="325" customFormat="1" ht="25.5" customHeight="1">
      <c r="A2" s="277" t="s">
        <v>136</v>
      </c>
      <c r="B2" s="230" t="s">
        <v>435</v>
      </c>
      <c r="C2" s="243" t="s">
        <v>51</v>
      </c>
      <c r="D2" s="243" t="s">
        <v>51</v>
      </c>
    </row>
    <row r="3" spans="1:4" s="325" customFormat="1" ht="23.25" thickBot="1">
      <c r="A3" s="318" t="s">
        <v>135</v>
      </c>
      <c r="B3" s="231" t="s">
        <v>428</v>
      </c>
      <c r="C3" s="244" t="s">
        <v>339</v>
      </c>
      <c r="D3" s="244" t="s">
        <v>339</v>
      </c>
    </row>
    <row r="4" spans="1:3" s="326" customFormat="1" ht="15.75" customHeight="1" thickBot="1">
      <c r="A4" s="126"/>
      <c r="B4" s="126"/>
      <c r="C4" s="127" t="s">
        <v>44</v>
      </c>
    </row>
    <row r="5" spans="1:4" ht="13.5" thickBot="1">
      <c r="A5" s="278" t="s">
        <v>137</v>
      </c>
      <c r="B5" s="128" t="s">
        <v>45</v>
      </c>
      <c r="C5" s="129" t="s">
        <v>46</v>
      </c>
      <c r="D5" s="129" t="s">
        <v>455</v>
      </c>
    </row>
    <row r="6" spans="1:4" s="327" customFormat="1" ht="12.75" customHeight="1" thickBot="1">
      <c r="A6" s="115" t="s">
        <v>398</v>
      </c>
      <c r="B6" s="116" t="s">
        <v>399</v>
      </c>
      <c r="C6" s="117" t="s">
        <v>400</v>
      </c>
      <c r="D6" s="117" t="s">
        <v>402</v>
      </c>
    </row>
    <row r="7" spans="1:4" s="327" customFormat="1" ht="15.75" customHeight="1" thickBot="1">
      <c r="A7" s="130"/>
      <c r="B7" s="131" t="s">
        <v>47</v>
      </c>
      <c r="C7" s="132"/>
      <c r="D7" s="132"/>
    </row>
    <row r="8" spans="1:4" s="245" customFormat="1" ht="12" customHeight="1" thickBot="1">
      <c r="A8" s="115" t="s">
        <v>10</v>
      </c>
      <c r="B8" s="133" t="s">
        <v>420</v>
      </c>
      <c r="C8" s="202">
        <f>SUM(C9:C19)</f>
        <v>0</v>
      </c>
      <c r="D8" s="202">
        <f>SUM(D9:D19)</f>
        <v>0</v>
      </c>
    </row>
    <row r="9" spans="1:4" s="245" customFormat="1" ht="12" customHeight="1">
      <c r="A9" s="319" t="s">
        <v>79</v>
      </c>
      <c r="B9" s="10" t="s">
        <v>195</v>
      </c>
      <c r="C9" s="234"/>
      <c r="D9" s="234"/>
    </row>
    <row r="10" spans="1:4" s="245" customFormat="1" ht="12" customHeight="1">
      <c r="A10" s="320" t="s">
        <v>80</v>
      </c>
      <c r="B10" s="8" t="s">
        <v>196</v>
      </c>
      <c r="C10" s="200"/>
      <c r="D10" s="200"/>
    </row>
    <row r="11" spans="1:4" s="245" customFormat="1" ht="12" customHeight="1">
      <c r="A11" s="320" t="s">
        <v>81</v>
      </c>
      <c r="B11" s="8" t="s">
        <v>197</v>
      </c>
      <c r="C11" s="200"/>
      <c r="D11" s="200"/>
    </row>
    <row r="12" spans="1:4" s="245" customFormat="1" ht="12" customHeight="1">
      <c r="A12" s="320" t="s">
        <v>82</v>
      </c>
      <c r="B12" s="8" t="s">
        <v>198</v>
      </c>
      <c r="C12" s="200"/>
      <c r="D12" s="200"/>
    </row>
    <row r="13" spans="1:4" s="245" customFormat="1" ht="12" customHeight="1">
      <c r="A13" s="320" t="s">
        <v>102</v>
      </c>
      <c r="B13" s="8" t="s">
        <v>199</v>
      </c>
      <c r="C13" s="200"/>
      <c r="D13" s="200"/>
    </row>
    <row r="14" spans="1:4" s="245" customFormat="1" ht="12" customHeight="1">
      <c r="A14" s="320" t="s">
        <v>83</v>
      </c>
      <c r="B14" s="8" t="s">
        <v>308</v>
      </c>
      <c r="C14" s="200"/>
      <c r="D14" s="200"/>
    </row>
    <row r="15" spans="1:4" s="245" customFormat="1" ht="12" customHeight="1">
      <c r="A15" s="320" t="s">
        <v>84</v>
      </c>
      <c r="B15" s="7" t="s">
        <v>309</v>
      </c>
      <c r="C15" s="200"/>
      <c r="D15" s="200"/>
    </row>
    <row r="16" spans="1:4" s="245" customFormat="1" ht="12" customHeight="1">
      <c r="A16" s="320" t="s">
        <v>94</v>
      </c>
      <c r="B16" s="8" t="s">
        <v>202</v>
      </c>
      <c r="C16" s="235"/>
      <c r="D16" s="235"/>
    </row>
    <row r="17" spans="1:4" s="328" customFormat="1" ht="12" customHeight="1">
      <c r="A17" s="320" t="s">
        <v>95</v>
      </c>
      <c r="B17" s="8" t="s">
        <v>203</v>
      </c>
      <c r="C17" s="200"/>
      <c r="D17" s="200"/>
    </row>
    <row r="18" spans="1:4" s="328" customFormat="1" ht="12" customHeight="1">
      <c r="A18" s="320" t="s">
        <v>96</v>
      </c>
      <c r="B18" s="8" t="s">
        <v>344</v>
      </c>
      <c r="C18" s="201"/>
      <c r="D18" s="201"/>
    </row>
    <row r="19" spans="1:4" s="328" customFormat="1" ht="12" customHeight="1" thickBot="1">
      <c r="A19" s="320" t="s">
        <v>97</v>
      </c>
      <c r="B19" s="7" t="s">
        <v>204</v>
      </c>
      <c r="C19" s="201"/>
      <c r="D19" s="201"/>
    </row>
    <row r="20" spans="1:4" s="245" customFormat="1" ht="12" customHeight="1" thickBot="1">
      <c r="A20" s="115" t="s">
        <v>11</v>
      </c>
      <c r="B20" s="133" t="s">
        <v>310</v>
      </c>
      <c r="C20" s="202">
        <f>SUM(C21:C23)</f>
        <v>0</v>
      </c>
      <c r="D20" s="202">
        <f>SUM(D21:D23)</f>
        <v>0</v>
      </c>
    </row>
    <row r="21" spans="1:4" s="328" customFormat="1" ht="12" customHeight="1">
      <c r="A21" s="320" t="s">
        <v>85</v>
      </c>
      <c r="B21" s="9" t="s">
        <v>172</v>
      </c>
      <c r="C21" s="200"/>
      <c r="D21" s="200"/>
    </row>
    <row r="22" spans="1:4" s="328" customFormat="1" ht="12" customHeight="1">
      <c r="A22" s="320" t="s">
        <v>86</v>
      </c>
      <c r="B22" s="8" t="s">
        <v>311</v>
      </c>
      <c r="C22" s="200"/>
      <c r="D22" s="200"/>
    </row>
    <row r="23" spans="1:4" s="328" customFormat="1" ht="12" customHeight="1">
      <c r="A23" s="320" t="s">
        <v>87</v>
      </c>
      <c r="B23" s="8" t="s">
        <v>312</v>
      </c>
      <c r="C23" s="200"/>
      <c r="D23" s="200"/>
    </row>
    <row r="24" spans="1:4" s="328" customFormat="1" ht="12" customHeight="1" thickBot="1">
      <c r="A24" s="320" t="s">
        <v>88</v>
      </c>
      <c r="B24" s="8" t="s">
        <v>422</v>
      </c>
      <c r="C24" s="200"/>
      <c r="D24" s="200"/>
    </row>
    <row r="25" spans="1:4" s="328" customFormat="1" ht="12" customHeight="1" thickBot="1">
      <c r="A25" s="120" t="s">
        <v>12</v>
      </c>
      <c r="B25" s="85" t="s">
        <v>116</v>
      </c>
      <c r="C25" s="229"/>
      <c r="D25" s="229"/>
    </row>
    <row r="26" spans="1:4" s="328" customFormat="1" ht="12" customHeight="1" thickBot="1">
      <c r="A26" s="120" t="s">
        <v>13</v>
      </c>
      <c r="B26" s="85" t="s">
        <v>313</v>
      </c>
      <c r="C26" s="202">
        <f>+C27+C28</f>
        <v>0</v>
      </c>
      <c r="D26" s="202">
        <f>+D27+D28</f>
        <v>0</v>
      </c>
    </row>
    <row r="27" spans="1:4" s="328" customFormat="1" ht="12" customHeight="1">
      <c r="A27" s="321" t="s">
        <v>182</v>
      </c>
      <c r="B27" s="322" t="s">
        <v>311</v>
      </c>
      <c r="C27" s="47"/>
      <c r="D27" s="47"/>
    </row>
    <row r="28" spans="1:4" s="328" customFormat="1" ht="12" customHeight="1">
      <c r="A28" s="321" t="s">
        <v>185</v>
      </c>
      <c r="B28" s="323" t="s">
        <v>314</v>
      </c>
      <c r="C28" s="203"/>
      <c r="D28" s="203"/>
    </row>
    <row r="29" spans="1:4" s="328" customFormat="1" ht="12" customHeight="1" thickBot="1">
      <c r="A29" s="320" t="s">
        <v>186</v>
      </c>
      <c r="B29" s="90" t="s">
        <v>423</v>
      </c>
      <c r="C29" s="50"/>
      <c r="D29" s="50"/>
    </row>
    <row r="30" spans="1:4" s="328" customFormat="1" ht="12" customHeight="1" thickBot="1">
      <c r="A30" s="120" t="s">
        <v>14</v>
      </c>
      <c r="B30" s="85" t="s">
        <v>315</v>
      </c>
      <c r="C30" s="202">
        <f>+C31+C32+C33</f>
        <v>0</v>
      </c>
      <c r="D30" s="202">
        <f>+D31+D32+D33</f>
        <v>0</v>
      </c>
    </row>
    <row r="31" spans="1:4" s="328" customFormat="1" ht="12" customHeight="1">
      <c r="A31" s="321" t="s">
        <v>72</v>
      </c>
      <c r="B31" s="322" t="s">
        <v>209</v>
      </c>
      <c r="C31" s="47"/>
      <c r="D31" s="47"/>
    </row>
    <row r="32" spans="1:4" s="328" customFormat="1" ht="12" customHeight="1">
      <c r="A32" s="321" t="s">
        <v>73</v>
      </c>
      <c r="B32" s="323" t="s">
        <v>210</v>
      </c>
      <c r="C32" s="203"/>
      <c r="D32" s="203"/>
    </row>
    <row r="33" spans="1:4" s="328" customFormat="1" ht="12" customHeight="1" thickBot="1">
      <c r="A33" s="320" t="s">
        <v>74</v>
      </c>
      <c r="B33" s="90" t="s">
        <v>211</v>
      </c>
      <c r="C33" s="50"/>
      <c r="D33" s="50"/>
    </row>
    <row r="34" spans="1:4" s="245" customFormat="1" ht="12" customHeight="1" thickBot="1">
      <c r="A34" s="120" t="s">
        <v>15</v>
      </c>
      <c r="B34" s="85" t="s">
        <v>297</v>
      </c>
      <c r="C34" s="229"/>
      <c r="D34" s="229"/>
    </row>
    <row r="35" spans="1:4" s="245" customFormat="1" ht="12" customHeight="1" thickBot="1">
      <c r="A35" s="120" t="s">
        <v>16</v>
      </c>
      <c r="B35" s="85" t="s">
        <v>316</v>
      </c>
      <c r="C35" s="236"/>
      <c r="D35" s="236"/>
    </row>
    <row r="36" spans="1:4" s="245" customFormat="1" ht="12" customHeight="1" thickBot="1">
      <c r="A36" s="115" t="s">
        <v>17</v>
      </c>
      <c r="B36" s="85" t="s">
        <v>424</v>
      </c>
      <c r="C36" s="237">
        <f>+C8+C20+C25+C26+C30+C34+C35</f>
        <v>0</v>
      </c>
      <c r="D36" s="237">
        <f>+D8+D20+D25+D26+D30+D34+D35</f>
        <v>0</v>
      </c>
    </row>
    <row r="37" spans="1:4" s="245" customFormat="1" ht="12" customHeight="1" thickBot="1">
      <c r="A37" s="134" t="s">
        <v>18</v>
      </c>
      <c r="B37" s="85" t="s">
        <v>317</v>
      </c>
      <c r="C37" s="237">
        <f>+C38+C39+C40</f>
        <v>0</v>
      </c>
      <c r="D37" s="237">
        <f>+D38+D39+D40</f>
        <v>0</v>
      </c>
    </row>
    <row r="38" spans="1:4" s="245" customFormat="1" ht="12" customHeight="1">
      <c r="A38" s="321" t="s">
        <v>318</v>
      </c>
      <c r="B38" s="322" t="s">
        <v>165</v>
      </c>
      <c r="C38" s="47"/>
      <c r="D38" s="47"/>
    </row>
    <row r="39" spans="1:4" s="245" customFormat="1" ht="12" customHeight="1">
      <c r="A39" s="321" t="s">
        <v>319</v>
      </c>
      <c r="B39" s="323" t="s">
        <v>0</v>
      </c>
      <c r="C39" s="203"/>
      <c r="D39" s="203"/>
    </row>
    <row r="40" spans="1:4" s="328" customFormat="1" ht="12" customHeight="1" thickBot="1">
      <c r="A40" s="320" t="s">
        <v>320</v>
      </c>
      <c r="B40" s="90" t="s">
        <v>321</v>
      </c>
      <c r="C40" s="50"/>
      <c r="D40" s="50"/>
    </row>
    <row r="41" spans="1:4" s="328" customFormat="1" ht="15" customHeight="1" thickBot="1">
      <c r="A41" s="134" t="s">
        <v>19</v>
      </c>
      <c r="B41" s="135" t="s">
        <v>322</v>
      </c>
      <c r="C41" s="240">
        <f>+C36+C37</f>
        <v>0</v>
      </c>
      <c r="D41" s="240">
        <f>+D36+D37</f>
        <v>0</v>
      </c>
    </row>
    <row r="42" spans="1:3" s="328" customFormat="1" ht="15" customHeight="1">
      <c r="A42" s="136"/>
      <c r="B42" s="137"/>
      <c r="C42" s="238"/>
    </row>
    <row r="43" spans="1:3" ht="13.5" thickBot="1">
      <c r="A43" s="138"/>
      <c r="B43" s="139"/>
      <c r="C43" s="239"/>
    </row>
    <row r="44" spans="1:4" s="327" customFormat="1" ht="16.5" customHeight="1" thickBot="1">
      <c r="A44" s="140"/>
      <c r="B44" s="141" t="s">
        <v>48</v>
      </c>
      <c r="C44" s="240"/>
      <c r="D44" s="240"/>
    </row>
    <row r="45" spans="1:4" s="329" customFormat="1" ht="12" customHeight="1" thickBot="1">
      <c r="A45" s="120" t="s">
        <v>10</v>
      </c>
      <c r="B45" s="85" t="s">
        <v>323</v>
      </c>
      <c r="C45" s="202">
        <f>SUM(C46:C50)</f>
        <v>0</v>
      </c>
      <c r="D45" s="202">
        <f>SUM(D46:D50)</f>
        <v>0</v>
      </c>
    </row>
    <row r="46" spans="1:4" ht="12" customHeight="1">
      <c r="A46" s="320" t="s">
        <v>79</v>
      </c>
      <c r="B46" s="9" t="s">
        <v>39</v>
      </c>
      <c r="C46" s="47"/>
      <c r="D46" s="47"/>
    </row>
    <row r="47" spans="1:4" ht="12" customHeight="1">
      <c r="A47" s="320" t="s">
        <v>80</v>
      </c>
      <c r="B47" s="8" t="s">
        <v>125</v>
      </c>
      <c r="C47" s="49"/>
      <c r="D47" s="49"/>
    </row>
    <row r="48" spans="1:4" ht="12" customHeight="1">
      <c r="A48" s="320" t="s">
        <v>81</v>
      </c>
      <c r="B48" s="8" t="s">
        <v>101</v>
      </c>
      <c r="C48" s="49"/>
      <c r="D48" s="49"/>
    </row>
    <row r="49" spans="1:4" ht="12" customHeight="1">
      <c r="A49" s="320" t="s">
        <v>82</v>
      </c>
      <c r="B49" s="8" t="s">
        <v>126</v>
      </c>
      <c r="C49" s="49"/>
      <c r="D49" s="49"/>
    </row>
    <row r="50" spans="1:4" ht="12" customHeight="1" thickBot="1">
      <c r="A50" s="320" t="s">
        <v>102</v>
      </c>
      <c r="B50" s="8" t="s">
        <v>127</v>
      </c>
      <c r="C50" s="49"/>
      <c r="D50" s="49"/>
    </row>
    <row r="51" spans="1:4" ht="12" customHeight="1" thickBot="1">
      <c r="A51" s="120" t="s">
        <v>11</v>
      </c>
      <c r="B51" s="85" t="s">
        <v>324</v>
      </c>
      <c r="C51" s="202">
        <f>SUM(C52:C54)</f>
        <v>0</v>
      </c>
      <c r="D51" s="202">
        <f>SUM(D52:D54)</f>
        <v>0</v>
      </c>
    </row>
    <row r="52" spans="1:4" s="329" customFormat="1" ht="12" customHeight="1">
      <c r="A52" s="320" t="s">
        <v>85</v>
      </c>
      <c r="B52" s="9" t="s">
        <v>156</v>
      </c>
      <c r="C52" s="47"/>
      <c r="D52" s="47"/>
    </row>
    <row r="53" spans="1:4" ht="12" customHeight="1">
      <c r="A53" s="320" t="s">
        <v>86</v>
      </c>
      <c r="B53" s="8" t="s">
        <v>129</v>
      </c>
      <c r="C53" s="49"/>
      <c r="D53" s="49"/>
    </row>
    <row r="54" spans="1:4" ht="12" customHeight="1">
      <c r="A54" s="320" t="s">
        <v>87</v>
      </c>
      <c r="B54" s="8" t="s">
        <v>49</v>
      </c>
      <c r="C54" s="49"/>
      <c r="D54" s="49"/>
    </row>
    <row r="55" spans="1:4" ht="12" customHeight="1" thickBot="1">
      <c r="A55" s="320" t="s">
        <v>88</v>
      </c>
      <c r="B55" s="8" t="s">
        <v>421</v>
      </c>
      <c r="C55" s="49"/>
      <c r="D55" s="49"/>
    </row>
    <row r="56" spans="1:4" ht="15" customHeight="1" thickBot="1">
      <c r="A56" s="120" t="s">
        <v>12</v>
      </c>
      <c r="B56" s="85" t="s">
        <v>5</v>
      </c>
      <c r="C56" s="229"/>
      <c r="D56" s="229"/>
    </row>
    <row r="57" spans="1:4" ht="13.5" thickBot="1">
      <c r="A57" s="120" t="s">
        <v>13</v>
      </c>
      <c r="B57" s="142" t="s">
        <v>427</v>
      </c>
      <c r="C57" s="241">
        <f>+C45+C51+C56</f>
        <v>0</v>
      </c>
      <c r="D57" s="241">
        <f>+D45+D51+D56</f>
        <v>0</v>
      </c>
    </row>
    <row r="58" ht="15" customHeight="1" thickBot="1">
      <c r="C58" s="242"/>
    </row>
    <row r="59" spans="1:4" ht="14.25" customHeight="1" thickBot="1">
      <c r="A59" s="145" t="s">
        <v>419</v>
      </c>
      <c r="B59" s="146"/>
      <c r="C59" s="84">
        <v>0</v>
      </c>
      <c r="D59" s="84">
        <v>0</v>
      </c>
    </row>
    <row r="60" spans="1:4" ht="13.5" thickBot="1">
      <c r="A60" s="145" t="s">
        <v>138</v>
      </c>
      <c r="B60" s="146"/>
      <c r="C60" s="84">
        <v>0</v>
      </c>
      <c r="D60" s="8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J16" sqref="J16"/>
    </sheetView>
  </sheetViews>
  <sheetFormatPr defaultColWidth="9.375" defaultRowHeight="12.75"/>
  <cols>
    <col min="1" max="1" width="5.50390625" style="37" customWidth="1"/>
    <col min="2" max="2" width="33.125" style="37" customWidth="1"/>
    <col min="3" max="3" width="12.375" style="37" customWidth="1"/>
    <col min="4" max="4" width="11.50390625" style="37" customWidth="1"/>
    <col min="5" max="5" width="11.375" style="37" customWidth="1"/>
    <col min="6" max="6" width="11.00390625" style="37" customWidth="1"/>
    <col min="7" max="7" width="14.375" style="37" customWidth="1"/>
    <col min="8" max="16384" width="9.375" style="37" customWidth="1"/>
  </cols>
  <sheetData>
    <row r="1" spans="1:7" ht="43.5" customHeight="1">
      <c r="A1" s="406" t="s">
        <v>1</v>
      </c>
      <c r="B1" s="406"/>
      <c r="C1" s="406"/>
      <c r="D1" s="406"/>
      <c r="E1" s="406"/>
      <c r="F1" s="406"/>
      <c r="G1" s="406"/>
    </row>
    <row r="3" spans="1:7" s="98" customFormat="1" ht="27" customHeight="1">
      <c r="A3" s="96" t="s">
        <v>139</v>
      </c>
      <c r="B3" s="97"/>
      <c r="C3" s="405" t="s">
        <v>432</v>
      </c>
      <c r="D3" s="405"/>
      <c r="E3" s="405"/>
      <c r="F3" s="405"/>
      <c r="G3" s="405"/>
    </row>
    <row r="4" spans="1:7" s="98" customFormat="1" ht="15">
      <c r="A4" s="97"/>
      <c r="B4" s="97"/>
      <c r="C4" s="97"/>
      <c r="D4" s="97"/>
      <c r="E4" s="97"/>
      <c r="F4" s="97"/>
      <c r="G4" s="97"/>
    </row>
    <row r="5" spans="1:7" s="98" customFormat="1" ht="24.75" customHeight="1">
      <c r="A5" s="96" t="s">
        <v>140</v>
      </c>
      <c r="B5" s="97"/>
      <c r="C5" s="405" t="s">
        <v>437</v>
      </c>
      <c r="D5" s="405"/>
      <c r="E5" s="405"/>
      <c r="F5" s="405"/>
      <c r="G5" s="97"/>
    </row>
    <row r="6" spans="1:7" s="99" customFormat="1" ht="12.75">
      <c r="A6" s="121"/>
      <c r="B6" s="121"/>
      <c r="C6" s="121"/>
      <c r="D6" s="121"/>
      <c r="E6" s="121"/>
      <c r="F6" s="121"/>
      <c r="G6" s="121"/>
    </row>
    <row r="7" spans="1:7" s="100" customFormat="1" ht="15" customHeight="1">
      <c r="A7" s="164" t="s">
        <v>457</v>
      </c>
      <c r="B7" s="163"/>
      <c r="C7" s="163"/>
      <c r="D7" s="149"/>
      <c r="E7" s="149"/>
      <c r="F7" s="149"/>
      <c r="G7" s="149"/>
    </row>
    <row r="8" spans="1:7" s="100" customFormat="1" ht="15" customHeight="1" thickBot="1">
      <c r="A8" s="164" t="s">
        <v>141</v>
      </c>
      <c r="B8" s="149"/>
      <c r="C8" s="149"/>
      <c r="D8" s="149"/>
      <c r="E8" s="149"/>
      <c r="F8" s="149"/>
      <c r="G8" s="149"/>
    </row>
    <row r="9" spans="1:7" s="46" customFormat="1" ht="42" customHeight="1" thickBot="1">
      <c r="A9" s="112" t="s">
        <v>8</v>
      </c>
      <c r="B9" s="113" t="s">
        <v>142</v>
      </c>
      <c r="C9" s="113" t="s">
        <v>143</v>
      </c>
      <c r="D9" s="113" t="s">
        <v>144</v>
      </c>
      <c r="E9" s="113" t="s">
        <v>145</v>
      </c>
      <c r="F9" s="113" t="s">
        <v>146</v>
      </c>
      <c r="G9" s="114" t="s">
        <v>42</v>
      </c>
    </row>
    <row r="10" spans="1:7" ht="24" customHeight="1">
      <c r="A10" s="150" t="s">
        <v>10</v>
      </c>
      <c r="B10" s="118" t="s">
        <v>147</v>
      </c>
      <c r="C10" s="101"/>
      <c r="D10" s="101"/>
      <c r="E10" s="101"/>
      <c r="F10" s="101"/>
      <c r="G10" s="151">
        <f>SUM(C10:F10)</f>
        <v>0</v>
      </c>
    </row>
    <row r="11" spans="1:7" ht="24" customHeight="1">
      <c r="A11" s="152" t="s">
        <v>11</v>
      </c>
      <c r="B11" s="119" t="s">
        <v>148</v>
      </c>
      <c r="C11" s="102"/>
      <c r="D11" s="102"/>
      <c r="E11" s="102"/>
      <c r="F11" s="102"/>
      <c r="G11" s="153">
        <f aca="true" t="shared" si="0" ref="G11:G16">SUM(C11:F11)</f>
        <v>0</v>
      </c>
    </row>
    <row r="12" spans="1:7" ht="24" customHeight="1">
      <c r="A12" s="152" t="s">
        <v>12</v>
      </c>
      <c r="B12" s="119" t="s">
        <v>149</v>
      </c>
      <c r="C12" s="102"/>
      <c r="D12" s="102"/>
      <c r="E12" s="102"/>
      <c r="F12" s="102"/>
      <c r="G12" s="153">
        <f t="shared" si="0"/>
        <v>0</v>
      </c>
    </row>
    <row r="13" spans="1:7" ht="24" customHeight="1">
      <c r="A13" s="152" t="s">
        <v>13</v>
      </c>
      <c r="B13" s="119" t="s">
        <v>150</v>
      </c>
      <c r="C13" s="102"/>
      <c r="D13" s="102"/>
      <c r="E13" s="102"/>
      <c r="F13" s="102"/>
      <c r="G13" s="153">
        <f t="shared" si="0"/>
        <v>0</v>
      </c>
    </row>
    <row r="14" spans="1:7" ht="24" customHeight="1">
      <c r="A14" s="152" t="s">
        <v>14</v>
      </c>
      <c r="B14" s="119" t="s">
        <v>151</v>
      </c>
      <c r="C14" s="102"/>
      <c r="D14" s="102"/>
      <c r="E14" s="102"/>
      <c r="F14" s="102"/>
      <c r="G14" s="153">
        <f t="shared" si="0"/>
        <v>0</v>
      </c>
    </row>
    <row r="15" spans="1:7" ht="24" customHeight="1" thickBot="1">
      <c r="A15" s="154" t="s">
        <v>15</v>
      </c>
      <c r="B15" s="155" t="s">
        <v>152</v>
      </c>
      <c r="C15" s="103"/>
      <c r="D15" s="103"/>
      <c r="E15" s="103"/>
      <c r="F15" s="103"/>
      <c r="G15" s="156">
        <f t="shared" si="0"/>
        <v>0</v>
      </c>
    </row>
    <row r="16" spans="1:7" s="104" customFormat="1" ht="24" customHeight="1" thickBot="1">
      <c r="A16" s="157" t="s">
        <v>16</v>
      </c>
      <c r="B16" s="158" t="s">
        <v>42</v>
      </c>
      <c r="C16" s="159">
        <f>SUM(C10:C15)</f>
        <v>0</v>
      </c>
      <c r="D16" s="159">
        <f>SUM(D10:D15)</f>
        <v>0</v>
      </c>
      <c r="E16" s="159">
        <f>SUM(E10:E15)</f>
        <v>0</v>
      </c>
      <c r="F16" s="159">
        <f>SUM(F10:F15)</f>
        <v>0</v>
      </c>
      <c r="G16" s="160">
        <f t="shared" si="0"/>
        <v>0</v>
      </c>
    </row>
    <row r="17" spans="1:7" s="99" customFormat="1" ht="12.75">
      <c r="A17" s="121"/>
      <c r="B17" s="121"/>
      <c r="C17" s="121"/>
      <c r="D17" s="121"/>
      <c r="E17" s="121"/>
      <c r="F17" s="121"/>
      <c r="G17" s="121"/>
    </row>
    <row r="18" spans="1:7" s="99" customFormat="1" ht="12.75">
      <c r="A18" s="121"/>
      <c r="B18" s="121"/>
      <c r="C18" s="121"/>
      <c r="D18" s="121"/>
      <c r="E18" s="121"/>
      <c r="F18" s="121"/>
      <c r="G18" s="121"/>
    </row>
    <row r="19" spans="1:7" s="99" customFormat="1" ht="12.75">
      <c r="A19" s="121"/>
      <c r="B19" s="121"/>
      <c r="C19" s="121"/>
      <c r="D19" s="121"/>
      <c r="E19" s="121"/>
      <c r="F19" s="121"/>
      <c r="G19" s="121"/>
    </row>
    <row r="20" spans="1:7" s="99" customFormat="1" ht="15">
      <c r="A20" s="98" t="s">
        <v>442</v>
      </c>
      <c r="B20" s="121"/>
      <c r="C20" s="121"/>
      <c r="D20" s="121"/>
      <c r="E20" s="121"/>
      <c r="F20" s="121"/>
      <c r="G20" s="121"/>
    </row>
    <row r="21" spans="1:7" s="99" customFormat="1" ht="12.75">
      <c r="A21" s="121"/>
      <c r="B21" s="121"/>
      <c r="C21" s="121"/>
      <c r="D21" s="121"/>
      <c r="E21" s="121"/>
      <c r="F21" s="121"/>
      <c r="G21" s="121"/>
    </row>
    <row r="22" spans="1:7" ht="12.75">
      <c r="A22" s="121"/>
      <c r="B22" s="121"/>
      <c r="C22" s="121"/>
      <c r="D22" s="121"/>
      <c r="E22" s="121"/>
      <c r="F22" s="121"/>
      <c r="G22" s="121"/>
    </row>
    <row r="23" spans="1:7" ht="12.75">
      <c r="A23" s="121"/>
      <c r="B23" s="121"/>
      <c r="C23" s="99"/>
      <c r="D23" s="99"/>
      <c r="E23" s="99"/>
      <c r="F23" s="99"/>
      <c r="G23" s="121"/>
    </row>
    <row r="24" spans="1:7" ht="13.5">
      <c r="A24" s="121"/>
      <c r="B24" s="121"/>
      <c r="C24" s="161"/>
      <c r="D24" s="162" t="s">
        <v>153</v>
      </c>
      <c r="E24" s="162"/>
      <c r="F24" s="161"/>
      <c r="G24" s="121"/>
    </row>
    <row r="25" spans="3:6" ht="13.5">
      <c r="C25" s="105"/>
      <c r="D25" s="106"/>
      <c r="E25" s="106"/>
      <c r="F25" s="105"/>
    </row>
    <row r="26" spans="3:6" ht="13.5">
      <c r="C26" s="105"/>
      <c r="D26" s="106"/>
      <c r="E26" s="106"/>
      <c r="F26" s="105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1/2017. (II. 22.)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22">
      <selection activeCell="J36" sqref="J36"/>
    </sheetView>
  </sheetViews>
  <sheetFormatPr defaultColWidth="9.375" defaultRowHeight="12.75"/>
  <cols>
    <col min="1" max="1" width="9.00390625" style="257" customWidth="1"/>
    <col min="2" max="2" width="75.75390625" style="257" customWidth="1"/>
    <col min="3" max="3" width="15.50390625" style="258" customWidth="1"/>
    <col min="4" max="4" width="15.50390625" style="257" customWidth="1"/>
    <col min="5" max="5" width="14.00390625" style="257" customWidth="1"/>
    <col min="6" max="6" width="10.375" style="32" customWidth="1"/>
    <col min="7" max="16384" width="9.375" style="32" customWidth="1"/>
  </cols>
  <sheetData>
    <row r="1" spans="1:5" ht="15.75" customHeight="1">
      <c r="A1" s="393" t="s">
        <v>7</v>
      </c>
      <c r="B1" s="393"/>
      <c r="C1" s="393"/>
      <c r="D1" s="393"/>
      <c r="E1" s="393"/>
    </row>
    <row r="2" spans="1:5" ht="15.75" customHeight="1" thickBot="1">
      <c r="A2" s="394" t="s">
        <v>105</v>
      </c>
      <c r="B2" s="394"/>
      <c r="D2" s="89"/>
      <c r="E2" s="193" t="s">
        <v>157</v>
      </c>
    </row>
    <row r="3" spans="1:6" ht="37.5" customHeight="1" thickBot="1">
      <c r="A3" s="23" t="s">
        <v>55</v>
      </c>
      <c r="B3" s="24" t="s">
        <v>9</v>
      </c>
      <c r="C3" s="24" t="s">
        <v>446</v>
      </c>
      <c r="D3" s="275" t="s">
        <v>445</v>
      </c>
      <c r="E3" s="95" t="str">
        <f>+'1.1.sz.mell.'!C3</f>
        <v>2017. évi előirányzat</v>
      </c>
      <c r="F3" s="95" t="str">
        <f>+'1.1.sz.mell.'!D3</f>
        <v>2017. évi módosított előirányzat</v>
      </c>
    </row>
    <row r="4" spans="1:6" s="34" customFormat="1" ht="12" customHeight="1" thickBot="1">
      <c r="A4" s="27" t="s">
        <v>398</v>
      </c>
      <c r="B4" s="28" t="s">
        <v>399</v>
      </c>
      <c r="C4" s="28" t="s">
        <v>400</v>
      </c>
      <c r="D4" s="28" t="s">
        <v>402</v>
      </c>
      <c r="E4" s="317" t="s">
        <v>401</v>
      </c>
      <c r="F4" s="317" t="s">
        <v>401</v>
      </c>
    </row>
    <row r="5" spans="1:6" s="1" customFormat="1" ht="12" customHeight="1" thickBot="1">
      <c r="A5" s="20" t="s">
        <v>10</v>
      </c>
      <c r="B5" s="21" t="s">
        <v>166</v>
      </c>
      <c r="C5" s="267">
        <f>+C6+C7+C8+C9+C10+C11</f>
        <v>157043</v>
      </c>
      <c r="D5" s="267">
        <f>+D6+D7+D8+D9+D10+D11</f>
        <v>172408</v>
      </c>
      <c r="E5" s="165">
        <f>+E6+E7+E8+E9+E10+E11</f>
        <v>195728</v>
      </c>
      <c r="F5" s="165">
        <f>+F6+F7+F8+F9+F10+F11</f>
        <v>195846</v>
      </c>
    </row>
    <row r="6" spans="1:6" s="1" customFormat="1" ht="12" customHeight="1">
      <c r="A6" s="15" t="s">
        <v>79</v>
      </c>
      <c r="B6" s="287" t="s">
        <v>167</v>
      </c>
      <c r="C6" s="269">
        <v>51657</v>
      </c>
      <c r="D6" s="269">
        <v>51698</v>
      </c>
      <c r="E6" s="167">
        <v>64753</v>
      </c>
      <c r="F6" s="167">
        <v>64871</v>
      </c>
    </row>
    <row r="7" spans="1:6" s="1" customFormat="1" ht="12" customHeight="1">
      <c r="A7" s="14" t="s">
        <v>80</v>
      </c>
      <c r="B7" s="288" t="s">
        <v>168</v>
      </c>
      <c r="C7" s="268">
        <v>64489</v>
      </c>
      <c r="D7" s="268">
        <v>69757</v>
      </c>
      <c r="E7" s="166">
        <v>73988</v>
      </c>
      <c r="F7" s="166">
        <v>73988</v>
      </c>
    </row>
    <row r="8" spans="1:6" s="1" customFormat="1" ht="12" customHeight="1">
      <c r="A8" s="14" t="s">
        <v>81</v>
      </c>
      <c r="B8" s="288" t="s">
        <v>169</v>
      </c>
      <c r="C8" s="268">
        <v>32450</v>
      </c>
      <c r="D8" s="268">
        <v>47869</v>
      </c>
      <c r="E8" s="166">
        <v>53810</v>
      </c>
      <c r="F8" s="166">
        <v>53810</v>
      </c>
    </row>
    <row r="9" spans="1:6" s="1" customFormat="1" ht="12" customHeight="1">
      <c r="A9" s="14" t="s">
        <v>82</v>
      </c>
      <c r="B9" s="288" t="s">
        <v>170</v>
      </c>
      <c r="C9" s="268">
        <v>2961</v>
      </c>
      <c r="D9" s="268">
        <v>3084</v>
      </c>
      <c r="E9" s="166">
        <v>3177</v>
      </c>
      <c r="F9" s="166">
        <v>3177</v>
      </c>
    </row>
    <row r="10" spans="1:6" s="1" customFormat="1" ht="12" customHeight="1">
      <c r="A10" s="14" t="s">
        <v>102</v>
      </c>
      <c r="B10" s="179" t="s">
        <v>340</v>
      </c>
      <c r="C10" s="268">
        <v>5486</v>
      </c>
      <c r="D10" s="268"/>
      <c r="E10" s="166"/>
      <c r="F10" s="166"/>
    </row>
    <row r="11" spans="1:6" s="1" customFormat="1" ht="12" customHeight="1" thickBot="1">
      <c r="A11" s="16" t="s">
        <v>83</v>
      </c>
      <c r="B11" s="180" t="s">
        <v>341</v>
      </c>
      <c r="C11" s="268"/>
      <c r="D11" s="268"/>
      <c r="E11" s="166"/>
      <c r="F11" s="166"/>
    </row>
    <row r="12" spans="1:6" s="1" customFormat="1" ht="12" customHeight="1" thickBot="1">
      <c r="A12" s="20" t="s">
        <v>11</v>
      </c>
      <c r="B12" s="178" t="s">
        <v>171</v>
      </c>
      <c r="C12" s="267">
        <f>+C13+C14+C15+C16+C17</f>
        <v>16418</v>
      </c>
      <c r="D12" s="267">
        <f>+D13+D14+D15+D16+D17</f>
        <v>10708</v>
      </c>
      <c r="E12" s="165">
        <f>+E13+E14+E15+E16+E17</f>
        <v>12113</v>
      </c>
      <c r="F12" s="165">
        <f>+F13+F14+F15+F16+F17</f>
        <v>12113</v>
      </c>
    </row>
    <row r="13" spans="1:6" s="1" customFormat="1" ht="12" customHeight="1">
      <c r="A13" s="15" t="s">
        <v>85</v>
      </c>
      <c r="B13" s="287" t="s">
        <v>172</v>
      </c>
      <c r="C13" s="269"/>
      <c r="D13" s="269"/>
      <c r="E13" s="167"/>
      <c r="F13" s="167"/>
    </row>
    <row r="14" spans="1:6" s="1" customFormat="1" ht="12" customHeight="1">
      <c r="A14" s="14" t="s">
        <v>86</v>
      </c>
      <c r="B14" s="288" t="s">
        <v>173</v>
      </c>
      <c r="C14" s="268"/>
      <c r="D14" s="268"/>
      <c r="E14" s="166"/>
      <c r="F14" s="166"/>
    </row>
    <row r="15" spans="1:6" s="1" customFormat="1" ht="12" customHeight="1">
      <c r="A15" s="14" t="s">
        <v>87</v>
      </c>
      <c r="B15" s="288" t="s">
        <v>330</v>
      </c>
      <c r="C15" s="268"/>
      <c r="D15" s="268"/>
      <c r="E15" s="166"/>
      <c r="F15" s="166"/>
    </row>
    <row r="16" spans="1:6" s="1" customFormat="1" ht="12" customHeight="1">
      <c r="A16" s="14" t="s">
        <v>88</v>
      </c>
      <c r="B16" s="288" t="s">
        <v>331</v>
      </c>
      <c r="C16" s="268"/>
      <c r="D16" s="268"/>
      <c r="E16" s="166"/>
      <c r="F16" s="166"/>
    </row>
    <row r="17" spans="1:6" s="1" customFormat="1" ht="12" customHeight="1">
      <c r="A17" s="14" t="s">
        <v>89</v>
      </c>
      <c r="B17" s="288" t="s">
        <v>174</v>
      </c>
      <c r="C17" s="268">
        <v>16418</v>
      </c>
      <c r="D17" s="268">
        <v>10708</v>
      </c>
      <c r="E17" s="166">
        <v>12113</v>
      </c>
      <c r="F17" s="166">
        <v>12113</v>
      </c>
    </row>
    <row r="18" spans="1:6" s="1" customFormat="1" ht="12" customHeight="1" thickBot="1">
      <c r="A18" s="16" t="s">
        <v>98</v>
      </c>
      <c r="B18" s="180" t="s">
        <v>175</v>
      </c>
      <c r="C18" s="270"/>
      <c r="D18" s="270"/>
      <c r="E18" s="168"/>
      <c r="F18" s="168"/>
    </row>
    <row r="19" spans="1:6" s="1" customFormat="1" ht="12" customHeight="1" thickBot="1">
      <c r="A19" s="20" t="s">
        <v>12</v>
      </c>
      <c r="B19" s="21" t="s">
        <v>176</v>
      </c>
      <c r="C19" s="267">
        <f>+C20+C21+C22+C23+C24</f>
        <v>91977</v>
      </c>
      <c r="D19" s="267">
        <f>+D20+D21+D22+D23+D24</f>
        <v>0</v>
      </c>
      <c r="E19" s="165">
        <f>+E20+E21+E22+E23+E24</f>
        <v>0</v>
      </c>
      <c r="F19" s="165">
        <f>+F20+F21+F22+F23+F24</f>
        <v>0</v>
      </c>
    </row>
    <row r="20" spans="1:6" s="1" customFormat="1" ht="12" customHeight="1">
      <c r="A20" s="15" t="s">
        <v>68</v>
      </c>
      <c r="B20" s="287" t="s">
        <v>177</v>
      </c>
      <c r="C20" s="269"/>
      <c r="D20" s="269"/>
      <c r="E20" s="167"/>
      <c r="F20" s="167"/>
    </row>
    <row r="21" spans="1:6" s="1" customFormat="1" ht="12" customHeight="1">
      <c r="A21" s="14" t="s">
        <v>69</v>
      </c>
      <c r="B21" s="288" t="s">
        <v>178</v>
      </c>
      <c r="C21" s="268"/>
      <c r="D21" s="268"/>
      <c r="E21" s="166"/>
      <c r="F21" s="166"/>
    </row>
    <row r="22" spans="1:6" s="1" customFormat="1" ht="12" customHeight="1">
      <c r="A22" s="14" t="s">
        <v>70</v>
      </c>
      <c r="B22" s="288" t="s">
        <v>332</v>
      </c>
      <c r="C22" s="268"/>
      <c r="D22" s="268"/>
      <c r="E22" s="166"/>
      <c r="F22" s="166"/>
    </row>
    <row r="23" spans="1:6" s="1" customFormat="1" ht="12" customHeight="1">
      <c r="A23" s="14" t="s">
        <v>71</v>
      </c>
      <c r="B23" s="288" t="s">
        <v>333</v>
      </c>
      <c r="C23" s="268"/>
      <c r="D23" s="268"/>
      <c r="E23" s="166"/>
      <c r="F23" s="166"/>
    </row>
    <row r="24" spans="1:6" s="1" customFormat="1" ht="12" customHeight="1">
      <c r="A24" s="14" t="s">
        <v>113</v>
      </c>
      <c r="B24" s="288" t="s">
        <v>179</v>
      </c>
      <c r="C24" s="268">
        <v>91977</v>
      </c>
      <c r="D24" s="268"/>
      <c r="E24" s="166"/>
      <c r="F24" s="166"/>
    </row>
    <row r="25" spans="1:6" s="1" customFormat="1" ht="12" customHeight="1" thickBot="1">
      <c r="A25" s="16" t="s">
        <v>114</v>
      </c>
      <c r="B25" s="289" t="s">
        <v>180</v>
      </c>
      <c r="C25" s="270"/>
      <c r="D25" s="270"/>
      <c r="E25" s="168"/>
      <c r="F25" s="168"/>
    </row>
    <row r="26" spans="1:6" s="1" customFormat="1" ht="12" customHeight="1" thickBot="1">
      <c r="A26" s="20" t="s">
        <v>115</v>
      </c>
      <c r="B26" s="21" t="s">
        <v>181</v>
      </c>
      <c r="C26" s="274">
        <f>+C27+C31+C32+C33</f>
        <v>55077</v>
      </c>
      <c r="D26" s="274">
        <f>+D27+D31+D32+D33</f>
        <v>49079</v>
      </c>
      <c r="E26" s="314">
        <f>+E27+E31+E32+E33</f>
        <v>44779</v>
      </c>
      <c r="F26" s="314">
        <f>+F27+F31+F32+F33</f>
        <v>44779</v>
      </c>
    </row>
    <row r="27" spans="1:6" s="1" customFormat="1" ht="12" customHeight="1">
      <c r="A27" s="15" t="s">
        <v>182</v>
      </c>
      <c r="B27" s="287" t="s">
        <v>347</v>
      </c>
      <c r="C27" s="316">
        <v>45662</v>
      </c>
      <c r="D27" s="316">
        <f>+D28+D29+D30</f>
        <v>41000</v>
      </c>
      <c r="E27" s="315">
        <f>+E28+E29+E30</f>
        <v>36200</v>
      </c>
      <c r="F27" s="315">
        <f>+F28+F29+F30</f>
        <v>36200</v>
      </c>
    </row>
    <row r="28" spans="1:6" s="1" customFormat="1" ht="12" customHeight="1">
      <c r="A28" s="14" t="s">
        <v>183</v>
      </c>
      <c r="B28" s="288" t="s">
        <v>188</v>
      </c>
      <c r="C28" s="268">
        <v>6455</v>
      </c>
      <c r="D28" s="268">
        <v>6000</v>
      </c>
      <c r="E28" s="166">
        <v>6500</v>
      </c>
      <c r="F28" s="166">
        <v>6500</v>
      </c>
    </row>
    <row r="29" spans="1:6" s="1" customFormat="1" ht="12" customHeight="1">
      <c r="A29" s="14" t="s">
        <v>184</v>
      </c>
      <c r="B29" s="288" t="s">
        <v>189</v>
      </c>
      <c r="C29" s="268"/>
      <c r="D29" s="268"/>
      <c r="E29" s="166"/>
      <c r="F29" s="166"/>
    </row>
    <row r="30" spans="1:6" s="1" customFormat="1" ht="12" customHeight="1">
      <c r="A30" s="14" t="s">
        <v>345</v>
      </c>
      <c r="B30" s="338" t="s">
        <v>346</v>
      </c>
      <c r="C30" s="268">
        <v>39207</v>
      </c>
      <c r="D30" s="268">
        <v>35000</v>
      </c>
      <c r="E30" s="166">
        <v>29700</v>
      </c>
      <c r="F30" s="166">
        <v>29700</v>
      </c>
    </row>
    <row r="31" spans="1:6" s="1" customFormat="1" ht="12" customHeight="1">
      <c r="A31" s="14" t="s">
        <v>185</v>
      </c>
      <c r="B31" s="288" t="s">
        <v>190</v>
      </c>
      <c r="C31" s="268">
        <v>8608</v>
      </c>
      <c r="D31" s="268">
        <v>7500</v>
      </c>
      <c r="E31" s="166">
        <v>8000</v>
      </c>
      <c r="F31" s="166">
        <v>8000</v>
      </c>
    </row>
    <row r="32" spans="1:6" s="1" customFormat="1" ht="12" customHeight="1">
      <c r="A32" s="14" t="s">
        <v>186</v>
      </c>
      <c r="B32" s="288" t="s">
        <v>191</v>
      </c>
      <c r="C32" s="268">
        <v>338</v>
      </c>
      <c r="D32" s="268">
        <v>200</v>
      </c>
      <c r="E32" s="166">
        <v>200</v>
      </c>
      <c r="F32" s="166"/>
    </row>
    <row r="33" spans="1:6" s="1" customFormat="1" ht="12" customHeight="1" thickBot="1">
      <c r="A33" s="16" t="s">
        <v>187</v>
      </c>
      <c r="B33" s="289" t="s">
        <v>192</v>
      </c>
      <c r="C33" s="270">
        <v>469</v>
      </c>
      <c r="D33" s="270">
        <v>379</v>
      </c>
      <c r="E33" s="168">
        <v>379</v>
      </c>
      <c r="F33" s="168">
        <v>579</v>
      </c>
    </row>
    <row r="34" spans="1:6" s="1" customFormat="1" ht="12" customHeight="1" thickBot="1">
      <c r="A34" s="20" t="s">
        <v>14</v>
      </c>
      <c r="B34" s="21" t="s">
        <v>342</v>
      </c>
      <c r="C34" s="267">
        <f>SUM(C35:C45)</f>
        <v>48002</v>
      </c>
      <c r="D34" s="267">
        <f>SUM(D35:D45)</f>
        <v>52734</v>
      </c>
      <c r="E34" s="165">
        <f>SUM(E35:E45)</f>
        <v>102734</v>
      </c>
      <c r="F34" s="165">
        <f>SUM(F35:F45)</f>
        <v>102734</v>
      </c>
    </row>
    <row r="35" spans="1:6" s="1" customFormat="1" ht="12" customHeight="1">
      <c r="A35" s="15" t="s">
        <v>72</v>
      </c>
      <c r="B35" s="287" t="s">
        <v>195</v>
      </c>
      <c r="C35" s="269">
        <v>2443</v>
      </c>
      <c r="D35" s="269"/>
      <c r="E35" s="167"/>
      <c r="F35" s="167"/>
    </row>
    <row r="36" spans="1:6" s="1" customFormat="1" ht="12" customHeight="1">
      <c r="A36" s="14" t="s">
        <v>73</v>
      </c>
      <c r="B36" s="288" t="s">
        <v>196</v>
      </c>
      <c r="C36" s="268">
        <v>5157</v>
      </c>
      <c r="D36" s="268">
        <v>4902</v>
      </c>
      <c r="E36" s="166">
        <v>5274</v>
      </c>
      <c r="F36" s="166">
        <v>5274</v>
      </c>
    </row>
    <row r="37" spans="1:6" s="1" customFormat="1" ht="12" customHeight="1">
      <c r="A37" s="14" t="s">
        <v>74</v>
      </c>
      <c r="B37" s="288" t="s">
        <v>197</v>
      </c>
      <c r="C37" s="268">
        <v>1162</v>
      </c>
      <c r="D37" s="268">
        <v>2712</v>
      </c>
      <c r="E37" s="166">
        <v>4200</v>
      </c>
      <c r="F37" s="166">
        <v>4200</v>
      </c>
    </row>
    <row r="38" spans="1:6" s="1" customFormat="1" ht="12" customHeight="1">
      <c r="A38" s="14" t="s">
        <v>117</v>
      </c>
      <c r="B38" s="288" t="s">
        <v>198</v>
      </c>
      <c r="C38" s="268">
        <v>477</v>
      </c>
      <c r="D38" s="268">
        <v>326</v>
      </c>
      <c r="E38" s="166">
        <v>347</v>
      </c>
      <c r="F38" s="166">
        <v>347</v>
      </c>
    </row>
    <row r="39" spans="1:6" s="1" customFormat="1" ht="12" customHeight="1">
      <c r="A39" s="14" t="s">
        <v>118</v>
      </c>
      <c r="B39" s="288" t="s">
        <v>199</v>
      </c>
      <c r="C39" s="268">
        <v>16238</v>
      </c>
      <c r="D39" s="268">
        <v>13771</v>
      </c>
      <c r="E39" s="166">
        <v>15658</v>
      </c>
      <c r="F39" s="166">
        <v>15658</v>
      </c>
    </row>
    <row r="40" spans="1:6" s="1" customFormat="1" ht="12" customHeight="1">
      <c r="A40" s="14" t="s">
        <v>119</v>
      </c>
      <c r="B40" s="288" t="s">
        <v>200</v>
      </c>
      <c r="C40" s="268">
        <v>22406</v>
      </c>
      <c r="D40" s="268">
        <v>30723</v>
      </c>
      <c r="E40" s="166">
        <v>55897</v>
      </c>
      <c r="F40" s="166">
        <v>55897</v>
      </c>
    </row>
    <row r="41" spans="1:6" s="1" customFormat="1" ht="12" customHeight="1">
      <c r="A41" s="14" t="s">
        <v>120</v>
      </c>
      <c r="B41" s="288" t="s">
        <v>201</v>
      </c>
      <c r="C41" s="268"/>
      <c r="D41" s="268"/>
      <c r="E41" s="166">
        <v>21305</v>
      </c>
      <c r="F41" s="166">
        <v>21305</v>
      </c>
    </row>
    <row r="42" spans="1:6" s="1" customFormat="1" ht="12" customHeight="1">
      <c r="A42" s="14" t="s">
        <v>121</v>
      </c>
      <c r="B42" s="288" t="s">
        <v>202</v>
      </c>
      <c r="C42" s="268">
        <v>119</v>
      </c>
      <c r="D42" s="268">
        <v>300</v>
      </c>
      <c r="E42" s="166">
        <v>50</v>
      </c>
      <c r="F42" s="166">
        <v>50</v>
      </c>
    </row>
    <row r="43" spans="1:6" s="1" customFormat="1" ht="12" customHeight="1">
      <c r="A43" s="14" t="s">
        <v>193</v>
      </c>
      <c r="B43" s="288" t="s">
        <v>203</v>
      </c>
      <c r="C43" s="271"/>
      <c r="D43" s="271"/>
      <c r="E43" s="169"/>
      <c r="F43" s="169"/>
    </row>
    <row r="44" spans="1:6" s="1" customFormat="1" ht="12" customHeight="1">
      <c r="A44" s="16" t="s">
        <v>194</v>
      </c>
      <c r="B44" s="289" t="s">
        <v>344</v>
      </c>
      <c r="C44" s="272"/>
      <c r="D44" s="272"/>
      <c r="E44" s="170"/>
      <c r="F44" s="170"/>
    </row>
    <row r="45" spans="1:6" s="1" customFormat="1" ht="12" customHeight="1" thickBot="1">
      <c r="A45" s="16" t="s">
        <v>343</v>
      </c>
      <c r="B45" s="180" t="s">
        <v>204</v>
      </c>
      <c r="C45" s="272"/>
      <c r="D45" s="272"/>
      <c r="E45" s="170">
        <v>3</v>
      </c>
      <c r="F45" s="170">
        <v>3</v>
      </c>
    </row>
    <row r="46" spans="1:6" s="1" customFormat="1" ht="12" customHeight="1" thickBot="1">
      <c r="A46" s="20" t="s">
        <v>15</v>
      </c>
      <c r="B46" s="21" t="s">
        <v>205</v>
      </c>
      <c r="C46" s="267">
        <f>SUM(C47:C51)</f>
        <v>58574</v>
      </c>
      <c r="D46" s="267">
        <f>SUM(D47:D51)</f>
        <v>92756</v>
      </c>
      <c r="E46" s="165">
        <f>SUM(E47:E51)</f>
        <v>183035</v>
      </c>
      <c r="F46" s="165">
        <f>SUM(F47:F51)</f>
        <v>183035</v>
      </c>
    </row>
    <row r="47" spans="1:6" s="1" customFormat="1" ht="12" customHeight="1">
      <c r="A47" s="15" t="s">
        <v>75</v>
      </c>
      <c r="B47" s="287" t="s">
        <v>209</v>
      </c>
      <c r="C47" s="332"/>
      <c r="D47" s="332"/>
      <c r="E47" s="176"/>
      <c r="F47" s="176"/>
    </row>
    <row r="48" spans="1:6" s="1" customFormat="1" ht="12" customHeight="1">
      <c r="A48" s="14" t="s">
        <v>76</v>
      </c>
      <c r="B48" s="288" t="s">
        <v>210</v>
      </c>
      <c r="C48" s="271">
        <v>58574</v>
      </c>
      <c r="D48" s="271">
        <v>92756</v>
      </c>
      <c r="E48" s="169">
        <v>182135</v>
      </c>
      <c r="F48" s="169">
        <v>182135</v>
      </c>
    </row>
    <row r="49" spans="1:6" s="1" customFormat="1" ht="12" customHeight="1">
      <c r="A49" s="14" t="s">
        <v>206</v>
      </c>
      <c r="B49" s="288" t="s">
        <v>211</v>
      </c>
      <c r="C49" s="271"/>
      <c r="D49" s="271"/>
      <c r="E49" s="169">
        <v>900</v>
      </c>
      <c r="F49" s="169">
        <v>900</v>
      </c>
    </row>
    <row r="50" spans="1:6" s="1" customFormat="1" ht="12" customHeight="1">
      <c r="A50" s="14" t="s">
        <v>207</v>
      </c>
      <c r="B50" s="288" t="s">
        <v>212</v>
      </c>
      <c r="C50" s="271"/>
      <c r="D50" s="271"/>
      <c r="E50" s="169"/>
      <c r="F50" s="169"/>
    </row>
    <row r="51" spans="1:6" s="1" customFormat="1" ht="12" customHeight="1" thickBot="1">
      <c r="A51" s="16" t="s">
        <v>208</v>
      </c>
      <c r="B51" s="180" t="s">
        <v>213</v>
      </c>
      <c r="C51" s="272"/>
      <c r="D51" s="272"/>
      <c r="E51" s="170"/>
      <c r="F51" s="170"/>
    </row>
    <row r="52" spans="1:6" s="1" customFormat="1" ht="12" customHeight="1" thickBot="1">
      <c r="A52" s="20" t="s">
        <v>122</v>
      </c>
      <c r="B52" s="21" t="s">
        <v>214</v>
      </c>
      <c r="C52" s="267">
        <f>SUM(C53:C55)</f>
        <v>165</v>
      </c>
      <c r="D52" s="267">
        <f>SUM(D53:D55)</f>
        <v>1851</v>
      </c>
      <c r="E52" s="165">
        <f>SUM(E53:E55)</f>
        <v>0</v>
      </c>
      <c r="F52" s="165">
        <f>SUM(F53:F55)</f>
        <v>0</v>
      </c>
    </row>
    <row r="53" spans="1:6" s="1" customFormat="1" ht="12" customHeight="1">
      <c r="A53" s="15" t="s">
        <v>77</v>
      </c>
      <c r="B53" s="287" t="s">
        <v>215</v>
      </c>
      <c r="C53" s="269"/>
      <c r="D53" s="269"/>
      <c r="E53" s="167"/>
      <c r="F53" s="167"/>
    </row>
    <row r="54" spans="1:6" s="1" customFormat="1" ht="12" customHeight="1">
      <c r="A54" s="14" t="s">
        <v>78</v>
      </c>
      <c r="B54" s="288" t="s">
        <v>334</v>
      </c>
      <c r="C54" s="268"/>
      <c r="D54" s="268">
        <v>200</v>
      </c>
      <c r="E54" s="166"/>
      <c r="F54" s="166"/>
    </row>
    <row r="55" spans="1:6" s="1" customFormat="1" ht="12" customHeight="1">
      <c r="A55" s="14" t="s">
        <v>218</v>
      </c>
      <c r="B55" s="288" t="s">
        <v>216</v>
      </c>
      <c r="C55" s="268">
        <v>165</v>
      </c>
      <c r="D55" s="268">
        <v>1651</v>
      </c>
      <c r="E55" s="166"/>
      <c r="F55" s="166"/>
    </row>
    <row r="56" spans="1:6" s="1" customFormat="1" ht="12" customHeight="1" thickBot="1">
      <c r="A56" s="16" t="s">
        <v>219</v>
      </c>
      <c r="B56" s="180" t="s">
        <v>217</v>
      </c>
      <c r="C56" s="270"/>
      <c r="D56" s="270"/>
      <c r="E56" s="168"/>
      <c r="F56" s="168"/>
    </row>
    <row r="57" spans="1:6" s="1" customFormat="1" ht="12" customHeight="1" thickBot="1">
      <c r="A57" s="20" t="s">
        <v>17</v>
      </c>
      <c r="B57" s="178" t="s">
        <v>220</v>
      </c>
      <c r="C57" s="267">
        <f>SUM(C58:C60)</f>
        <v>22181</v>
      </c>
      <c r="D57" s="267">
        <f>SUM(D58:D60)</f>
        <v>5580</v>
      </c>
      <c r="E57" s="165">
        <f>SUM(E58:E60)</f>
        <v>15152</v>
      </c>
      <c r="F57" s="165">
        <f>SUM(F58:F60)</f>
        <v>15152</v>
      </c>
    </row>
    <row r="58" spans="1:6" s="1" customFormat="1" ht="12" customHeight="1">
      <c r="A58" s="15" t="s">
        <v>123</v>
      </c>
      <c r="B58" s="287" t="s">
        <v>222</v>
      </c>
      <c r="C58" s="271"/>
      <c r="D58" s="271"/>
      <c r="E58" s="169"/>
      <c r="F58" s="169"/>
    </row>
    <row r="59" spans="1:6" s="1" customFormat="1" ht="12" customHeight="1">
      <c r="A59" s="14" t="s">
        <v>124</v>
      </c>
      <c r="B59" s="288" t="s">
        <v>335</v>
      </c>
      <c r="C59" s="271"/>
      <c r="D59" s="271"/>
      <c r="E59" s="169"/>
      <c r="F59" s="169"/>
    </row>
    <row r="60" spans="1:6" s="1" customFormat="1" ht="12" customHeight="1">
      <c r="A60" s="14" t="s">
        <v>158</v>
      </c>
      <c r="B60" s="288" t="s">
        <v>223</v>
      </c>
      <c r="C60" s="271">
        <v>22181</v>
      </c>
      <c r="D60" s="271">
        <v>5580</v>
      </c>
      <c r="E60" s="169">
        <v>15152</v>
      </c>
      <c r="F60" s="169">
        <v>15152</v>
      </c>
    </row>
    <row r="61" spans="1:6" s="1" customFormat="1" ht="12" customHeight="1" thickBot="1">
      <c r="A61" s="16" t="s">
        <v>221</v>
      </c>
      <c r="B61" s="180" t="s">
        <v>224</v>
      </c>
      <c r="C61" s="271"/>
      <c r="D61" s="271"/>
      <c r="E61" s="169"/>
      <c r="F61" s="169"/>
    </row>
    <row r="62" spans="1:6" s="1" customFormat="1" ht="12" customHeight="1" thickBot="1">
      <c r="A62" s="345" t="s">
        <v>387</v>
      </c>
      <c r="B62" s="21" t="s">
        <v>225</v>
      </c>
      <c r="C62" s="274">
        <f>+C5+C12+C19+C26+C34+C46+C52+C57</f>
        <v>449437</v>
      </c>
      <c r="D62" s="274">
        <f>+D5+D12+D19+D26+D34+D46+D52+D57</f>
        <v>385116</v>
      </c>
      <c r="E62" s="314">
        <f>+E5+E12+E19+E26+E34+E46+E52+E57</f>
        <v>553541</v>
      </c>
      <c r="F62" s="314">
        <f>+F5+F12+F19+F26+F34+F46+F52+F57</f>
        <v>553659</v>
      </c>
    </row>
    <row r="63" spans="1:6" s="1" customFormat="1" ht="12" customHeight="1" thickBot="1">
      <c r="A63" s="333" t="s">
        <v>226</v>
      </c>
      <c r="B63" s="178" t="s">
        <v>431</v>
      </c>
      <c r="C63" s="267">
        <f>SUM(C64:C66)</f>
        <v>0</v>
      </c>
      <c r="D63" s="267">
        <f>SUM(D64:D66)</f>
        <v>51921</v>
      </c>
      <c r="E63" s="165">
        <f>SUM(E64:E66)</f>
        <v>45000</v>
      </c>
      <c r="F63" s="165">
        <f>SUM(F64:F66)</f>
        <v>45000</v>
      </c>
    </row>
    <row r="64" spans="1:6" s="1" customFormat="1" ht="12" customHeight="1">
      <c r="A64" s="15" t="s">
        <v>258</v>
      </c>
      <c r="B64" s="287" t="s">
        <v>228</v>
      </c>
      <c r="C64" s="271"/>
      <c r="D64" s="271"/>
      <c r="E64" s="169">
        <v>45000</v>
      </c>
      <c r="F64" s="169">
        <v>45000</v>
      </c>
    </row>
    <row r="65" spans="1:6" s="1" customFormat="1" ht="12" customHeight="1">
      <c r="A65" s="14" t="s">
        <v>267</v>
      </c>
      <c r="B65" s="288" t="s">
        <v>229</v>
      </c>
      <c r="C65" s="271"/>
      <c r="D65" s="271"/>
      <c r="E65" s="169"/>
      <c r="F65" s="169"/>
    </row>
    <row r="66" spans="1:6" s="1" customFormat="1" ht="12" customHeight="1" thickBot="1">
      <c r="A66" s="16" t="s">
        <v>268</v>
      </c>
      <c r="B66" s="339" t="s">
        <v>372</v>
      </c>
      <c r="C66" s="271"/>
      <c r="D66" s="271">
        <v>51921</v>
      </c>
      <c r="E66" s="169"/>
      <c r="F66" s="169"/>
    </row>
    <row r="67" spans="1:6" s="1" customFormat="1" ht="12" customHeight="1" thickBot="1">
      <c r="A67" s="333" t="s">
        <v>231</v>
      </c>
      <c r="B67" s="178" t="s">
        <v>232</v>
      </c>
      <c r="C67" s="267">
        <f>SUM(C68:C71)</f>
        <v>0</v>
      </c>
      <c r="D67" s="267">
        <f>SUM(D68:D71)</f>
        <v>0</v>
      </c>
      <c r="E67" s="165">
        <f>SUM(E68:E71)</f>
        <v>0</v>
      </c>
      <c r="F67" s="165">
        <f>SUM(F68:F71)</f>
        <v>0</v>
      </c>
    </row>
    <row r="68" spans="1:6" s="1" customFormat="1" ht="12" customHeight="1">
      <c r="A68" s="15" t="s">
        <v>103</v>
      </c>
      <c r="B68" s="287" t="s">
        <v>233</v>
      </c>
      <c r="C68" s="271"/>
      <c r="D68" s="271"/>
      <c r="E68" s="169"/>
      <c r="F68" s="169"/>
    </row>
    <row r="69" spans="1:7" s="1" customFormat="1" ht="17.25" customHeight="1">
      <c r="A69" s="14" t="s">
        <v>104</v>
      </c>
      <c r="B69" s="288" t="s">
        <v>234</v>
      </c>
      <c r="C69" s="271"/>
      <c r="D69" s="271"/>
      <c r="E69" s="169"/>
      <c r="F69" s="169"/>
      <c r="G69" s="35"/>
    </row>
    <row r="70" spans="1:6" s="1" customFormat="1" ht="12" customHeight="1">
      <c r="A70" s="14" t="s">
        <v>259</v>
      </c>
      <c r="B70" s="288" t="s">
        <v>235</v>
      </c>
      <c r="C70" s="271"/>
      <c r="D70" s="271"/>
      <c r="E70" s="169"/>
      <c r="F70" s="169"/>
    </row>
    <row r="71" spans="1:6" s="1" customFormat="1" ht="12" customHeight="1" thickBot="1">
      <c r="A71" s="16" t="s">
        <v>260</v>
      </c>
      <c r="B71" s="180" t="s">
        <v>236</v>
      </c>
      <c r="C71" s="271"/>
      <c r="D71" s="271"/>
      <c r="E71" s="169"/>
      <c r="F71" s="169"/>
    </row>
    <row r="72" spans="1:6" s="1" customFormat="1" ht="12" customHeight="1" thickBot="1">
      <c r="A72" s="333" t="s">
        <v>237</v>
      </c>
      <c r="B72" s="178" t="s">
        <v>238</v>
      </c>
      <c r="C72" s="267">
        <f>SUM(C73:C74)</f>
        <v>40173</v>
      </c>
      <c r="D72" s="267">
        <f>SUM(D73:D74)</f>
        <v>119646</v>
      </c>
      <c r="E72" s="165">
        <f>SUM(E73:E74)</f>
        <v>116957</v>
      </c>
      <c r="F72" s="165">
        <f>SUM(F73:F74)</f>
        <v>116957</v>
      </c>
    </row>
    <row r="73" spans="1:6" s="1" customFormat="1" ht="12" customHeight="1">
      <c r="A73" s="15" t="s">
        <v>261</v>
      </c>
      <c r="B73" s="287" t="s">
        <v>239</v>
      </c>
      <c r="C73" s="271">
        <v>40173</v>
      </c>
      <c r="D73" s="271">
        <v>119646</v>
      </c>
      <c r="E73" s="169">
        <v>116957</v>
      </c>
      <c r="F73" s="169">
        <v>116957</v>
      </c>
    </row>
    <row r="74" spans="1:6" s="1" customFormat="1" ht="12" customHeight="1" thickBot="1">
      <c r="A74" s="16" t="s">
        <v>262</v>
      </c>
      <c r="B74" s="180" t="s">
        <v>240</v>
      </c>
      <c r="C74" s="271"/>
      <c r="D74" s="271"/>
      <c r="E74" s="169"/>
      <c r="F74" s="169"/>
    </row>
    <row r="75" spans="1:6" s="1" customFormat="1" ht="12" customHeight="1" thickBot="1">
      <c r="A75" s="333" t="s">
        <v>241</v>
      </c>
      <c r="B75" s="178" t="s">
        <v>242</v>
      </c>
      <c r="C75" s="267">
        <f>SUM(C76:C78)</f>
        <v>5850</v>
      </c>
      <c r="D75" s="267">
        <f>SUM(D76:D78)</f>
        <v>0</v>
      </c>
      <c r="E75" s="165">
        <f>SUM(E76:E78)</f>
        <v>0</v>
      </c>
      <c r="F75" s="165">
        <f>SUM(F76:F78)</f>
        <v>0</v>
      </c>
    </row>
    <row r="76" spans="1:6" s="1" customFormat="1" ht="12" customHeight="1">
      <c r="A76" s="15" t="s">
        <v>263</v>
      </c>
      <c r="B76" s="287" t="s">
        <v>243</v>
      </c>
      <c r="C76" s="271">
        <v>5850</v>
      </c>
      <c r="D76" s="271"/>
      <c r="E76" s="169"/>
      <c r="F76" s="169"/>
    </row>
    <row r="77" spans="1:6" s="1" customFormat="1" ht="12" customHeight="1">
      <c r="A77" s="14" t="s">
        <v>264</v>
      </c>
      <c r="B77" s="288" t="s">
        <v>244</v>
      </c>
      <c r="C77" s="271"/>
      <c r="D77" s="271"/>
      <c r="E77" s="169"/>
      <c r="F77" s="169"/>
    </row>
    <row r="78" spans="1:6" s="1" customFormat="1" ht="12" customHeight="1" thickBot="1">
      <c r="A78" s="16" t="s">
        <v>265</v>
      </c>
      <c r="B78" s="180" t="s">
        <v>245</v>
      </c>
      <c r="C78" s="271"/>
      <c r="D78" s="271"/>
      <c r="E78" s="169"/>
      <c r="F78" s="169"/>
    </row>
    <row r="79" spans="1:6" s="1" customFormat="1" ht="12" customHeight="1" thickBot="1">
      <c r="A79" s="333" t="s">
        <v>246</v>
      </c>
      <c r="B79" s="178" t="s">
        <v>266</v>
      </c>
      <c r="C79" s="267">
        <f>SUM(C80:C83)</f>
        <v>0</v>
      </c>
      <c r="D79" s="267">
        <f>SUM(D80:D83)</f>
        <v>0</v>
      </c>
      <c r="E79" s="165">
        <f>SUM(E80:E83)</f>
        <v>0</v>
      </c>
      <c r="F79" s="165">
        <f>SUM(F80:F83)</f>
        <v>0</v>
      </c>
    </row>
    <row r="80" spans="1:6" s="1" customFormat="1" ht="12" customHeight="1">
      <c r="A80" s="291" t="s">
        <v>247</v>
      </c>
      <c r="B80" s="287" t="s">
        <v>248</v>
      </c>
      <c r="C80" s="271"/>
      <c r="D80" s="271"/>
      <c r="E80" s="169"/>
      <c r="F80" s="169"/>
    </row>
    <row r="81" spans="1:6" s="1" customFormat="1" ht="12" customHeight="1">
      <c r="A81" s="292" t="s">
        <v>249</v>
      </c>
      <c r="B81" s="288" t="s">
        <v>250</v>
      </c>
      <c r="C81" s="271"/>
      <c r="D81" s="271"/>
      <c r="E81" s="169"/>
      <c r="F81" s="169"/>
    </row>
    <row r="82" spans="1:6" s="1" customFormat="1" ht="12" customHeight="1">
      <c r="A82" s="292" t="s">
        <v>251</v>
      </c>
      <c r="B82" s="288" t="s">
        <v>252</v>
      </c>
      <c r="C82" s="271"/>
      <c r="D82" s="271"/>
      <c r="E82" s="169"/>
      <c r="F82" s="169"/>
    </row>
    <row r="83" spans="1:6" s="1" customFormat="1" ht="12" customHeight="1" thickBot="1">
      <c r="A83" s="293" t="s">
        <v>253</v>
      </c>
      <c r="B83" s="180" t="s">
        <v>254</v>
      </c>
      <c r="C83" s="271"/>
      <c r="D83" s="271"/>
      <c r="E83" s="169"/>
      <c r="F83" s="169"/>
    </row>
    <row r="84" spans="1:6" s="1" customFormat="1" ht="12" customHeight="1" thickBot="1">
      <c r="A84" s="333" t="s">
        <v>255</v>
      </c>
      <c r="B84" s="178" t="s">
        <v>386</v>
      </c>
      <c r="C84" s="335"/>
      <c r="D84" s="335"/>
      <c r="E84" s="336"/>
      <c r="F84" s="336"/>
    </row>
    <row r="85" spans="1:6" s="1" customFormat="1" ht="12" customHeight="1" thickBot="1">
      <c r="A85" s="333" t="s">
        <v>257</v>
      </c>
      <c r="B85" s="178" t="s">
        <v>256</v>
      </c>
      <c r="C85" s="335"/>
      <c r="D85" s="335"/>
      <c r="E85" s="336"/>
      <c r="F85" s="336"/>
    </row>
    <row r="86" spans="1:6" s="1" customFormat="1" ht="12" customHeight="1" thickBot="1">
      <c r="A86" s="333" t="s">
        <v>269</v>
      </c>
      <c r="B86" s="294" t="s">
        <v>389</v>
      </c>
      <c r="C86" s="274">
        <f>+C63+C67+C72+C75+C79+C85+C84</f>
        <v>46023</v>
      </c>
      <c r="D86" s="274">
        <f>+D63+D67+D72+D75+D79+D85+D84</f>
        <v>171567</v>
      </c>
      <c r="E86" s="314">
        <f>+E63+E67+E72+E75+E79+E85+E84</f>
        <v>161957</v>
      </c>
      <c r="F86" s="314">
        <f>+F63+F67+F72+F75+F79+F85+F84</f>
        <v>161957</v>
      </c>
    </row>
    <row r="87" spans="1:6" s="1" customFormat="1" ht="12" customHeight="1" thickBot="1">
      <c r="A87" s="334" t="s">
        <v>388</v>
      </c>
      <c r="B87" s="295" t="s">
        <v>390</v>
      </c>
      <c r="C87" s="274">
        <f>+C62+C86</f>
        <v>495460</v>
      </c>
      <c r="D87" s="274">
        <f>+D62+D86</f>
        <v>556683</v>
      </c>
      <c r="E87" s="314">
        <f>+E62+E86</f>
        <v>715498</v>
      </c>
      <c r="F87" s="314">
        <f>+F62+F86</f>
        <v>715616</v>
      </c>
    </row>
    <row r="88" spans="1:5" s="1" customFormat="1" ht="12" customHeight="1">
      <c r="A88" s="246"/>
      <c r="B88" s="247"/>
      <c r="C88" s="248"/>
      <c r="D88" s="249"/>
      <c r="E88" s="250"/>
    </row>
    <row r="89" spans="1:5" s="1" customFormat="1" ht="12" customHeight="1">
      <c r="A89" s="393" t="s">
        <v>37</v>
      </c>
      <c r="B89" s="393"/>
      <c r="C89" s="393"/>
      <c r="D89" s="393"/>
      <c r="E89" s="393"/>
    </row>
    <row r="90" spans="1:5" s="1" customFormat="1" ht="12" customHeight="1" thickBot="1">
      <c r="A90" s="395" t="s">
        <v>106</v>
      </c>
      <c r="B90" s="395"/>
      <c r="C90" s="258"/>
      <c r="D90" s="89"/>
      <c r="E90" s="193" t="s">
        <v>157</v>
      </c>
    </row>
    <row r="91" spans="1:6" s="1" customFormat="1" ht="24" customHeight="1" thickBot="1">
      <c r="A91" s="23" t="s">
        <v>8</v>
      </c>
      <c r="B91" s="24" t="s">
        <v>38</v>
      </c>
      <c r="C91" s="24" t="str">
        <f>+C3</f>
        <v>2015. évi tény</v>
      </c>
      <c r="D91" s="24" t="str">
        <f>+D3</f>
        <v>2016. évi várható</v>
      </c>
      <c r="E91" s="95" t="str">
        <f>+E3</f>
        <v>2017. évi előirányzat</v>
      </c>
      <c r="F91" s="95" t="str">
        <f>+F3</f>
        <v>2017. évi módosított előirányzat</v>
      </c>
    </row>
    <row r="92" spans="1:6" s="1" customFormat="1" ht="12" customHeight="1" thickBot="1">
      <c r="A92" s="27" t="s">
        <v>398</v>
      </c>
      <c r="B92" s="28" t="s">
        <v>399</v>
      </c>
      <c r="C92" s="28" t="s">
        <v>400</v>
      </c>
      <c r="D92" s="28" t="s">
        <v>402</v>
      </c>
      <c r="E92" s="317" t="s">
        <v>401</v>
      </c>
      <c r="F92" s="317" t="s">
        <v>401</v>
      </c>
    </row>
    <row r="93" spans="1:6" s="1" customFormat="1" ht="15" customHeight="1" thickBot="1">
      <c r="A93" s="22" t="s">
        <v>10</v>
      </c>
      <c r="B93" s="26" t="s">
        <v>348</v>
      </c>
      <c r="C93" s="266">
        <f>C94+C95+C96+C97+C98+C111</f>
        <v>238632</v>
      </c>
      <c r="D93" s="266">
        <f>D94+D95+D96+D97+D98+D111</f>
        <v>291478</v>
      </c>
      <c r="E93" s="349">
        <f>E94+E95+E96+E97+E98+E111</f>
        <v>342892</v>
      </c>
      <c r="F93" s="349">
        <f>F94+F95+F96+F97+F98+F111</f>
        <v>343010</v>
      </c>
    </row>
    <row r="94" spans="1:6" s="1" customFormat="1" ht="12.75" customHeight="1">
      <c r="A94" s="17" t="s">
        <v>79</v>
      </c>
      <c r="B94" s="10" t="s">
        <v>39</v>
      </c>
      <c r="C94" s="356">
        <v>108653</v>
      </c>
      <c r="D94" s="356">
        <v>123936</v>
      </c>
      <c r="E94" s="350">
        <v>139932</v>
      </c>
      <c r="F94" s="350">
        <v>140025</v>
      </c>
    </row>
    <row r="95" spans="1:6" ht="16.5" customHeight="1">
      <c r="A95" s="14" t="s">
        <v>80</v>
      </c>
      <c r="B95" s="8" t="s">
        <v>125</v>
      </c>
      <c r="C95" s="268">
        <v>28746</v>
      </c>
      <c r="D95" s="268">
        <v>32730</v>
      </c>
      <c r="E95" s="166">
        <v>31102</v>
      </c>
      <c r="F95" s="166">
        <v>31127</v>
      </c>
    </row>
    <row r="96" spans="1:6" ht="15">
      <c r="A96" s="14" t="s">
        <v>81</v>
      </c>
      <c r="B96" s="8" t="s">
        <v>101</v>
      </c>
      <c r="C96" s="270">
        <v>77777</v>
      </c>
      <c r="D96" s="270">
        <v>117047</v>
      </c>
      <c r="E96" s="168">
        <v>150736</v>
      </c>
      <c r="F96" s="168">
        <v>150736</v>
      </c>
    </row>
    <row r="97" spans="1:6" s="34" customFormat="1" ht="12" customHeight="1">
      <c r="A97" s="14" t="s">
        <v>82</v>
      </c>
      <c r="B97" s="11" t="s">
        <v>126</v>
      </c>
      <c r="C97" s="270">
        <v>3889</v>
      </c>
      <c r="D97" s="270">
        <v>4256</v>
      </c>
      <c r="E97" s="168">
        <v>4248</v>
      </c>
      <c r="F97" s="168">
        <v>4248</v>
      </c>
    </row>
    <row r="98" spans="1:6" ht="12" customHeight="1">
      <c r="A98" s="14" t="s">
        <v>93</v>
      </c>
      <c r="B98" s="19" t="s">
        <v>127</v>
      </c>
      <c r="C98" s="270">
        <v>19567</v>
      </c>
      <c r="D98" s="270">
        <v>2989</v>
      </c>
      <c r="E98" s="168">
        <v>5874</v>
      </c>
      <c r="F98" s="168">
        <v>5874</v>
      </c>
    </row>
    <row r="99" spans="1:6" ht="12" customHeight="1">
      <c r="A99" s="14" t="s">
        <v>83</v>
      </c>
      <c r="B99" s="8" t="s">
        <v>353</v>
      </c>
      <c r="C99" s="270">
        <v>7397</v>
      </c>
      <c r="D99" s="270">
        <v>10</v>
      </c>
      <c r="E99" s="168">
        <v>6</v>
      </c>
      <c r="F99" s="168">
        <v>6</v>
      </c>
    </row>
    <row r="100" spans="1:6" ht="12" customHeight="1">
      <c r="A100" s="14" t="s">
        <v>84</v>
      </c>
      <c r="B100" s="93" t="s">
        <v>352</v>
      </c>
      <c r="C100" s="270">
        <v>71</v>
      </c>
      <c r="D100" s="270"/>
      <c r="E100" s="168"/>
      <c r="F100" s="168"/>
    </row>
    <row r="101" spans="1:6" ht="12" customHeight="1">
      <c r="A101" s="14" t="s">
        <v>94</v>
      </c>
      <c r="B101" s="93" t="s">
        <v>351</v>
      </c>
      <c r="C101" s="270"/>
      <c r="D101" s="270"/>
      <c r="E101" s="168"/>
      <c r="F101" s="168"/>
    </row>
    <row r="102" spans="1:6" ht="12" customHeight="1">
      <c r="A102" s="14" t="s">
        <v>95</v>
      </c>
      <c r="B102" s="91" t="s">
        <v>272</v>
      </c>
      <c r="C102" s="270"/>
      <c r="D102" s="270"/>
      <c r="E102" s="168"/>
      <c r="F102" s="168"/>
    </row>
    <row r="103" spans="1:6" ht="12" customHeight="1">
      <c r="A103" s="14" t="s">
        <v>96</v>
      </c>
      <c r="B103" s="92" t="s">
        <v>273</v>
      </c>
      <c r="C103" s="270"/>
      <c r="D103" s="270"/>
      <c r="E103" s="168"/>
      <c r="F103" s="168"/>
    </row>
    <row r="104" spans="1:6" ht="12" customHeight="1">
      <c r="A104" s="14" t="s">
        <v>97</v>
      </c>
      <c r="B104" s="92" t="s">
        <v>274</v>
      </c>
      <c r="C104" s="270"/>
      <c r="D104" s="270"/>
      <c r="E104" s="168"/>
      <c r="F104" s="168"/>
    </row>
    <row r="105" spans="1:6" ht="12" customHeight="1">
      <c r="A105" s="14" t="s">
        <v>99</v>
      </c>
      <c r="B105" s="91" t="s">
        <v>275</v>
      </c>
      <c r="C105" s="270">
        <v>7626</v>
      </c>
      <c r="D105" s="270">
        <v>442</v>
      </c>
      <c r="E105" s="168">
        <v>335</v>
      </c>
      <c r="F105" s="168">
        <v>335</v>
      </c>
    </row>
    <row r="106" spans="1:6" ht="12" customHeight="1">
      <c r="A106" s="14" t="s">
        <v>128</v>
      </c>
      <c r="B106" s="91" t="s">
        <v>276</v>
      </c>
      <c r="C106" s="270"/>
      <c r="D106" s="270"/>
      <c r="E106" s="168"/>
      <c r="F106" s="168"/>
    </row>
    <row r="107" spans="1:6" ht="12" customHeight="1">
      <c r="A107" s="14" t="s">
        <v>270</v>
      </c>
      <c r="B107" s="92" t="s">
        <v>277</v>
      </c>
      <c r="C107" s="270">
        <v>200</v>
      </c>
      <c r="D107" s="270"/>
      <c r="E107" s="168"/>
      <c r="F107" s="168"/>
    </row>
    <row r="108" spans="1:6" ht="12" customHeight="1">
      <c r="A108" s="13" t="s">
        <v>271</v>
      </c>
      <c r="B108" s="93" t="s">
        <v>278</v>
      </c>
      <c r="C108" s="270"/>
      <c r="D108" s="270"/>
      <c r="E108" s="168"/>
      <c r="F108" s="168"/>
    </row>
    <row r="109" spans="1:6" ht="12" customHeight="1">
      <c r="A109" s="14" t="s">
        <v>349</v>
      </c>
      <c r="B109" s="93" t="s">
        <v>279</v>
      </c>
      <c r="C109" s="270"/>
      <c r="D109" s="270"/>
      <c r="E109" s="168"/>
      <c r="F109" s="168"/>
    </row>
    <row r="110" spans="1:6" ht="12" customHeight="1">
      <c r="A110" s="16" t="s">
        <v>350</v>
      </c>
      <c r="B110" s="93" t="s">
        <v>280</v>
      </c>
      <c r="C110" s="270">
        <v>4273</v>
      </c>
      <c r="D110" s="270">
        <v>2537</v>
      </c>
      <c r="E110" s="168">
        <v>5533</v>
      </c>
      <c r="F110" s="168">
        <v>5533</v>
      </c>
    </row>
    <row r="111" spans="1:6" ht="12" customHeight="1">
      <c r="A111" s="14" t="s">
        <v>354</v>
      </c>
      <c r="B111" s="11" t="s">
        <v>40</v>
      </c>
      <c r="C111" s="268"/>
      <c r="D111" s="268">
        <v>10520</v>
      </c>
      <c r="E111" s="166">
        <v>11000</v>
      </c>
      <c r="F111" s="166">
        <v>11000</v>
      </c>
    </row>
    <row r="112" spans="1:6" ht="12" customHeight="1">
      <c r="A112" s="14" t="s">
        <v>355</v>
      </c>
      <c r="B112" s="8" t="s">
        <v>357</v>
      </c>
      <c r="C112" s="268"/>
      <c r="D112" s="268">
        <v>8000</v>
      </c>
      <c r="E112" s="166">
        <v>8120</v>
      </c>
      <c r="F112" s="166">
        <v>8120</v>
      </c>
    </row>
    <row r="113" spans="1:6" ht="12" customHeight="1" thickBot="1">
      <c r="A113" s="18" t="s">
        <v>356</v>
      </c>
      <c r="B113" s="343" t="s">
        <v>358</v>
      </c>
      <c r="C113" s="357"/>
      <c r="D113" s="357">
        <v>2520</v>
      </c>
      <c r="E113" s="351">
        <v>2880</v>
      </c>
      <c r="F113" s="351">
        <v>2880</v>
      </c>
    </row>
    <row r="114" spans="1:6" ht="12" customHeight="1" thickBot="1">
      <c r="A114" s="340" t="s">
        <v>11</v>
      </c>
      <c r="B114" s="341" t="s">
        <v>281</v>
      </c>
      <c r="C114" s="358">
        <f>+C115+C117+C119</f>
        <v>131115</v>
      </c>
      <c r="D114" s="358">
        <f>+D115+D117+D119</f>
        <v>259355</v>
      </c>
      <c r="E114" s="352">
        <f>SUM(E115:E117)+E119</f>
        <v>363439</v>
      </c>
      <c r="F114" s="352">
        <f>SUM(F115:F117)+F119</f>
        <v>363439</v>
      </c>
    </row>
    <row r="115" spans="1:6" ht="12" customHeight="1">
      <c r="A115" s="15" t="s">
        <v>85</v>
      </c>
      <c r="B115" s="8" t="s">
        <v>156</v>
      </c>
      <c r="C115" s="269">
        <v>13299</v>
      </c>
      <c r="D115" s="269">
        <v>230256</v>
      </c>
      <c r="E115" s="167">
        <v>302992</v>
      </c>
      <c r="F115" s="167">
        <v>302992</v>
      </c>
    </row>
    <row r="116" spans="1:6" ht="15">
      <c r="A116" s="15" t="s">
        <v>86</v>
      </c>
      <c r="B116" s="12" t="s">
        <v>285</v>
      </c>
      <c r="C116" s="269"/>
      <c r="D116" s="269"/>
      <c r="E116" s="167"/>
      <c r="F116" s="167"/>
    </row>
    <row r="117" spans="1:6" ht="12" customHeight="1">
      <c r="A117" s="15" t="s">
        <v>87</v>
      </c>
      <c r="B117" s="12" t="s">
        <v>129</v>
      </c>
      <c r="C117" s="268">
        <v>107532</v>
      </c>
      <c r="D117" s="268">
        <v>29099</v>
      </c>
      <c r="E117" s="166">
        <v>55807</v>
      </c>
      <c r="F117" s="166">
        <v>55807</v>
      </c>
    </row>
    <row r="118" spans="1:6" ht="12" customHeight="1">
      <c r="A118" s="15" t="s">
        <v>88</v>
      </c>
      <c r="B118" s="12" t="s">
        <v>286</v>
      </c>
      <c r="C118" s="268"/>
      <c r="D118" s="268"/>
      <c r="E118" s="166"/>
      <c r="F118" s="166"/>
    </row>
    <row r="119" spans="1:6" ht="12" customHeight="1">
      <c r="A119" s="15" t="s">
        <v>89</v>
      </c>
      <c r="B119" s="180" t="s">
        <v>159</v>
      </c>
      <c r="C119" s="268">
        <v>10284</v>
      </c>
      <c r="D119" s="268"/>
      <c r="E119" s="166">
        <v>4640</v>
      </c>
      <c r="F119" s="166">
        <v>4640</v>
      </c>
    </row>
    <row r="120" spans="1:6" ht="12" customHeight="1">
      <c r="A120" s="15" t="s">
        <v>98</v>
      </c>
      <c r="B120" s="179" t="s">
        <v>336</v>
      </c>
      <c r="C120" s="268"/>
      <c r="D120" s="268"/>
      <c r="E120" s="166"/>
      <c r="F120" s="166"/>
    </row>
    <row r="121" spans="1:6" ht="12" customHeight="1">
      <c r="A121" s="15" t="s">
        <v>100</v>
      </c>
      <c r="B121" s="283" t="s">
        <v>291</v>
      </c>
      <c r="C121" s="268"/>
      <c r="D121" s="268"/>
      <c r="E121" s="166"/>
      <c r="F121" s="166"/>
    </row>
    <row r="122" spans="1:6" ht="12" customHeight="1">
      <c r="A122" s="15" t="s">
        <v>130</v>
      </c>
      <c r="B122" s="92" t="s">
        <v>274</v>
      </c>
      <c r="C122" s="268"/>
      <c r="D122" s="268"/>
      <c r="E122" s="166"/>
      <c r="F122" s="166"/>
    </row>
    <row r="123" spans="1:6" ht="12" customHeight="1">
      <c r="A123" s="15" t="s">
        <v>131</v>
      </c>
      <c r="B123" s="92" t="s">
        <v>290</v>
      </c>
      <c r="C123" s="268">
        <v>160</v>
      </c>
      <c r="D123" s="268"/>
      <c r="E123" s="166">
        <v>1040</v>
      </c>
      <c r="F123" s="166">
        <v>1040</v>
      </c>
    </row>
    <row r="124" spans="1:6" ht="12" customHeight="1">
      <c r="A124" s="15" t="s">
        <v>132</v>
      </c>
      <c r="B124" s="92" t="s">
        <v>289</v>
      </c>
      <c r="C124" s="268"/>
      <c r="D124" s="268"/>
      <c r="E124" s="166"/>
      <c r="F124" s="166"/>
    </row>
    <row r="125" spans="1:6" ht="12" customHeight="1">
      <c r="A125" s="15" t="s">
        <v>282</v>
      </c>
      <c r="B125" s="92" t="s">
        <v>277</v>
      </c>
      <c r="C125" s="268"/>
      <c r="D125" s="268"/>
      <c r="E125" s="166"/>
      <c r="F125" s="166"/>
    </row>
    <row r="126" spans="1:6" ht="12" customHeight="1">
      <c r="A126" s="15" t="s">
        <v>283</v>
      </c>
      <c r="B126" s="92" t="s">
        <v>288</v>
      </c>
      <c r="C126" s="268"/>
      <c r="D126" s="268"/>
      <c r="E126" s="166"/>
      <c r="F126" s="166"/>
    </row>
    <row r="127" spans="1:6" ht="12" customHeight="1" thickBot="1">
      <c r="A127" s="13" t="s">
        <v>284</v>
      </c>
      <c r="B127" s="92" t="s">
        <v>287</v>
      </c>
      <c r="C127" s="270">
        <v>10124</v>
      </c>
      <c r="D127" s="270"/>
      <c r="E127" s="168">
        <v>3600</v>
      </c>
      <c r="F127" s="168">
        <v>3600</v>
      </c>
    </row>
    <row r="128" spans="1:6" ht="12" customHeight="1" thickBot="1">
      <c r="A128" s="20" t="s">
        <v>12</v>
      </c>
      <c r="B128" s="85" t="s">
        <v>359</v>
      </c>
      <c r="C128" s="267">
        <f>+C93+C114</f>
        <v>369747</v>
      </c>
      <c r="D128" s="267">
        <f>+D93+D114</f>
        <v>550833</v>
      </c>
      <c r="E128" s="165">
        <f>+E93+E114</f>
        <v>706331</v>
      </c>
      <c r="F128" s="165">
        <f>+F93+F114</f>
        <v>706449</v>
      </c>
    </row>
    <row r="129" spans="1:6" ht="12" customHeight="1" thickBot="1">
      <c r="A129" s="20" t="s">
        <v>13</v>
      </c>
      <c r="B129" s="85" t="s">
        <v>360</v>
      </c>
      <c r="C129" s="267">
        <f>+C130+C131+C132</f>
        <v>0</v>
      </c>
      <c r="D129" s="267">
        <f>+D130+D131+D132</f>
        <v>0</v>
      </c>
      <c r="E129" s="165">
        <f>+E130+E131+E132</f>
        <v>2430</v>
      </c>
      <c r="F129" s="165">
        <f>+F130+F131+F132</f>
        <v>2430</v>
      </c>
    </row>
    <row r="130" spans="1:6" ht="12" customHeight="1">
      <c r="A130" s="15" t="s">
        <v>182</v>
      </c>
      <c r="B130" s="12" t="s">
        <v>367</v>
      </c>
      <c r="C130" s="268"/>
      <c r="D130" s="268"/>
      <c r="E130" s="166">
        <v>2430</v>
      </c>
      <c r="F130" s="166">
        <v>2430</v>
      </c>
    </row>
    <row r="131" spans="1:6" ht="12" customHeight="1">
      <c r="A131" s="15" t="s">
        <v>185</v>
      </c>
      <c r="B131" s="12" t="s">
        <v>368</v>
      </c>
      <c r="C131" s="268"/>
      <c r="D131" s="268"/>
      <c r="E131" s="166"/>
      <c r="F131" s="166"/>
    </row>
    <row r="132" spans="1:6" ht="12" customHeight="1" thickBot="1">
      <c r="A132" s="13" t="s">
        <v>186</v>
      </c>
      <c r="B132" s="12" t="s">
        <v>369</v>
      </c>
      <c r="C132" s="268"/>
      <c r="D132" s="268"/>
      <c r="E132" s="166"/>
      <c r="F132" s="166"/>
    </row>
    <row r="133" spans="1:6" ht="12" customHeight="1" thickBot="1">
      <c r="A133" s="20" t="s">
        <v>14</v>
      </c>
      <c r="B133" s="85" t="s">
        <v>361</v>
      </c>
      <c r="C133" s="267">
        <f>SUM(C134:C139)</f>
        <v>0</v>
      </c>
      <c r="D133" s="267">
        <f>SUM(D134:D139)</f>
        <v>0</v>
      </c>
      <c r="E133" s="165">
        <f>SUM(E134:E139)</f>
        <v>0</v>
      </c>
      <c r="F133" s="165">
        <f>SUM(F134:F139)</f>
        <v>0</v>
      </c>
    </row>
    <row r="134" spans="1:6" ht="12" customHeight="1">
      <c r="A134" s="15" t="s">
        <v>72</v>
      </c>
      <c r="B134" s="9" t="s">
        <v>370</v>
      </c>
      <c r="C134" s="268"/>
      <c r="D134" s="268"/>
      <c r="E134" s="166"/>
      <c r="F134" s="166"/>
    </row>
    <row r="135" spans="1:6" ht="12" customHeight="1">
      <c r="A135" s="15" t="s">
        <v>73</v>
      </c>
      <c r="B135" s="9" t="s">
        <v>362</v>
      </c>
      <c r="C135" s="268"/>
      <c r="D135" s="268"/>
      <c r="E135" s="166"/>
      <c r="F135" s="166"/>
    </row>
    <row r="136" spans="1:6" ht="12" customHeight="1">
      <c r="A136" s="15" t="s">
        <v>74</v>
      </c>
      <c r="B136" s="9" t="s">
        <v>363</v>
      </c>
      <c r="C136" s="268"/>
      <c r="D136" s="268"/>
      <c r="E136" s="166"/>
      <c r="F136" s="166"/>
    </row>
    <row r="137" spans="1:6" ht="12" customHeight="1">
      <c r="A137" s="15" t="s">
        <v>117</v>
      </c>
      <c r="B137" s="9" t="s">
        <v>364</v>
      </c>
      <c r="C137" s="268"/>
      <c r="D137" s="268"/>
      <c r="E137" s="166"/>
      <c r="F137" s="166"/>
    </row>
    <row r="138" spans="1:6" ht="12" customHeight="1">
      <c r="A138" s="15" t="s">
        <v>118</v>
      </c>
      <c r="B138" s="9" t="s">
        <v>365</v>
      </c>
      <c r="C138" s="268"/>
      <c r="D138" s="268"/>
      <c r="E138" s="166"/>
      <c r="F138" s="166"/>
    </row>
    <row r="139" spans="1:6" ht="12" customHeight="1" thickBot="1">
      <c r="A139" s="13" t="s">
        <v>119</v>
      </c>
      <c r="B139" s="9" t="s">
        <v>366</v>
      </c>
      <c r="C139" s="268"/>
      <c r="D139" s="268"/>
      <c r="E139" s="166"/>
      <c r="F139" s="166"/>
    </row>
    <row r="140" spans="1:6" ht="12" customHeight="1" thickBot="1">
      <c r="A140" s="20" t="s">
        <v>15</v>
      </c>
      <c r="B140" s="85" t="s">
        <v>374</v>
      </c>
      <c r="C140" s="274">
        <f>+C141+C142+C143+C144</f>
        <v>5994</v>
      </c>
      <c r="D140" s="274">
        <f>+D141+D142+D143+D144</f>
        <v>5850</v>
      </c>
      <c r="E140" s="314">
        <f>+E141+E142+E143+E144</f>
        <v>6737</v>
      </c>
      <c r="F140" s="314">
        <f>+F141+F142+F143+F144</f>
        <v>6737</v>
      </c>
    </row>
    <row r="141" spans="1:6" ht="12" customHeight="1">
      <c r="A141" s="15" t="s">
        <v>75</v>
      </c>
      <c r="B141" s="9" t="s">
        <v>292</v>
      </c>
      <c r="C141" s="268"/>
      <c r="D141" s="268"/>
      <c r="E141" s="166"/>
      <c r="F141" s="166"/>
    </row>
    <row r="142" spans="1:6" ht="12" customHeight="1">
      <c r="A142" s="15" t="s">
        <v>76</v>
      </c>
      <c r="B142" s="9" t="s">
        <v>293</v>
      </c>
      <c r="C142" s="268">
        <v>5994</v>
      </c>
      <c r="D142" s="268">
        <v>5850</v>
      </c>
      <c r="E142" s="166">
        <v>6737</v>
      </c>
      <c r="F142" s="166">
        <v>6737</v>
      </c>
    </row>
    <row r="143" spans="1:6" ht="12" customHeight="1">
      <c r="A143" s="15" t="s">
        <v>206</v>
      </c>
      <c r="B143" s="9" t="s">
        <v>375</v>
      </c>
      <c r="C143" s="268"/>
      <c r="D143" s="268"/>
      <c r="E143" s="166"/>
      <c r="F143" s="166"/>
    </row>
    <row r="144" spans="1:6" ht="12" customHeight="1" thickBot="1">
      <c r="A144" s="13" t="s">
        <v>207</v>
      </c>
      <c r="B144" s="7" t="s">
        <v>304</v>
      </c>
      <c r="C144" s="268"/>
      <c r="D144" s="268"/>
      <c r="E144" s="166"/>
      <c r="F144" s="166"/>
    </row>
    <row r="145" spans="1:6" ht="12" customHeight="1" thickBot="1">
      <c r="A145" s="20" t="s">
        <v>16</v>
      </c>
      <c r="B145" s="85" t="s">
        <v>376</v>
      </c>
      <c r="C145" s="359">
        <f>SUM(C146:C150)</f>
        <v>0</v>
      </c>
      <c r="D145" s="359">
        <f>SUM(D146:D150)</f>
        <v>0</v>
      </c>
      <c r="E145" s="353">
        <f>SUM(E146:E150)</f>
        <v>0</v>
      </c>
      <c r="F145" s="353">
        <f>SUM(F146:F150)</f>
        <v>0</v>
      </c>
    </row>
    <row r="146" spans="1:6" ht="12" customHeight="1">
      <c r="A146" s="15" t="s">
        <v>77</v>
      </c>
      <c r="B146" s="9" t="s">
        <v>371</v>
      </c>
      <c r="C146" s="268"/>
      <c r="D146" s="268"/>
      <c r="E146" s="166"/>
      <c r="F146" s="166"/>
    </row>
    <row r="147" spans="1:6" ht="12" customHeight="1">
      <c r="A147" s="15" t="s">
        <v>78</v>
      </c>
      <c r="B147" s="9" t="s">
        <v>378</v>
      </c>
      <c r="C147" s="268"/>
      <c r="D147" s="268"/>
      <c r="E147" s="166"/>
      <c r="F147" s="166"/>
    </row>
    <row r="148" spans="1:6" ht="12" customHeight="1">
      <c r="A148" s="15" t="s">
        <v>218</v>
      </c>
      <c r="B148" s="9" t="s">
        <v>373</v>
      </c>
      <c r="C148" s="268"/>
      <c r="D148" s="268"/>
      <c r="E148" s="166"/>
      <c r="F148" s="166"/>
    </row>
    <row r="149" spans="1:6" ht="12" customHeight="1">
      <c r="A149" s="15" t="s">
        <v>219</v>
      </c>
      <c r="B149" s="9" t="s">
        <v>379</v>
      </c>
      <c r="C149" s="268"/>
      <c r="D149" s="268"/>
      <c r="E149" s="166"/>
      <c r="F149" s="166"/>
    </row>
    <row r="150" spans="1:6" ht="12" customHeight="1" thickBot="1">
      <c r="A150" s="15" t="s">
        <v>377</v>
      </c>
      <c r="B150" s="9" t="s">
        <v>380</v>
      </c>
      <c r="C150" s="268"/>
      <c r="D150" s="268"/>
      <c r="E150" s="166"/>
      <c r="F150" s="166"/>
    </row>
    <row r="151" spans="1:6" ht="12" customHeight="1" thickBot="1">
      <c r="A151" s="20" t="s">
        <v>17</v>
      </c>
      <c r="B151" s="85" t="s">
        <v>381</v>
      </c>
      <c r="C151" s="360"/>
      <c r="D151" s="360"/>
      <c r="E151" s="354"/>
      <c r="F151" s="354"/>
    </row>
    <row r="152" spans="1:6" ht="12" customHeight="1" thickBot="1">
      <c r="A152" s="20" t="s">
        <v>18</v>
      </c>
      <c r="B152" s="85" t="s">
        <v>382</v>
      </c>
      <c r="C152" s="360"/>
      <c r="D152" s="360"/>
      <c r="E152" s="354"/>
      <c r="F152" s="354"/>
    </row>
    <row r="153" spans="1:6" ht="15" customHeight="1" thickBot="1">
      <c r="A153" s="20" t="s">
        <v>19</v>
      </c>
      <c r="B153" s="85" t="s">
        <v>384</v>
      </c>
      <c r="C153" s="361">
        <f>+C129+C133+C140+C145+C151+C152</f>
        <v>5994</v>
      </c>
      <c r="D153" s="361">
        <f>+D129+D133+D140+D145+D151+D152</f>
        <v>5850</v>
      </c>
      <c r="E153" s="355">
        <f>+E129+E133+E140+E145+E151+E152</f>
        <v>9167</v>
      </c>
      <c r="F153" s="355">
        <f>+F129+F133+F140+F145+F151+F152</f>
        <v>9167</v>
      </c>
    </row>
    <row r="154" spans="1:6" s="1" customFormat="1" ht="12.75" customHeight="1" thickBot="1">
      <c r="A154" s="181" t="s">
        <v>20</v>
      </c>
      <c r="B154" s="254" t="s">
        <v>383</v>
      </c>
      <c r="C154" s="361">
        <f>+C128+C153</f>
        <v>375741</v>
      </c>
      <c r="D154" s="361">
        <f>+D128+D153</f>
        <v>556683</v>
      </c>
      <c r="E154" s="355">
        <f>+E128+E153</f>
        <v>715498</v>
      </c>
      <c r="F154" s="355">
        <f>+F128+F153</f>
        <v>715616</v>
      </c>
    </row>
    <row r="155" ht="15">
      <c r="C155" s="257"/>
    </row>
    <row r="156" ht="15">
      <c r="C156" s="257"/>
    </row>
    <row r="157" ht="15">
      <c r="C157" s="257"/>
    </row>
    <row r="158" ht="16.5" customHeight="1">
      <c r="C158" s="257"/>
    </row>
    <row r="159" ht="15">
      <c r="C159" s="257"/>
    </row>
    <row r="160" ht="15">
      <c r="C160" s="257"/>
    </row>
    <row r="161" ht="15">
      <c r="C161" s="257"/>
    </row>
    <row r="162" ht="15">
      <c r="C162" s="257"/>
    </row>
    <row r="163" ht="15">
      <c r="C163" s="257"/>
    </row>
    <row r="164" ht="15">
      <c r="C164" s="257"/>
    </row>
    <row r="165" ht="15">
      <c r="C165" s="257"/>
    </row>
    <row r="166" ht="15">
      <c r="C166" s="257"/>
    </row>
    <row r="167" ht="15">
      <c r="C167" s="257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Győrzámoly Község Önkormányzat
2017. ÉVI KÖLTSÉGVETÉSÉNEK MÉRLEGE&amp;R&amp;"Times New Roman CE,Félkövér dőlt"&amp;11 1. számú tájékoztató tábla</oddHeader>
  </headerFooter>
  <rowBreaks count="1" manualBreakCount="1">
    <brk id="88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">
      <selection activeCell="T26" sqref="T26"/>
    </sheetView>
  </sheetViews>
  <sheetFormatPr defaultColWidth="9.375" defaultRowHeight="12.75"/>
  <cols>
    <col min="1" max="1" width="4.75390625" style="59" customWidth="1"/>
    <col min="2" max="2" width="31.125" style="77" customWidth="1"/>
    <col min="3" max="4" width="9.00390625" style="77" customWidth="1"/>
    <col min="5" max="5" width="9.50390625" style="77" customWidth="1"/>
    <col min="6" max="6" width="8.75390625" style="77" customWidth="1"/>
    <col min="7" max="7" width="8.625" style="77" customWidth="1"/>
    <col min="8" max="8" width="8.75390625" style="77" customWidth="1"/>
    <col min="9" max="9" width="8.125" style="77" customWidth="1"/>
    <col min="10" max="14" width="9.50390625" style="77" customWidth="1"/>
    <col min="15" max="15" width="12.625" style="59" customWidth="1"/>
    <col min="16" max="16384" width="9.375" style="77" customWidth="1"/>
  </cols>
  <sheetData>
    <row r="1" spans="1:15" ht="31.5" customHeight="1">
      <c r="A1" s="410" t="s">
        <v>449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</row>
    <row r="2" ht="15.75" thickBot="1">
      <c r="O2" s="4" t="s">
        <v>44</v>
      </c>
    </row>
    <row r="3" spans="1:15" s="59" customFormat="1" ht="25.5" customHeight="1" thickBot="1">
      <c r="A3" s="56" t="s">
        <v>8</v>
      </c>
      <c r="B3" s="57" t="s">
        <v>53</v>
      </c>
      <c r="C3" s="57" t="s">
        <v>56</v>
      </c>
      <c r="D3" s="57" t="s">
        <v>57</v>
      </c>
      <c r="E3" s="57" t="s">
        <v>58</v>
      </c>
      <c r="F3" s="57" t="s">
        <v>59</v>
      </c>
      <c r="G3" s="57" t="s">
        <v>60</v>
      </c>
      <c r="H3" s="57" t="s">
        <v>61</v>
      </c>
      <c r="I3" s="57" t="s">
        <v>62</v>
      </c>
      <c r="J3" s="57" t="s">
        <v>63</v>
      </c>
      <c r="K3" s="57" t="s">
        <v>64</v>
      </c>
      <c r="L3" s="57" t="s">
        <v>65</v>
      </c>
      <c r="M3" s="57" t="s">
        <v>66</v>
      </c>
      <c r="N3" s="57" t="s">
        <v>67</v>
      </c>
      <c r="O3" s="58" t="s">
        <v>42</v>
      </c>
    </row>
    <row r="4" spans="1:15" s="61" customFormat="1" ht="15" customHeight="1" thickBot="1">
      <c r="A4" s="60" t="s">
        <v>10</v>
      </c>
      <c r="B4" s="407" t="s">
        <v>47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9"/>
    </row>
    <row r="5" spans="1:15" s="61" customFormat="1" ht="15">
      <c r="A5" s="62" t="s">
        <v>11</v>
      </c>
      <c r="B5" s="337" t="s">
        <v>295</v>
      </c>
      <c r="C5" s="63">
        <v>16428</v>
      </c>
      <c r="D5" s="63">
        <v>16310</v>
      </c>
      <c r="E5" s="63">
        <v>16310</v>
      </c>
      <c r="F5" s="63">
        <v>16310</v>
      </c>
      <c r="G5" s="63">
        <v>16310</v>
      </c>
      <c r="H5" s="63">
        <v>16310</v>
      </c>
      <c r="I5" s="63">
        <v>16318</v>
      </c>
      <c r="J5" s="63">
        <v>16310</v>
      </c>
      <c r="K5" s="63">
        <v>16310</v>
      </c>
      <c r="L5" s="63">
        <v>16310</v>
      </c>
      <c r="M5" s="63">
        <v>16310</v>
      </c>
      <c r="N5" s="63">
        <v>16310</v>
      </c>
      <c r="O5" s="64">
        <f aca="true" t="shared" si="0" ref="O5:O25">SUM(C5:N5)</f>
        <v>195846</v>
      </c>
    </row>
    <row r="6" spans="1:15" s="68" customFormat="1" ht="15">
      <c r="A6" s="65" t="s">
        <v>12</v>
      </c>
      <c r="B6" s="173" t="s">
        <v>327</v>
      </c>
      <c r="C6" s="66">
        <v>1009</v>
      </c>
      <c r="D6" s="66">
        <v>1009</v>
      </c>
      <c r="E6" s="66">
        <v>504</v>
      </c>
      <c r="F6" s="66">
        <v>1009</v>
      </c>
      <c r="G6" s="66">
        <v>1200</v>
      </c>
      <c r="H6" s="66">
        <v>1200</v>
      </c>
      <c r="I6" s="66">
        <v>1200</v>
      </c>
      <c r="J6" s="66">
        <v>973</v>
      </c>
      <c r="K6" s="66">
        <v>973</v>
      </c>
      <c r="L6" s="66">
        <v>973</v>
      </c>
      <c r="M6" s="66">
        <v>1090</v>
      </c>
      <c r="N6" s="66">
        <v>973</v>
      </c>
      <c r="O6" s="67">
        <f t="shared" si="0"/>
        <v>12113</v>
      </c>
    </row>
    <row r="7" spans="1:15" s="68" customFormat="1" ht="15">
      <c r="A7" s="65" t="s">
        <v>13</v>
      </c>
      <c r="B7" s="172" t="s">
        <v>328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70">
        <f t="shared" si="0"/>
        <v>0</v>
      </c>
    </row>
    <row r="8" spans="1:15" s="68" customFormat="1" ht="13.5" customHeight="1">
      <c r="A8" s="65" t="s">
        <v>14</v>
      </c>
      <c r="B8" s="171" t="s">
        <v>116</v>
      </c>
      <c r="C8" s="66">
        <v>200</v>
      </c>
      <c r="D8" s="66">
        <v>200</v>
      </c>
      <c r="E8" s="66">
        <v>5287</v>
      </c>
      <c r="F8" s="66">
        <v>7420</v>
      </c>
      <c r="G8" s="66">
        <v>9420</v>
      </c>
      <c r="H8" s="66">
        <v>1000</v>
      </c>
      <c r="I8" s="66">
        <v>500</v>
      </c>
      <c r="J8" s="66">
        <v>500</v>
      </c>
      <c r="K8" s="66">
        <v>7920</v>
      </c>
      <c r="L8" s="66">
        <v>6420</v>
      </c>
      <c r="M8" s="66">
        <v>2700</v>
      </c>
      <c r="N8" s="66">
        <v>3212</v>
      </c>
      <c r="O8" s="67">
        <f t="shared" si="0"/>
        <v>44779</v>
      </c>
    </row>
    <row r="9" spans="1:15" s="68" customFormat="1" ht="13.5" customHeight="1">
      <c r="A9" s="65" t="s">
        <v>15</v>
      </c>
      <c r="B9" s="171" t="s">
        <v>329</v>
      </c>
      <c r="C9" s="66">
        <v>8269</v>
      </c>
      <c r="D9" s="66">
        <v>5800</v>
      </c>
      <c r="E9" s="66">
        <v>8140</v>
      </c>
      <c r="F9" s="66">
        <v>5800</v>
      </c>
      <c r="G9" s="66">
        <v>5800</v>
      </c>
      <c r="H9" s="66">
        <v>4600</v>
      </c>
      <c r="I9" s="66">
        <v>15180</v>
      </c>
      <c r="J9" s="66">
        <v>8320</v>
      </c>
      <c r="K9" s="66">
        <v>10220</v>
      </c>
      <c r="L9" s="66">
        <v>10220</v>
      </c>
      <c r="M9" s="66">
        <v>10220</v>
      </c>
      <c r="N9" s="66">
        <v>10165</v>
      </c>
      <c r="O9" s="67">
        <f t="shared" si="0"/>
        <v>102734</v>
      </c>
    </row>
    <row r="10" spans="1:15" s="68" customFormat="1" ht="13.5" customHeight="1">
      <c r="A10" s="65" t="s">
        <v>16</v>
      </c>
      <c r="B10" s="171" t="s">
        <v>2</v>
      </c>
      <c r="C10" s="66">
        <v>10523</v>
      </c>
      <c r="D10" s="66">
        <v>10523</v>
      </c>
      <c r="E10" s="66">
        <v>15600</v>
      </c>
      <c r="F10" s="66">
        <v>18000</v>
      </c>
      <c r="G10" s="66">
        <v>12000</v>
      </c>
      <c r="H10" s="66">
        <v>18150</v>
      </c>
      <c r="I10" s="66">
        <v>14460</v>
      </c>
      <c r="J10" s="66">
        <v>19460</v>
      </c>
      <c r="K10" s="66">
        <v>14460</v>
      </c>
      <c r="L10" s="66">
        <v>15943</v>
      </c>
      <c r="M10" s="66">
        <v>14460</v>
      </c>
      <c r="N10" s="66">
        <v>19456</v>
      </c>
      <c r="O10" s="67">
        <f t="shared" si="0"/>
        <v>183035</v>
      </c>
    </row>
    <row r="11" spans="1:15" s="68" customFormat="1" ht="13.5" customHeight="1">
      <c r="A11" s="65" t="s">
        <v>17</v>
      </c>
      <c r="B11" s="171" t="s">
        <v>297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>
        <f t="shared" si="0"/>
        <v>0</v>
      </c>
    </row>
    <row r="12" spans="1:15" s="68" customFormat="1" ht="15">
      <c r="A12" s="65" t="s">
        <v>18</v>
      </c>
      <c r="B12" s="173" t="s">
        <v>316</v>
      </c>
      <c r="C12" s="66">
        <v>4796</v>
      </c>
      <c r="D12" s="66">
        <v>225</v>
      </c>
      <c r="E12" s="66">
        <v>375</v>
      </c>
      <c r="F12" s="66">
        <v>1315</v>
      </c>
      <c r="G12" s="66">
        <v>1315</v>
      </c>
      <c r="H12" s="66">
        <v>500</v>
      </c>
      <c r="I12" s="66">
        <v>500</v>
      </c>
      <c r="J12" s="66">
        <v>905</v>
      </c>
      <c r="K12" s="66">
        <v>905</v>
      </c>
      <c r="L12" s="66">
        <v>905</v>
      </c>
      <c r="M12" s="66">
        <v>905</v>
      </c>
      <c r="N12" s="66">
        <v>2506</v>
      </c>
      <c r="O12" s="67">
        <f t="shared" si="0"/>
        <v>15152</v>
      </c>
    </row>
    <row r="13" spans="1:15" s="68" customFormat="1" ht="13.5" customHeight="1" thickBot="1">
      <c r="A13" s="65" t="s">
        <v>19</v>
      </c>
      <c r="B13" s="171" t="s">
        <v>3</v>
      </c>
      <c r="C13" s="66"/>
      <c r="D13" s="66"/>
      <c r="E13" s="66"/>
      <c r="F13" s="66">
        <v>5354</v>
      </c>
      <c r="G13" s="66">
        <v>30000</v>
      </c>
      <c r="H13" s="66">
        <v>36921</v>
      </c>
      <c r="I13" s="66">
        <v>44682</v>
      </c>
      <c r="J13" s="66">
        <v>45000</v>
      </c>
      <c r="K13" s="66"/>
      <c r="L13" s="66"/>
      <c r="M13" s="66"/>
      <c r="N13" s="66"/>
      <c r="O13" s="67">
        <f t="shared" si="0"/>
        <v>161957</v>
      </c>
    </row>
    <row r="14" spans="1:15" s="61" customFormat="1" ht="15.75" customHeight="1" thickBot="1">
      <c r="A14" s="60" t="s">
        <v>20</v>
      </c>
      <c r="B14" s="31" t="s">
        <v>90</v>
      </c>
      <c r="C14" s="71">
        <f aca="true" t="shared" si="1" ref="C14:N14">SUM(C5:C13)</f>
        <v>41225</v>
      </c>
      <c r="D14" s="71">
        <f t="shared" si="1"/>
        <v>34067</v>
      </c>
      <c r="E14" s="71">
        <f t="shared" si="1"/>
        <v>46216</v>
      </c>
      <c r="F14" s="71">
        <f t="shared" si="1"/>
        <v>55208</v>
      </c>
      <c r="G14" s="71">
        <f t="shared" si="1"/>
        <v>76045</v>
      </c>
      <c r="H14" s="71">
        <f t="shared" si="1"/>
        <v>78681</v>
      </c>
      <c r="I14" s="71">
        <f t="shared" si="1"/>
        <v>92840</v>
      </c>
      <c r="J14" s="71">
        <f t="shared" si="1"/>
        <v>91468</v>
      </c>
      <c r="K14" s="71">
        <f t="shared" si="1"/>
        <v>50788</v>
      </c>
      <c r="L14" s="71">
        <f t="shared" si="1"/>
        <v>50771</v>
      </c>
      <c r="M14" s="71">
        <f t="shared" si="1"/>
        <v>45685</v>
      </c>
      <c r="N14" s="71">
        <f t="shared" si="1"/>
        <v>52622</v>
      </c>
      <c r="O14" s="72">
        <f>SUM(C14:N14)</f>
        <v>715616</v>
      </c>
    </row>
    <row r="15" spans="1:15" s="61" customFormat="1" ht="15" customHeight="1" thickBot="1">
      <c r="A15" s="60" t="s">
        <v>21</v>
      </c>
      <c r="B15" s="407" t="s">
        <v>48</v>
      </c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9"/>
    </row>
    <row r="16" spans="1:15" s="68" customFormat="1" ht="13.5" customHeight="1">
      <c r="A16" s="73" t="s">
        <v>22</v>
      </c>
      <c r="B16" s="174" t="s">
        <v>54</v>
      </c>
      <c r="C16" s="69">
        <v>9887</v>
      </c>
      <c r="D16" s="69">
        <v>9794</v>
      </c>
      <c r="E16" s="69">
        <v>9794</v>
      </c>
      <c r="F16" s="69">
        <v>11548</v>
      </c>
      <c r="G16" s="69">
        <v>11548</v>
      </c>
      <c r="H16" s="69">
        <v>11548</v>
      </c>
      <c r="I16" s="69">
        <v>11548</v>
      </c>
      <c r="J16" s="69">
        <v>11548</v>
      </c>
      <c r="K16" s="69">
        <v>13804</v>
      </c>
      <c r="L16" s="69">
        <v>13804</v>
      </c>
      <c r="M16" s="69">
        <v>13804</v>
      </c>
      <c r="N16" s="69">
        <v>11398</v>
      </c>
      <c r="O16" s="70">
        <f t="shared" si="0"/>
        <v>140025</v>
      </c>
    </row>
    <row r="17" spans="1:15" s="68" customFormat="1" ht="27" customHeight="1">
      <c r="A17" s="65" t="s">
        <v>23</v>
      </c>
      <c r="B17" s="173" t="s">
        <v>125</v>
      </c>
      <c r="C17" s="66">
        <v>2669</v>
      </c>
      <c r="D17" s="66">
        <v>2509</v>
      </c>
      <c r="E17" s="66">
        <v>2509</v>
      </c>
      <c r="F17" s="66">
        <v>2509</v>
      </c>
      <c r="G17" s="66">
        <v>2509</v>
      </c>
      <c r="H17" s="66">
        <v>2509</v>
      </c>
      <c r="I17" s="66">
        <v>2509</v>
      </c>
      <c r="J17" s="66">
        <v>2509</v>
      </c>
      <c r="K17" s="66">
        <v>2918</v>
      </c>
      <c r="L17" s="66">
        <v>2918</v>
      </c>
      <c r="M17" s="66">
        <v>2918</v>
      </c>
      <c r="N17" s="66">
        <v>2141</v>
      </c>
      <c r="O17" s="67">
        <f t="shared" si="0"/>
        <v>31127</v>
      </c>
    </row>
    <row r="18" spans="1:15" s="68" customFormat="1" ht="13.5" customHeight="1">
      <c r="A18" s="65" t="s">
        <v>24</v>
      </c>
      <c r="B18" s="171" t="s">
        <v>101</v>
      </c>
      <c r="C18" s="66">
        <v>10549</v>
      </c>
      <c r="D18" s="66">
        <v>12680</v>
      </c>
      <c r="E18" s="66">
        <v>19545</v>
      </c>
      <c r="F18" s="66">
        <v>11300</v>
      </c>
      <c r="G18" s="66">
        <v>7950</v>
      </c>
      <c r="H18" s="66">
        <v>17190</v>
      </c>
      <c r="I18" s="66">
        <v>10470</v>
      </c>
      <c r="J18" s="66">
        <v>11670</v>
      </c>
      <c r="K18" s="66">
        <v>12100</v>
      </c>
      <c r="L18" s="66">
        <v>8900</v>
      </c>
      <c r="M18" s="66">
        <v>12768</v>
      </c>
      <c r="N18" s="66">
        <v>15614</v>
      </c>
      <c r="O18" s="67">
        <f t="shared" si="0"/>
        <v>150736</v>
      </c>
    </row>
    <row r="19" spans="1:15" s="68" customFormat="1" ht="13.5" customHeight="1">
      <c r="A19" s="65" t="s">
        <v>25</v>
      </c>
      <c r="B19" s="171" t="s">
        <v>126</v>
      </c>
      <c r="C19" s="66">
        <v>600</v>
      </c>
      <c r="D19" s="66">
        <v>200</v>
      </c>
      <c r="E19" s="66">
        <v>150</v>
      </c>
      <c r="F19" s="66">
        <v>150</v>
      </c>
      <c r="G19" s="66">
        <v>150</v>
      </c>
      <c r="H19" s="66">
        <v>150</v>
      </c>
      <c r="I19" s="66">
        <v>150</v>
      </c>
      <c r="J19" s="66">
        <v>276</v>
      </c>
      <c r="K19" s="66">
        <v>800</v>
      </c>
      <c r="L19" s="66">
        <v>800</v>
      </c>
      <c r="M19" s="66">
        <v>553</v>
      </c>
      <c r="N19" s="66">
        <v>269</v>
      </c>
      <c r="O19" s="67">
        <f t="shared" si="0"/>
        <v>4248</v>
      </c>
    </row>
    <row r="20" spans="1:15" s="68" customFormat="1" ht="13.5" customHeight="1">
      <c r="A20" s="65" t="s">
        <v>26</v>
      </c>
      <c r="B20" s="171" t="s">
        <v>4</v>
      </c>
      <c r="C20" s="66">
        <v>170</v>
      </c>
      <c r="D20" s="66"/>
      <c r="E20" s="66"/>
      <c r="F20" s="66">
        <v>400</v>
      </c>
      <c r="G20" s="66">
        <v>112</v>
      </c>
      <c r="H20" s="66">
        <v>3150</v>
      </c>
      <c r="I20" s="66">
        <v>1009</v>
      </c>
      <c r="J20" s="66">
        <v>11112</v>
      </c>
      <c r="K20" s="66">
        <v>36</v>
      </c>
      <c r="L20" s="66">
        <v>400</v>
      </c>
      <c r="M20" s="66">
        <v>35</v>
      </c>
      <c r="N20" s="66">
        <v>450</v>
      </c>
      <c r="O20" s="67">
        <f t="shared" si="0"/>
        <v>16874</v>
      </c>
    </row>
    <row r="21" spans="1:15" s="68" customFormat="1" ht="13.5" customHeight="1">
      <c r="A21" s="65" t="s">
        <v>27</v>
      </c>
      <c r="B21" s="171" t="s">
        <v>156</v>
      </c>
      <c r="C21" s="66">
        <v>9573</v>
      </c>
      <c r="D21" s="66">
        <v>8884</v>
      </c>
      <c r="E21" s="66">
        <v>14218</v>
      </c>
      <c r="F21" s="66">
        <v>29301</v>
      </c>
      <c r="G21" s="66">
        <v>53776</v>
      </c>
      <c r="H21" s="66">
        <v>44134</v>
      </c>
      <c r="I21" s="66">
        <v>51455</v>
      </c>
      <c r="J21" s="66">
        <v>51848</v>
      </c>
      <c r="K21" s="66">
        <v>15814</v>
      </c>
      <c r="L21" s="66">
        <v>9030</v>
      </c>
      <c r="M21" s="66"/>
      <c r="N21" s="66">
        <v>14959</v>
      </c>
      <c r="O21" s="67">
        <f t="shared" si="0"/>
        <v>302992</v>
      </c>
    </row>
    <row r="22" spans="1:15" s="68" customFormat="1" ht="15">
      <c r="A22" s="65" t="s">
        <v>28</v>
      </c>
      <c r="B22" s="173" t="s">
        <v>129</v>
      </c>
      <c r="C22" s="66"/>
      <c r="D22" s="66"/>
      <c r="E22" s="66"/>
      <c r="F22" s="66"/>
      <c r="G22" s="66"/>
      <c r="H22" s="66"/>
      <c r="I22" s="66">
        <v>15699</v>
      </c>
      <c r="J22" s="66">
        <v>2505</v>
      </c>
      <c r="K22" s="66">
        <v>3516</v>
      </c>
      <c r="L22" s="66">
        <v>14019</v>
      </c>
      <c r="M22" s="66">
        <v>12277</v>
      </c>
      <c r="N22" s="66">
        <v>7791</v>
      </c>
      <c r="O22" s="67">
        <f t="shared" si="0"/>
        <v>55807</v>
      </c>
    </row>
    <row r="23" spans="1:15" s="68" customFormat="1" ht="13.5" customHeight="1">
      <c r="A23" s="65" t="s">
        <v>29</v>
      </c>
      <c r="B23" s="171" t="s">
        <v>159</v>
      </c>
      <c r="C23" s="66">
        <v>1040</v>
      </c>
      <c r="D23" s="66" t="s">
        <v>434</v>
      </c>
      <c r="E23" s="66"/>
      <c r="F23" s="66"/>
      <c r="G23" s="66"/>
      <c r="H23" s="66"/>
      <c r="I23" s="66"/>
      <c r="J23" s="66"/>
      <c r="K23" s="66">
        <v>1800</v>
      </c>
      <c r="L23" s="66">
        <v>900</v>
      </c>
      <c r="M23" s="66">
        <v>900</v>
      </c>
      <c r="N23" s="66"/>
      <c r="O23" s="67">
        <f t="shared" si="0"/>
        <v>4640</v>
      </c>
    </row>
    <row r="24" spans="1:15" s="68" customFormat="1" ht="13.5" customHeight="1" thickBot="1">
      <c r="A24" s="65" t="s">
        <v>30</v>
      </c>
      <c r="B24" s="171" t="s">
        <v>5</v>
      </c>
      <c r="C24" s="66">
        <v>6737</v>
      </c>
      <c r="D24" s="66"/>
      <c r="E24" s="66"/>
      <c r="F24" s="66"/>
      <c r="G24" s="66"/>
      <c r="H24" s="66"/>
      <c r="I24" s="66"/>
      <c r="J24" s="66"/>
      <c r="K24" s="66"/>
      <c r="L24" s="66"/>
      <c r="M24" s="66">
        <v>2430</v>
      </c>
      <c r="N24" s="66"/>
      <c r="O24" s="67">
        <f t="shared" si="0"/>
        <v>9167</v>
      </c>
    </row>
    <row r="25" spans="1:15" s="61" customFormat="1" ht="15.75" customHeight="1" thickBot="1">
      <c r="A25" s="74" t="s">
        <v>31</v>
      </c>
      <c r="B25" s="31" t="s">
        <v>91</v>
      </c>
      <c r="C25" s="71">
        <f aca="true" t="shared" si="2" ref="C25:N25">SUM(C16:C24)</f>
        <v>41225</v>
      </c>
      <c r="D25" s="71">
        <f t="shared" si="2"/>
        <v>34067</v>
      </c>
      <c r="E25" s="71">
        <f t="shared" si="2"/>
        <v>46216</v>
      </c>
      <c r="F25" s="71">
        <f t="shared" si="2"/>
        <v>55208</v>
      </c>
      <c r="G25" s="71">
        <f t="shared" si="2"/>
        <v>76045</v>
      </c>
      <c r="H25" s="71">
        <f t="shared" si="2"/>
        <v>78681</v>
      </c>
      <c r="I25" s="71">
        <f t="shared" si="2"/>
        <v>92840</v>
      </c>
      <c r="J25" s="71">
        <f t="shared" si="2"/>
        <v>91468</v>
      </c>
      <c r="K25" s="71">
        <f t="shared" si="2"/>
        <v>50788</v>
      </c>
      <c r="L25" s="71">
        <f t="shared" si="2"/>
        <v>50771</v>
      </c>
      <c r="M25" s="71">
        <f t="shared" si="2"/>
        <v>45685</v>
      </c>
      <c r="N25" s="71">
        <f t="shared" si="2"/>
        <v>52622</v>
      </c>
      <c r="O25" s="72">
        <f t="shared" si="0"/>
        <v>715616</v>
      </c>
    </row>
    <row r="26" spans="1:15" ht="15.75" thickBot="1">
      <c r="A26" s="74" t="s">
        <v>32</v>
      </c>
      <c r="B26" s="175" t="s">
        <v>92</v>
      </c>
      <c r="C26" s="75">
        <f aca="true" t="shared" si="3" ref="C26:O26">C14-C25</f>
        <v>0</v>
      </c>
      <c r="D26" s="75">
        <f t="shared" si="3"/>
        <v>0</v>
      </c>
      <c r="E26" s="75">
        <f t="shared" si="3"/>
        <v>0</v>
      </c>
      <c r="F26" s="75">
        <f t="shared" si="3"/>
        <v>0</v>
      </c>
      <c r="G26" s="75">
        <f t="shared" si="3"/>
        <v>0</v>
      </c>
      <c r="H26" s="75">
        <f t="shared" si="3"/>
        <v>0</v>
      </c>
      <c r="I26" s="75">
        <f t="shared" si="3"/>
        <v>0</v>
      </c>
      <c r="J26" s="75">
        <f t="shared" si="3"/>
        <v>0</v>
      </c>
      <c r="K26" s="75">
        <f t="shared" si="3"/>
        <v>0</v>
      </c>
      <c r="L26" s="75">
        <f t="shared" si="3"/>
        <v>0</v>
      </c>
      <c r="M26" s="75">
        <f t="shared" si="3"/>
        <v>0</v>
      </c>
      <c r="N26" s="75">
        <f t="shared" si="3"/>
        <v>0</v>
      </c>
      <c r="O26" s="76">
        <f t="shared" si="3"/>
        <v>0</v>
      </c>
    </row>
    <row r="27" ht="15">
      <c r="A27" s="78"/>
    </row>
    <row r="28" spans="2:15" ht="15">
      <c r="B28" s="79"/>
      <c r="C28" s="80"/>
      <c r="D28" s="80"/>
      <c r="O28" s="77"/>
    </row>
    <row r="29" ht="15">
      <c r="O29" s="77"/>
    </row>
    <row r="30" ht="15">
      <c r="O30" s="77"/>
    </row>
    <row r="31" ht="15">
      <c r="O31" s="77"/>
    </row>
    <row r="32" ht="15">
      <c r="O32" s="77"/>
    </row>
    <row r="33" ht="15">
      <c r="O33" s="77"/>
    </row>
    <row r="34" ht="15">
      <c r="O34" s="77"/>
    </row>
    <row r="35" ht="15">
      <c r="O35" s="77"/>
    </row>
    <row r="36" ht="15">
      <c r="O36" s="77"/>
    </row>
    <row r="37" ht="15">
      <c r="O37" s="77"/>
    </row>
    <row r="38" ht="15">
      <c r="O38" s="77"/>
    </row>
    <row r="39" ht="15">
      <c r="O39" s="77"/>
    </row>
    <row r="40" ht="15">
      <c r="O40" s="77"/>
    </row>
    <row r="41" ht="15">
      <c r="O41" s="77"/>
    </row>
    <row r="42" ht="15">
      <c r="O42" s="77"/>
    </row>
    <row r="43" ht="15">
      <c r="O43" s="77"/>
    </row>
    <row r="44" ht="15">
      <c r="O44" s="77"/>
    </row>
    <row r="45" ht="15">
      <c r="O45" s="77"/>
    </row>
    <row r="46" ht="15">
      <c r="O46" s="77"/>
    </row>
    <row r="47" ht="15">
      <c r="O47" s="77"/>
    </row>
    <row r="48" ht="15">
      <c r="O48" s="77"/>
    </row>
    <row r="49" ht="15">
      <c r="O49" s="77"/>
    </row>
    <row r="50" ht="15">
      <c r="O50" s="77"/>
    </row>
    <row r="51" ht="15">
      <c r="O51" s="77"/>
    </row>
    <row r="52" ht="15">
      <c r="O52" s="77"/>
    </row>
    <row r="53" ht="15">
      <c r="O53" s="77"/>
    </row>
    <row r="54" ht="15">
      <c r="O54" s="77"/>
    </row>
    <row r="55" ht="15">
      <c r="O55" s="77"/>
    </row>
    <row r="56" ht="15">
      <c r="O56" s="77"/>
    </row>
    <row r="57" ht="15">
      <c r="O57" s="77"/>
    </row>
    <row r="58" ht="15">
      <c r="O58" s="77"/>
    </row>
    <row r="59" ht="15">
      <c r="O59" s="77"/>
    </row>
    <row r="60" ht="15">
      <c r="O60" s="77"/>
    </row>
    <row r="61" ht="15">
      <c r="O61" s="77"/>
    </row>
    <row r="62" ht="15">
      <c r="O62" s="77"/>
    </row>
    <row r="63" ht="15">
      <c r="O63" s="77"/>
    </row>
    <row r="64" ht="15">
      <c r="O64" s="77"/>
    </row>
    <row r="65" ht="15">
      <c r="O65" s="77"/>
    </row>
    <row r="66" ht="15">
      <c r="O66" s="77"/>
    </row>
    <row r="67" ht="15">
      <c r="O67" s="77"/>
    </row>
    <row r="68" ht="15">
      <c r="O68" s="77"/>
    </row>
    <row r="69" ht="15">
      <c r="O69" s="77"/>
    </row>
    <row r="70" ht="15">
      <c r="O70" s="77"/>
    </row>
    <row r="71" ht="15">
      <c r="O71" s="77"/>
    </row>
    <row r="72" ht="15">
      <c r="O72" s="77"/>
    </row>
    <row r="73" ht="15">
      <c r="O73" s="77"/>
    </row>
    <row r="74" ht="15">
      <c r="O74" s="77"/>
    </row>
    <row r="75" ht="15">
      <c r="O75" s="77"/>
    </row>
    <row r="76" ht="15">
      <c r="O76" s="77"/>
    </row>
    <row r="77" ht="15">
      <c r="O77" s="77"/>
    </row>
    <row r="78" ht="15">
      <c r="O78" s="77"/>
    </row>
    <row r="79" ht="15">
      <c r="O79" s="77"/>
    </row>
    <row r="80" ht="15">
      <c r="O80" s="77"/>
    </row>
    <row r="81" ht="15">
      <c r="O81" s="77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F11" sqref="F11"/>
    </sheetView>
  </sheetViews>
  <sheetFormatPr defaultColWidth="9.375" defaultRowHeight="12.75"/>
  <cols>
    <col min="1" max="1" width="88.625" style="37" customWidth="1"/>
    <col min="2" max="2" width="27.75390625" style="37" customWidth="1"/>
    <col min="3" max="3" width="3.50390625" style="37" customWidth="1"/>
    <col min="4" max="16384" width="9.375" style="37" customWidth="1"/>
  </cols>
  <sheetData>
    <row r="1" spans="1:2" ht="47.25" customHeight="1">
      <c r="A1" s="412" t="s">
        <v>447</v>
      </c>
      <c r="B1" s="412"/>
    </row>
    <row r="2" spans="1:2" ht="22.5" customHeight="1" thickBot="1">
      <c r="A2" s="252"/>
      <c r="B2" s="253" t="s">
        <v>6</v>
      </c>
    </row>
    <row r="3" spans="1:2" s="38" customFormat="1" ht="24" customHeight="1" thickBot="1">
      <c r="A3" s="177" t="s">
        <v>41</v>
      </c>
      <c r="B3" s="251" t="s">
        <v>448</v>
      </c>
    </row>
    <row r="4" spans="1:2" s="39" customFormat="1" ht="13.5" thickBot="1">
      <c r="A4" s="107" t="s">
        <v>398</v>
      </c>
      <c r="B4" s="108" t="s">
        <v>399</v>
      </c>
    </row>
    <row r="5" spans="1:2" ht="12.75">
      <c r="A5" s="81" t="s">
        <v>167</v>
      </c>
      <c r="B5" s="276">
        <v>64871</v>
      </c>
    </row>
    <row r="6" spans="1:2" ht="12.75" customHeight="1">
      <c r="A6" s="82" t="s">
        <v>439</v>
      </c>
      <c r="B6" s="276">
        <v>73988</v>
      </c>
    </row>
    <row r="7" spans="1:2" ht="12.75">
      <c r="A7" s="82" t="s">
        <v>440</v>
      </c>
      <c r="B7" s="276">
        <v>53810</v>
      </c>
    </row>
    <row r="8" spans="1:2" ht="12.75">
      <c r="A8" s="82" t="s">
        <v>441</v>
      </c>
      <c r="B8" s="276">
        <v>3177</v>
      </c>
    </row>
    <row r="9" spans="1:2" ht="12.75">
      <c r="A9" s="82"/>
      <c r="B9" s="276"/>
    </row>
    <row r="10" spans="1:2" ht="12.75">
      <c r="A10" s="82"/>
      <c r="B10" s="276"/>
    </row>
    <row r="11" spans="1:2" ht="12.75">
      <c r="A11" s="82"/>
      <c r="B11" s="276"/>
    </row>
    <row r="12" spans="1:2" ht="12.75">
      <c r="A12" s="82"/>
      <c r="B12" s="276"/>
    </row>
    <row r="13" spans="1:3" ht="12.75">
      <c r="A13" s="82"/>
      <c r="B13" s="276"/>
      <c r="C13" s="413" t="s">
        <v>425</v>
      </c>
    </row>
    <row r="14" spans="1:3" ht="12.75">
      <c r="A14" s="82"/>
      <c r="B14" s="276"/>
      <c r="C14" s="413"/>
    </row>
    <row r="15" spans="1:3" ht="12.75">
      <c r="A15" s="82"/>
      <c r="B15" s="276"/>
      <c r="C15" s="413"/>
    </row>
    <row r="16" spans="1:3" ht="12.75">
      <c r="A16" s="82"/>
      <c r="B16" s="276"/>
      <c r="C16" s="413"/>
    </row>
    <row r="17" spans="1:3" ht="12.75">
      <c r="A17" s="82"/>
      <c r="B17" s="276"/>
      <c r="C17" s="413"/>
    </row>
    <row r="18" spans="1:3" ht="12.75">
      <c r="A18" s="82"/>
      <c r="B18" s="276"/>
      <c r="C18" s="413"/>
    </row>
    <row r="19" spans="1:3" ht="12.75">
      <c r="A19" s="82"/>
      <c r="B19" s="276"/>
      <c r="C19" s="413"/>
    </row>
    <row r="20" spans="1:3" ht="12.75">
      <c r="A20" s="82"/>
      <c r="B20" s="276"/>
      <c r="C20" s="413"/>
    </row>
    <row r="21" spans="1:3" ht="12.75">
      <c r="A21" s="82"/>
      <c r="B21" s="276"/>
      <c r="C21" s="413"/>
    </row>
    <row r="22" spans="1:3" ht="12.75">
      <c r="A22" s="82"/>
      <c r="B22" s="276"/>
      <c r="C22" s="413"/>
    </row>
    <row r="23" spans="1:3" ht="12.75">
      <c r="A23" s="82"/>
      <c r="B23" s="276"/>
      <c r="C23" s="413"/>
    </row>
    <row r="24" spans="1:3" ht="13.5" thickBot="1">
      <c r="A24" s="83"/>
      <c r="B24" s="276"/>
      <c r="C24" s="413"/>
    </row>
    <row r="25" spans="1:3" s="41" customFormat="1" ht="19.5" customHeight="1" thickBot="1">
      <c r="A25" s="30" t="s">
        <v>42</v>
      </c>
      <c r="B25" s="40">
        <f>SUM(B5:B24)</f>
        <v>195846</v>
      </c>
      <c r="C25" s="413"/>
    </row>
  </sheetData>
  <sheetProtection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10" zoomScaleNormal="110" zoomScaleSheetLayoutView="100" workbookViewId="0" topLeftCell="A52">
      <selection activeCell="F38" sqref="F38"/>
    </sheetView>
  </sheetViews>
  <sheetFormatPr defaultColWidth="9.375" defaultRowHeight="12.75"/>
  <cols>
    <col min="1" max="1" width="9.50390625" style="255" customWidth="1"/>
    <col min="2" max="2" width="91.625" style="255" customWidth="1"/>
    <col min="3" max="3" width="21.625" style="256" customWidth="1"/>
    <col min="4" max="4" width="10.375" style="284" customWidth="1"/>
    <col min="5" max="16384" width="9.375" style="284" customWidth="1"/>
  </cols>
  <sheetData>
    <row r="1" spans="1:3" ht="15.75" customHeight="1">
      <c r="A1" s="393" t="s">
        <v>7</v>
      </c>
      <c r="B1" s="393"/>
      <c r="C1" s="393"/>
    </row>
    <row r="2" spans="1:3" ht="15.75" customHeight="1" thickBot="1">
      <c r="A2" s="394" t="s">
        <v>105</v>
      </c>
      <c r="B2" s="394"/>
      <c r="C2" s="193" t="s">
        <v>157</v>
      </c>
    </row>
    <row r="3" spans="1:4" ht="37.5" customHeight="1" thickBot="1">
      <c r="A3" s="23" t="s">
        <v>55</v>
      </c>
      <c r="B3" s="24" t="s">
        <v>9</v>
      </c>
      <c r="C3" s="33" t="s">
        <v>444</v>
      </c>
      <c r="D3" s="33" t="s">
        <v>450</v>
      </c>
    </row>
    <row r="4" spans="1:4" s="285" customFormat="1" ht="12" customHeight="1" thickBot="1">
      <c r="A4" s="279" t="s">
        <v>398</v>
      </c>
      <c r="B4" s="280" t="s">
        <v>399</v>
      </c>
      <c r="C4" s="281" t="s">
        <v>400</v>
      </c>
      <c r="D4" s="281" t="s">
        <v>402</v>
      </c>
    </row>
    <row r="5" spans="1:4" s="286" customFormat="1" ht="12" customHeight="1" thickBot="1">
      <c r="A5" s="20" t="s">
        <v>10</v>
      </c>
      <c r="B5" s="21" t="s">
        <v>166</v>
      </c>
      <c r="C5" s="183">
        <f>+C6+C7+C8+C9+C10+C11</f>
        <v>153953</v>
      </c>
      <c r="D5" s="183">
        <f>+D6+D7+D8+D9+D10+D11</f>
        <v>154071</v>
      </c>
    </row>
    <row r="6" spans="1:4" s="286" customFormat="1" ht="12" customHeight="1">
      <c r="A6" s="15" t="s">
        <v>79</v>
      </c>
      <c r="B6" s="287" t="s">
        <v>167</v>
      </c>
      <c r="C6" s="186">
        <v>22978</v>
      </c>
      <c r="D6" s="186">
        <v>23096</v>
      </c>
    </row>
    <row r="7" spans="1:4" s="286" customFormat="1" ht="12" customHeight="1">
      <c r="A7" s="14" t="s">
        <v>80</v>
      </c>
      <c r="B7" s="288" t="s">
        <v>168</v>
      </c>
      <c r="C7" s="185">
        <v>73988</v>
      </c>
      <c r="D7" s="185">
        <v>73988</v>
      </c>
    </row>
    <row r="8" spans="1:4" s="286" customFormat="1" ht="12" customHeight="1">
      <c r="A8" s="14" t="s">
        <v>81</v>
      </c>
      <c r="B8" s="288" t="s">
        <v>169</v>
      </c>
      <c r="C8" s="185">
        <v>53810</v>
      </c>
      <c r="D8" s="185">
        <v>53810</v>
      </c>
    </row>
    <row r="9" spans="1:4" s="286" customFormat="1" ht="12" customHeight="1">
      <c r="A9" s="14" t="s">
        <v>82</v>
      </c>
      <c r="B9" s="288" t="s">
        <v>170</v>
      </c>
      <c r="C9" s="185">
        <v>3177</v>
      </c>
      <c r="D9" s="185">
        <v>3177</v>
      </c>
    </row>
    <row r="10" spans="1:4" s="286" customFormat="1" ht="12" customHeight="1">
      <c r="A10" s="14" t="s">
        <v>102</v>
      </c>
      <c r="B10" s="179" t="s">
        <v>340</v>
      </c>
      <c r="C10" s="185"/>
      <c r="D10" s="185"/>
    </row>
    <row r="11" spans="1:4" s="286" customFormat="1" ht="12" customHeight="1" thickBot="1">
      <c r="A11" s="16" t="s">
        <v>83</v>
      </c>
      <c r="B11" s="180" t="s">
        <v>341</v>
      </c>
      <c r="C11" s="185"/>
      <c r="D11" s="185"/>
    </row>
    <row r="12" spans="1:4" s="286" customFormat="1" ht="12" customHeight="1" thickBot="1">
      <c r="A12" s="20" t="s">
        <v>11</v>
      </c>
      <c r="B12" s="178" t="s">
        <v>171</v>
      </c>
      <c r="C12" s="183">
        <f>+C13+C14+C15+C16+C17</f>
        <v>12113</v>
      </c>
      <c r="D12" s="183">
        <f>+D13+D14+D15+D16+D17</f>
        <v>12113</v>
      </c>
    </row>
    <row r="13" spans="1:4" s="286" customFormat="1" ht="12" customHeight="1">
      <c r="A13" s="15" t="s">
        <v>85</v>
      </c>
      <c r="B13" s="287" t="s">
        <v>172</v>
      </c>
      <c r="C13" s="186"/>
      <c r="D13" s="186"/>
    </row>
    <row r="14" spans="1:4" s="286" customFormat="1" ht="12" customHeight="1">
      <c r="A14" s="14" t="s">
        <v>86</v>
      </c>
      <c r="B14" s="288" t="s">
        <v>173</v>
      </c>
      <c r="C14" s="185"/>
      <c r="D14" s="185"/>
    </row>
    <row r="15" spans="1:4" s="286" customFormat="1" ht="12" customHeight="1">
      <c r="A15" s="14" t="s">
        <v>87</v>
      </c>
      <c r="B15" s="288" t="s">
        <v>330</v>
      </c>
      <c r="C15" s="185"/>
      <c r="D15" s="185"/>
    </row>
    <row r="16" spans="1:4" s="286" customFormat="1" ht="12" customHeight="1">
      <c r="A16" s="14" t="s">
        <v>88</v>
      </c>
      <c r="B16" s="288" t="s">
        <v>331</v>
      </c>
      <c r="C16" s="185"/>
      <c r="D16" s="185"/>
    </row>
    <row r="17" spans="1:4" s="286" customFormat="1" ht="12" customHeight="1">
      <c r="A17" s="14" t="s">
        <v>89</v>
      </c>
      <c r="B17" s="288" t="s">
        <v>174</v>
      </c>
      <c r="C17" s="185">
        <v>12113</v>
      </c>
      <c r="D17" s="185">
        <v>12113</v>
      </c>
    </row>
    <row r="18" spans="1:4" s="286" customFormat="1" ht="12" customHeight="1" thickBot="1">
      <c r="A18" s="16" t="s">
        <v>98</v>
      </c>
      <c r="B18" s="180" t="s">
        <v>175</v>
      </c>
      <c r="C18" s="187"/>
      <c r="D18" s="187"/>
    </row>
    <row r="19" spans="1:4" s="286" customFormat="1" ht="12" customHeight="1" thickBot="1">
      <c r="A19" s="20" t="s">
        <v>12</v>
      </c>
      <c r="B19" s="21" t="s">
        <v>176</v>
      </c>
      <c r="C19" s="183">
        <f>+C20+C21+C22+C23+C24</f>
        <v>0</v>
      </c>
      <c r="D19" s="183">
        <f>+D20+D21+D22+D23+D24</f>
        <v>0</v>
      </c>
    </row>
    <row r="20" spans="1:4" s="286" customFormat="1" ht="12" customHeight="1">
      <c r="A20" s="15" t="s">
        <v>68</v>
      </c>
      <c r="B20" s="287" t="s">
        <v>177</v>
      </c>
      <c r="C20" s="186"/>
      <c r="D20" s="186"/>
    </row>
    <row r="21" spans="1:4" s="286" customFormat="1" ht="12" customHeight="1">
      <c r="A21" s="14" t="s">
        <v>69</v>
      </c>
      <c r="B21" s="288" t="s">
        <v>178</v>
      </c>
      <c r="C21" s="185"/>
      <c r="D21" s="185"/>
    </row>
    <row r="22" spans="1:4" s="286" customFormat="1" ht="12" customHeight="1">
      <c r="A22" s="14" t="s">
        <v>70</v>
      </c>
      <c r="B22" s="288" t="s">
        <v>332</v>
      </c>
      <c r="C22" s="185"/>
      <c r="D22" s="185"/>
    </row>
    <row r="23" spans="1:4" s="286" customFormat="1" ht="12" customHeight="1">
      <c r="A23" s="14" t="s">
        <v>71</v>
      </c>
      <c r="B23" s="288" t="s">
        <v>333</v>
      </c>
      <c r="C23" s="185"/>
      <c r="D23" s="185"/>
    </row>
    <row r="24" spans="1:4" s="286" customFormat="1" ht="12" customHeight="1">
      <c r="A24" s="14" t="s">
        <v>113</v>
      </c>
      <c r="B24" s="288" t="s">
        <v>179</v>
      </c>
      <c r="C24" s="185"/>
      <c r="D24" s="185"/>
    </row>
    <row r="25" spans="1:4" s="286" customFormat="1" ht="12" customHeight="1" thickBot="1">
      <c r="A25" s="16" t="s">
        <v>114</v>
      </c>
      <c r="B25" s="289" t="s">
        <v>180</v>
      </c>
      <c r="C25" s="187"/>
      <c r="D25" s="187"/>
    </row>
    <row r="26" spans="1:4" s="286" customFormat="1" ht="12" customHeight="1" thickBot="1">
      <c r="A26" s="20" t="s">
        <v>115</v>
      </c>
      <c r="B26" s="21" t="s">
        <v>181</v>
      </c>
      <c r="C26" s="189">
        <f>+C27+C31+C32+C33</f>
        <v>44700</v>
      </c>
      <c r="D26" s="189">
        <f>+D27+D31+D32+D33</f>
        <v>44700</v>
      </c>
    </row>
    <row r="27" spans="1:4" s="286" customFormat="1" ht="12" customHeight="1">
      <c r="A27" s="15" t="s">
        <v>182</v>
      </c>
      <c r="B27" s="287" t="s">
        <v>347</v>
      </c>
      <c r="C27" s="282">
        <f>+C28+C29+C30</f>
        <v>36200</v>
      </c>
      <c r="D27" s="282">
        <f>+D28+D29+D30</f>
        <v>36200</v>
      </c>
    </row>
    <row r="28" spans="1:4" s="286" customFormat="1" ht="12" customHeight="1">
      <c r="A28" s="14" t="s">
        <v>183</v>
      </c>
      <c r="B28" s="288" t="s">
        <v>188</v>
      </c>
      <c r="C28" s="185">
        <v>6500</v>
      </c>
      <c r="D28" s="185">
        <v>6500</v>
      </c>
    </row>
    <row r="29" spans="1:4" s="286" customFormat="1" ht="12" customHeight="1">
      <c r="A29" s="14" t="s">
        <v>184</v>
      </c>
      <c r="B29" s="288" t="s">
        <v>189</v>
      </c>
      <c r="C29" s="185"/>
      <c r="D29" s="185"/>
    </row>
    <row r="30" spans="1:4" s="286" customFormat="1" ht="12" customHeight="1">
      <c r="A30" s="14" t="s">
        <v>345</v>
      </c>
      <c r="B30" s="338" t="s">
        <v>346</v>
      </c>
      <c r="C30" s="185">
        <v>29700</v>
      </c>
      <c r="D30" s="185">
        <v>29700</v>
      </c>
    </row>
    <row r="31" spans="1:4" s="286" customFormat="1" ht="12" customHeight="1">
      <c r="A31" s="14" t="s">
        <v>185</v>
      </c>
      <c r="B31" s="288" t="s">
        <v>190</v>
      </c>
      <c r="C31" s="185">
        <v>8000</v>
      </c>
      <c r="D31" s="185">
        <v>8000</v>
      </c>
    </row>
    <row r="32" spans="1:4" s="286" customFormat="1" ht="12" customHeight="1">
      <c r="A32" s="14" t="s">
        <v>186</v>
      </c>
      <c r="B32" s="288" t="s">
        <v>191</v>
      </c>
      <c r="C32" s="185">
        <v>200</v>
      </c>
      <c r="D32" s="185"/>
    </row>
    <row r="33" spans="1:4" s="286" customFormat="1" ht="12" customHeight="1" thickBot="1">
      <c r="A33" s="16" t="s">
        <v>187</v>
      </c>
      <c r="B33" s="289" t="s">
        <v>192</v>
      </c>
      <c r="C33" s="187">
        <v>300</v>
      </c>
      <c r="D33" s="187">
        <v>500</v>
      </c>
    </row>
    <row r="34" spans="1:4" s="286" customFormat="1" ht="12" customHeight="1" thickBot="1">
      <c r="A34" s="20" t="s">
        <v>14</v>
      </c>
      <c r="B34" s="21" t="s">
        <v>342</v>
      </c>
      <c r="C34" s="183">
        <f>SUM(C35:C45)</f>
        <v>102654</v>
      </c>
      <c r="D34" s="183">
        <f>SUM(D35:D45)</f>
        <v>102654</v>
      </c>
    </row>
    <row r="35" spans="1:4" s="286" customFormat="1" ht="12" customHeight="1">
      <c r="A35" s="15" t="s">
        <v>72</v>
      </c>
      <c r="B35" s="287" t="s">
        <v>195</v>
      </c>
      <c r="C35" s="186"/>
      <c r="D35" s="186"/>
    </row>
    <row r="36" spans="1:4" s="286" customFormat="1" ht="12" customHeight="1">
      <c r="A36" s="14" t="s">
        <v>73</v>
      </c>
      <c r="B36" s="288" t="s">
        <v>196</v>
      </c>
      <c r="C36" s="185">
        <v>5274</v>
      </c>
      <c r="D36" s="185">
        <v>5274</v>
      </c>
    </row>
    <row r="37" spans="1:4" s="286" customFormat="1" ht="12" customHeight="1">
      <c r="A37" s="14" t="s">
        <v>74</v>
      </c>
      <c r="B37" s="288" t="s">
        <v>197</v>
      </c>
      <c r="C37" s="185">
        <v>4138</v>
      </c>
      <c r="D37" s="185">
        <v>4138</v>
      </c>
    </row>
    <row r="38" spans="1:4" s="286" customFormat="1" ht="12" customHeight="1">
      <c r="A38" s="14" t="s">
        <v>117</v>
      </c>
      <c r="B38" s="288" t="s">
        <v>198</v>
      </c>
      <c r="C38" s="185">
        <v>347</v>
      </c>
      <c r="D38" s="185">
        <v>347</v>
      </c>
    </row>
    <row r="39" spans="1:4" s="286" customFormat="1" ht="12" customHeight="1">
      <c r="A39" s="14" t="s">
        <v>118</v>
      </c>
      <c r="B39" s="288" t="s">
        <v>199</v>
      </c>
      <c r="C39" s="185">
        <v>15658</v>
      </c>
      <c r="D39" s="185">
        <v>15658</v>
      </c>
    </row>
    <row r="40" spans="1:4" s="286" customFormat="1" ht="12" customHeight="1">
      <c r="A40" s="14" t="s">
        <v>119</v>
      </c>
      <c r="B40" s="288" t="s">
        <v>200</v>
      </c>
      <c r="C40" s="185">
        <v>55880</v>
      </c>
      <c r="D40" s="185">
        <v>55880</v>
      </c>
    </row>
    <row r="41" spans="1:4" s="286" customFormat="1" ht="12" customHeight="1">
      <c r="A41" s="14" t="s">
        <v>120</v>
      </c>
      <c r="B41" s="288" t="s">
        <v>201</v>
      </c>
      <c r="C41" s="185">
        <v>21305</v>
      </c>
      <c r="D41" s="185">
        <v>21305</v>
      </c>
    </row>
    <row r="42" spans="1:4" s="286" customFormat="1" ht="12" customHeight="1">
      <c r="A42" s="14" t="s">
        <v>121</v>
      </c>
      <c r="B42" s="288" t="s">
        <v>202</v>
      </c>
      <c r="C42" s="185">
        <v>50</v>
      </c>
      <c r="D42" s="185">
        <v>50</v>
      </c>
    </row>
    <row r="43" spans="1:4" s="286" customFormat="1" ht="12" customHeight="1">
      <c r="A43" s="14" t="s">
        <v>193</v>
      </c>
      <c r="B43" s="288" t="s">
        <v>203</v>
      </c>
      <c r="C43" s="188"/>
      <c r="D43" s="188"/>
    </row>
    <row r="44" spans="1:4" s="286" customFormat="1" ht="12" customHeight="1">
      <c r="A44" s="16" t="s">
        <v>194</v>
      </c>
      <c r="B44" s="289" t="s">
        <v>344</v>
      </c>
      <c r="C44" s="273"/>
      <c r="D44" s="273"/>
    </row>
    <row r="45" spans="1:4" s="286" customFormat="1" ht="12" customHeight="1" thickBot="1">
      <c r="A45" s="16" t="s">
        <v>343</v>
      </c>
      <c r="B45" s="180" t="s">
        <v>204</v>
      </c>
      <c r="C45" s="273">
        <v>2</v>
      </c>
      <c r="D45" s="273">
        <v>2</v>
      </c>
    </row>
    <row r="46" spans="1:4" s="286" customFormat="1" ht="12" customHeight="1" thickBot="1">
      <c r="A46" s="20" t="s">
        <v>15</v>
      </c>
      <c r="B46" s="21" t="s">
        <v>205</v>
      </c>
      <c r="C46" s="183">
        <f>SUM(C47:C51)</f>
        <v>183035</v>
      </c>
      <c r="D46" s="183">
        <f>SUM(D47:D51)</f>
        <v>183035</v>
      </c>
    </row>
    <row r="47" spans="1:4" s="286" customFormat="1" ht="12" customHeight="1">
      <c r="A47" s="15" t="s">
        <v>75</v>
      </c>
      <c r="B47" s="287" t="s">
        <v>209</v>
      </c>
      <c r="C47" s="330"/>
      <c r="D47" s="330"/>
    </row>
    <row r="48" spans="1:4" s="286" customFormat="1" ht="12" customHeight="1">
      <c r="A48" s="14" t="s">
        <v>76</v>
      </c>
      <c r="B48" s="288" t="s">
        <v>210</v>
      </c>
      <c r="C48" s="188">
        <v>182135</v>
      </c>
      <c r="D48" s="188">
        <v>182135</v>
      </c>
    </row>
    <row r="49" spans="1:4" s="286" customFormat="1" ht="12" customHeight="1">
      <c r="A49" s="14" t="s">
        <v>206</v>
      </c>
      <c r="B49" s="288" t="s">
        <v>211</v>
      </c>
      <c r="C49" s="188">
        <v>900</v>
      </c>
      <c r="D49" s="188">
        <v>900</v>
      </c>
    </row>
    <row r="50" spans="1:4" s="286" customFormat="1" ht="12" customHeight="1">
      <c r="A50" s="14" t="s">
        <v>207</v>
      </c>
      <c r="B50" s="288" t="s">
        <v>212</v>
      </c>
      <c r="C50" s="188"/>
      <c r="D50" s="188"/>
    </row>
    <row r="51" spans="1:4" s="286" customFormat="1" ht="12" customHeight="1" thickBot="1">
      <c r="A51" s="16" t="s">
        <v>208</v>
      </c>
      <c r="B51" s="180" t="s">
        <v>213</v>
      </c>
      <c r="C51" s="273"/>
      <c r="D51" s="273"/>
    </row>
    <row r="52" spans="1:4" s="286" customFormat="1" ht="12" customHeight="1" thickBot="1">
      <c r="A52" s="20" t="s">
        <v>122</v>
      </c>
      <c r="B52" s="21" t="s">
        <v>214</v>
      </c>
      <c r="C52" s="183">
        <f>SUM(C53:C55)</f>
        <v>0</v>
      </c>
      <c r="D52" s="183">
        <f>SUM(D53:D55)</f>
        <v>0</v>
      </c>
    </row>
    <row r="53" spans="1:4" s="286" customFormat="1" ht="12" customHeight="1">
      <c r="A53" s="15" t="s">
        <v>77</v>
      </c>
      <c r="B53" s="287" t="s">
        <v>215</v>
      </c>
      <c r="C53" s="186"/>
      <c r="D53" s="186"/>
    </row>
    <row r="54" spans="1:4" s="286" customFormat="1" ht="12" customHeight="1">
      <c r="A54" s="14" t="s">
        <v>78</v>
      </c>
      <c r="B54" s="288" t="s">
        <v>334</v>
      </c>
      <c r="C54" s="185"/>
      <c r="D54" s="185"/>
    </row>
    <row r="55" spans="1:4" s="286" customFormat="1" ht="12" customHeight="1">
      <c r="A55" s="14" t="s">
        <v>218</v>
      </c>
      <c r="B55" s="288" t="s">
        <v>216</v>
      </c>
      <c r="C55" s="185"/>
      <c r="D55" s="185"/>
    </row>
    <row r="56" spans="1:4" s="286" customFormat="1" ht="12" customHeight="1" thickBot="1">
      <c r="A56" s="16" t="s">
        <v>219</v>
      </c>
      <c r="B56" s="180" t="s">
        <v>217</v>
      </c>
      <c r="C56" s="187"/>
      <c r="D56" s="187"/>
    </row>
    <row r="57" spans="1:4" s="286" customFormat="1" ht="12" customHeight="1" thickBot="1">
      <c r="A57" s="20" t="s">
        <v>17</v>
      </c>
      <c r="B57" s="178" t="s">
        <v>220</v>
      </c>
      <c r="C57" s="183">
        <f>SUM(C58:C60)</f>
        <v>15152</v>
      </c>
      <c r="D57" s="183">
        <f>SUM(D58:D60)</f>
        <v>15152</v>
      </c>
    </row>
    <row r="58" spans="1:4" s="286" customFormat="1" ht="12" customHeight="1">
      <c r="A58" s="15" t="s">
        <v>123</v>
      </c>
      <c r="B58" s="287" t="s">
        <v>222</v>
      </c>
      <c r="C58" s="188"/>
      <c r="D58" s="188"/>
    </row>
    <row r="59" spans="1:4" s="286" customFormat="1" ht="12" customHeight="1">
      <c r="A59" s="14" t="s">
        <v>124</v>
      </c>
      <c r="B59" s="288" t="s">
        <v>335</v>
      </c>
      <c r="C59" s="188"/>
      <c r="D59" s="188"/>
    </row>
    <row r="60" spans="1:4" s="286" customFormat="1" ht="12" customHeight="1">
      <c r="A60" s="14" t="s">
        <v>158</v>
      </c>
      <c r="B60" s="288" t="s">
        <v>223</v>
      </c>
      <c r="C60" s="188">
        <v>15152</v>
      </c>
      <c r="D60" s="188">
        <v>15152</v>
      </c>
    </row>
    <row r="61" spans="1:4" s="286" customFormat="1" ht="12" customHeight="1" thickBot="1">
      <c r="A61" s="16" t="s">
        <v>221</v>
      </c>
      <c r="B61" s="180" t="s">
        <v>224</v>
      </c>
      <c r="C61" s="188"/>
      <c r="D61" s="188"/>
    </row>
    <row r="62" spans="1:4" s="286" customFormat="1" ht="12" customHeight="1" thickBot="1">
      <c r="A62" s="345" t="s">
        <v>387</v>
      </c>
      <c r="B62" s="21" t="s">
        <v>225</v>
      </c>
      <c r="C62" s="189">
        <f>+C5+C12+C19+C26+C34+C46+C52+C57</f>
        <v>511607</v>
      </c>
      <c r="D62" s="189">
        <f>+D5+D12+D19+D26+D34+D46+D52+D57</f>
        <v>511725</v>
      </c>
    </row>
    <row r="63" spans="1:4" s="286" customFormat="1" ht="12" customHeight="1" thickBot="1">
      <c r="A63" s="333" t="s">
        <v>226</v>
      </c>
      <c r="B63" s="178" t="s">
        <v>227</v>
      </c>
      <c r="C63" s="183">
        <f>SUM(C64:C66)</f>
        <v>45000</v>
      </c>
      <c r="D63" s="183">
        <f>SUM(D64:D66)</f>
        <v>45000</v>
      </c>
    </row>
    <row r="64" spans="1:4" s="286" customFormat="1" ht="12" customHeight="1">
      <c r="A64" s="15" t="s">
        <v>258</v>
      </c>
      <c r="B64" s="287" t="s">
        <v>228</v>
      </c>
      <c r="C64" s="188">
        <v>45000</v>
      </c>
      <c r="D64" s="188">
        <v>45000</v>
      </c>
    </row>
    <row r="65" spans="1:4" s="286" customFormat="1" ht="12" customHeight="1">
      <c r="A65" s="14" t="s">
        <v>267</v>
      </c>
      <c r="B65" s="288" t="s">
        <v>229</v>
      </c>
      <c r="C65" s="188"/>
      <c r="D65" s="188"/>
    </row>
    <row r="66" spans="1:4" s="286" customFormat="1" ht="12" customHeight="1" thickBot="1">
      <c r="A66" s="16" t="s">
        <v>268</v>
      </c>
      <c r="B66" s="339" t="s">
        <v>372</v>
      </c>
      <c r="C66" s="188"/>
      <c r="D66" s="188"/>
    </row>
    <row r="67" spans="1:4" s="286" customFormat="1" ht="12" customHeight="1" thickBot="1">
      <c r="A67" s="333" t="s">
        <v>231</v>
      </c>
      <c r="B67" s="178" t="s">
        <v>232</v>
      </c>
      <c r="C67" s="183">
        <f>SUM(C68:C71)</f>
        <v>0</v>
      </c>
      <c r="D67" s="183">
        <f>SUM(D68:D71)</f>
        <v>0</v>
      </c>
    </row>
    <row r="68" spans="1:4" s="286" customFormat="1" ht="12" customHeight="1">
      <c r="A68" s="15" t="s">
        <v>103</v>
      </c>
      <c r="B68" s="287" t="s">
        <v>233</v>
      </c>
      <c r="C68" s="188"/>
      <c r="D68" s="188"/>
    </row>
    <row r="69" spans="1:4" s="286" customFormat="1" ht="12" customHeight="1">
      <c r="A69" s="14" t="s">
        <v>104</v>
      </c>
      <c r="B69" s="288" t="s">
        <v>234</v>
      </c>
      <c r="C69" s="188"/>
      <c r="D69" s="188"/>
    </row>
    <row r="70" spans="1:4" s="286" customFormat="1" ht="12" customHeight="1">
      <c r="A70" s="14" t="s">
        <v>259</v>
      </c>
      <c r="B70" s="288" t="s">
        <v>235</v>
      </c>
      <c r="C70" s="188"/>
      <c r="D70" s="188"/>
    </row>
    <row r="71" spans="1:4" s="286" customFormat="1" ht="12" customHeight="1" thickBot="1">
      <c r="A71" s="16" t="s">
        <v>260</v>
      </c>
      <c r="B71" s="180" t="s">
        <v>236</v>
      </c>
      <c r="C71" s="188"/>
      <c r="D71" s="188"/>
    </row>
    <row r="72" spans="1:4" s="286" customFormat="1" ht="12" customHeight="1" thickBot="1">
      <c r="A72" s="333" t="s">
        <v>237</v>
      </c>
      <c r="B72" s="178" t="s">
        <v>238</v>
      </c>
      <c r="C72" s="183">
        <f>SUM(C73:C74)</f>
        <v>111657</v>
      </c>
      <c r="D72" s="183">
        <f>SUM(D73:D74)</f>
        <v>111657</v>
      </c>
    </row>
    <row r="73" spans="1:4" s="286" customFormat="1" ht="12" customHeight="1">
      <c r="A73" s="15" t="s">
        <v>261</v>
      </c>
      <c r="B73" s="287" t="s">
        <v>239</v>
      </c>
      <c r="C73" s="188">
        <v>111657</v>
      </c>
      <c r="D73" s="188">
        <v>111657</v>
      </c>
    </row>
    <row r="74" spans="1:4" s="286" customFormat="1" ht="12" customHeight="1" thickBot="1">
      <c r="A74" s="16" t="s">
        <v>262</v>
      </c>
      <c r="B74" s="180" t="s">
        <v>240</v>
      </c>
      <c r="C74" s="188"/>
      <c r="D74" s="188"/>
    </row>
    <row r="75" spans="1:4" s="286" customFormat="1" ht="12" customHeight="1" thickBot="1">
      <c r="A75" s="333" t="s">
        <v>241</v>
      </c>
      <c r="B75" s="178" t="s">
        <v>242</v>
      </c>
      <c r="C75" s="183">
        <f>SUM(C76:C78)</f>
        <v>0</v>
      </c>
      <c r="D75" s="183">
        <f>SUM(D76:D78)</f>
        <v>0</v>
      </c>
    </row>
    <row r="76" spans="1:4" s="286" customFormat="1" ht="12" customHeight="1">
      <c r="A76" s="15" t="s">
        <v>263</v>
      </c>
      <c r="B76" s="287" t="s">
        <v>243</v>
      </c>
      <c r="C76" s="188"/>
      <c r="D76" s="188"/>
    </row>
    <row r="77" spans="1:4" s="286" customFormat="1" ht="12" customHeight="1">
      <c r="A77" s="14" t="s">
        <v>264</v>
      </c>
      <c r="B77" s="288" t="s">
        <v>244</v>
      </c>
      <c r="C77" s="188"/>
      <c r="D77" s="188"/>
    </row>
    <row r="78" spans="1:4" s="286" customFormat="1" ht="12" customHeight="1" thickBot="1">
      <c r="A78" s="16" t="s">
        <v>265</v>
      </c>
      <c r="B78" s="180" t="s">
        <v>245</v>
      </c>
      <c r="C78" s="188"/>
      <c r="D78" s="188"/>
    </row>
    <row r="79" spans="1:4" s="286" customFormat="1" ht="12" customHeight="1" thickBot="1">
      <c r="A79" s="333" t="s">
        <v>246</v>
      </c>
      <c r="B79" s="178" t="s">
        <v>266</v>
      </c>
      <c r="C79" s="183">
        <f>SUM(C80:C83)</f>
        <v>0</v>
      </c>
      <c r="D79" s="183">
        <f>SUM(D80:D83)</f>
        <v>0</v>
      </c>
    </row>
    <row r="80" spans="1:4" s="286" customFormat="1" ht="12" customHeight="1">
      <c r="A80" s="291" t="s">
        <v>247</v>
      </c>
      <c r="B80" s="287" t="s">
        <v>248</v>
      </c>
      <c r="C80" s="188"/>
      <c r="D80" s="188"/>
    </row>
    <row r="81" spans="1:4" s="286" customFormat="1" ht="12" customHeight="1">
      <c r="A81" s="292" t="s">
        <v>249</v>
      </c>
      <c r="B81" s="288" t="s">
        <v>250</v>
      </c>
      <c r="C81" s="188"/>
      <c r="D81" s="188"/>
    </row>
    <row r="82" spans="1:4" s="286" customFormat="1" ht="12" customHeight="1">
      <c r="A82" s="292" t="s">
        <v>251</v>
      </c>
      <c r="B82" s="288" t="s">
        <v>252</v>
      </c>
      <c r="C82" s="188"/>
      <c r="D82" s="188"/>
    </row>
    <row r="83" spans="1:4" s="286" customFormat="1" ht="12" customHeight="1" thickBot="1">
      <c r="A83" s="293" t="s">
        <v>253</v>
      </c>
      <c r="B83" s="180" t="s">
        <v>254</v>
      </c>
      <c r="C83" s="188"/>
      <c r="D83" s="188"/>
    </row>
    <row r="84" spans="1:4" s="286" customFormat="1" ht="12" customHeight="1" thickBot="1">
      <c r="A84" s="333" t="s">
        <v>255</v>
      </c>
      <c r="B84" s="178" t="s">
        <v>386</v>
      </c>
      <c r="C84" s="331"/>
      <c r="D84" s="331"/>
    </row>
    <row r="85" spans="1:4" s="286" customFormat="1" ht="13.5" customHeight="1" thickBot="1">
      <c r="A85" s="333" t="s">
        <v>257</v>
      </c>
      <c r="B85" s="178" t="s">
        <v>256</v>
      </c>
      <c r="C85" s="331"/>
      <c r="D85" s="331"/>
    </row>
    <row r="86" spans="1:4" s="286" customFormat="1" ht="15.75" customHeight="1" thickBot="1">
      <c r="A86" s="333" t="s">
        <v>269</v>
      </c>
      <c r="B86" s="294" t="s">
        <v>389</v>
      </c>
      <c r="C86" s="189">
        <f>+C63+C67+C72+C75+C79+C85+C84</f>
        <v>156657</v>
      </c>
      <c r="D86" s="189">
        <f>+D63+D67+D72+D75+D79+D85+D84</f>
        <v>156657</v>
      </c>
    </row>
    <row r="87" spans="1:4" s="286" customFormat="1" ht="16.5" customHeight="1" thickBot="1">
      <c r="A87" s="334" t="s">
        <v>388</v>
      </c>
      <c r="B87" s="295" t="s">
        <v>390</v>
      </c>
      <c r="C87" s="189">
        <f>+C62+C86</f>
        <v>668264</v>
      </c>
      <c r="D87" s="189">
        <f>+D62+D86</f>
        <v>668382</v>
      </c>
    </row>
    <row r="88" spans="1:3" s="286" customFormat="1" ht="83.25" customHeight="1">
      <c r="A88" s="5"/>
      <c r="B88" s="6"/>
      <c r="C88" s="190"/>
    </row>
    <row r="89" spans="1:3" ht="16.5" customHeight="1">
      <c r="A89" s="393" t="s">
        <v>37</v>
      </c>
      <c r="B89" s="393"/>
      <c r="C89" s="393"/>
    </row>
    <row r="90" spans="1:3" s="296" customFormat="1" ht="16.5" customHeight="1" thickBot="1">
      <c r="A90" s="395" t="s">
        <v>106</v>
      </c>
      <c r="B90" s="395"/>
      <c r="C90" s="88" t="s">
        <v>157</v>
      </c>
    </row>
    <row r="91" spans="1:4" ht="37.5" customHeight="1" thickBot="1">
      <c r="A91" s="23" t="s">
        <v>55</v>
      </c>
      <c r="B91" s="24" t="s">
        <v>38</v>
      </c>
      <c r="C91" s="33" t="str">
        <f>+C3</f>
        <v>2017. évi eredeti előirányzat</v>
      </c>
      <c r="D91" s="33" t="str">
        <f>+D3</f>
        <v>2017. évi módosított előirányzat</v>
      </c>
    </row>
    <row r="92" spans="1:4" s="285" customFormat="1" ht="12" customHeight="1" thickBot="1">
      <c r="A92" s="27" t="s">
        <v>398</v>
      </c>
      <c r="B92" s="28" t="s">
        <v>399</v>
      </c>
      <c r="C92" s="29" t="s">
        <v>400</v>
      </c>
      <c r="D92" s="29" t="s">
        <v>402</v>
      </c>
    </row>
    <row r="93" spans="1:4" ht="12" customHeight="1" thickBot="1">
      <c r="A93" s="22" t="s">
        <v>10</v>
      </c>
      <c r="B93" s="26" t="s">
        <v>348</v>
      </c>
      <c r="C93" s="182">
        <f>C94+C95+C96+C97+C98+E106+C111</f>
        <v>295658</v>
      </c>
      <c r="D93" s="182">
        <f>D94+D95+D96+D97+D98+F106+D111</f>
        <v>295776</v>
      </c>
    </row>
    <row r="94" spans="1:4" ht="12" customHeight="1">
      <c r="A94" s="17" t="s">
        <v>79</v>
      </c>
      <c r="B94" s="10" t="s">
        <v>39</v>
      </c>
      <c r="C94" s="184">
        <v>111796</v>
      </c>
      <c r="D94" s="184">
        <v>111889</v>
      </c>
    </row>
    <row r="95" spans="1:4" ht="12" customHeight="1">
      <c r="A95" s="14" t="s">
        <v>80</v>
      </c>
      <c r="B95" s="8" t="s">
        <v>125</v>
      </c>
      <c r="C95" s="185">
        <v>24779</v>
      </c>
      <c r="D95" s="185">
        <v>24804</v>
      </c>
    </row>
    <row r="96" spans="1:4" ht="12" customHeight="1">
      <c r="A96" s="14" t="s">
        <v>81</v>
      </c>
      <c r="B96" s="8" t="s">
        <v>101</v>
      </c>
      <c r="C96" s="187">
        <v>143261</v>
      </c>
      <c r="D96" s="187">
        <v>143261</v>
      </c>
    </row>
    <row r="97" spans="1:4" ht="12" customHeight="1">
      <c r="A97" s="14" t="s">
        <v>82</v>
      </c>
      <c r="B97" s="11" t="s">
        <v>126</v>
      </c>
      <c r="C97" s="187">
        <v>4248</v>
      </c>
      <c r="D97" s="187">
        <v>4248</v>
      </c>
    </row>
    <row r="98" spans="1:4" ht="12" customHeight="1">
      <c r="A98" s="14" t="s">
        <v>93</v>
      </c>
      <c r="B98" s="19" t="s">
        <v>127</v>
      </c>
      <c r="C98" s="187">
        <v>574</v>
      </c>
      <c r="D98" s="187">
        <v>574</v>
      </c>
    </row>
    <row r="99" spans="1:4" ht="12" customHeight="1">
      <c r="A99" s="14" t="s">
        <v>83</v>
      </c>
      <c r="B99" s="8" t="s">
        <v>353</v>
      </c>
      <c r="C99" s="187">
        <v>6</v>
      </c>
      <c r="D99" s="187">
        <v>6</v>
      </c>
    </row>
    <row r="100" spans="1:4" ht="12" customHeight="1">
      <c r="A100" s="14" t="s">
        <v>84</v>
      </c>
      <c r="B100" s="93" t="s">
        <v>352</v>
      </c>
      <c r="C100" s="187"/>
      <c r="D100" s="187"/>
    </row>
    <row r="101" spans="1:4" ht="12" customHeight="1">
      <c r="A101" s="14" t="s">
        <v>94</v>
      </c>
      <c r="B101" s="93" t="s">
        <v>351</v>
      </c>
      <c r="C101" s="187"/>
      <c r="D101" s="187"/>
    </row>
    <row r="102" spans="1:4" ht="12" customHeight="1">
      <c r="A102" s="14" t="s">
        <v>95</v>
      </c>
      <c r="B102" s="91" t="s">
        <v>272</v>
      </c>
      <c r="C102" s="187"/>
      <c r="D102" s="187"/>
    </row>
    <row r="103" spans="1:4" ht="12" customHeight="1">
      <c r="A103" s="14" t="s">
        <v>96</v>
      </c>
      <c r="B103" s="92" t="s">
        <v>273</v>
      </c>
      <c r="C103" s="187"/>
      <c r="D103" s="187"/>
    </row>
    <row r="104" spans="1:4" ht="12" customHeight="1">
      <c r="A104" s="14" t="s">
        <v>97</v>
      </c>
      <c r="B104" s="92" t="s">
        <v>274</v>
      </c>
      <c r="C104" s="187"/>
      <c r="D104" s="187"/>
    </row>
    <row r="105" spans="1:4" ht="12" customHeight="1">
      <c r="A105" s="14" t="s">
        <v>99</v>
      </c>
      <c r="B105" s="91" t="s">
        <v>275</v>
      </c>
      <c r="C105" s="187">
        <v>335</v>
      </c>
      <c r="D105" s="187">
        <v>335</v>
      </c>
    </row>
    <row r="106" spans="1:4" ht="12" customHeight="1">
      <c r="A106" s="14" t="s">
        <v>128</v>
      </c>
      <c r="B106" s="91" t="s">
        <v>276</v>
      </c>
      <c r="C106" s="187"/>
      <c r="D106" s="187"/>
    </row>
    <row r="107" spans="1:4" ht="12" customHeight="1">
      <c r="A107" s="14" t="s">
        <v>270</v>
      </c>
      <c r="B107" s="92" t="s">
        <v>277</v>
      </c>
      <c r="C107" s="187"/>
      <c r="D107" s="187"/>
    </row>
    <row r="108" spans="1:4" ht="12" customHeight="1">
      <c r="A108" s="13" t="s">
        <v>271</v>
      </c>
      <c r="B108" s="93" t="s">
        <v>278</v>
      </c>
      <c r="C108" s="187"/>
      <c r="D108" s="187"/>
    </row>
    <row r="109" spans="1:4" ht="12" customHeight="1">
      <c r="A109" s="14" t="s">
        <v>349</v>
      </c>
      <c r="B109" s="93" t="s">
        <v>279</v>
      </c>
      <c r="C109" s="187"/>
      <c r="D109" s="187"/>
    </row>
    <row r="110" spans="1:4" ht="12" customHeight="1">
      <c r="A110" s="16" t="s">
        <v>350</v>
      </c>
      <c r="B110" s="93" t="s">
        <v>280</v>
      </c>
      <c r="C110" s="187">
        <v>233</v>
      </c>
      <c r="D110" s="187">
        <v>233</v>
      </c>
    </row>
    <row r="111" spans="1:4" ht="12" customHeight="1">
      <c r="A111" s="14" t="s">
        <v>354</v>
      </c>
      <c r="B111" s="11" t="s">
        <v>40</v>
      </c>
      <c r="C111" s="185">
        <v>11000</v>
      </c>
      <c r="D111" s="185">
        <v>11000</v>
      </c>
    </row>
    <row r="112" spans="1:4" ht="12" customHeight="1">
      <c r="A112" s="14" t="s">
        <v>355</v>
      </c>
      <c r="B112" s="8" t="s">
        <v>357</v>
      </c>
      <c r="C112" s="185">
        <v>8120</v>
      </c>
      <c r="D112" s="185">
        <v>8120</v>
      </c>
    </row>
    <row r="113" spans="1:4" ht="12" customHeight="1" thickBot="1">
      <c r="A113" s="18" t="s">
        <v>356</v>
      </c>
      <c r="B113" s="343" t="s">
        <v>358</v>
      </c>
      <c r="C113" s="191">
        <v>2880</v>
      </c>
      <c r="D113" s="191">
        <v>2880</v>
      </c>
    </row>
    <row r="114" spans="1:4" ht="12" customHeight="1" thickBot="1">
      <c r="A114" s="340" t="s">
        <v>11</v>
      </c>
      <c r="B114" s="341" t="s">
        <v>281</v>
      </c>
      <c r="C114" s="342">
        <f>+C115+C117+C119</f>
        <v>363439</v>
      </c>
      <c r="D114" s="342">
        <f>+D115+D117+D119</f>
        <v>363439</v>
      </c>
    </row>
    <row r="115" spans="1:4" ht="12" customHeight="1">
      <c r="A115" s="15" t="s">
        <v>85</v>
      </c>
      <c r="B115" s="8" t="s">
        <v>156</v>
      </c>
      <c r="C115" s="186">
        <v>302992</v>
      </c>
      <c r="D115" s="186">
        <v>302992</v>
      </c>
    </row>
    <row r="116" spans="1:4" ht="12" customHeight="1">
      <c r="A116" s="15" t="s">
        <v>86</v>
      </c>
      <c r="B116" s="12" t="s">
        <v>285</v>
      </c>
      <c r="C116" s="186"/>
      <c r="D116" s="186"/>
    </row>
    <row r="117" spans="1:4" ht="12" customHeight="1">
      <c r="A117" s="15" t="s">
        <v>87</v>
      </c>
      <c r="B117" s="12" t="s">
        <v>129</v>
      </c>
      <c r="C117" s="185">
        <v>55807</v>
      </c>
      <c r="D117" s="185">
        <v>55807</v>
      </c>
    </row>
    <row r="118" spans="1:4" ht="12" customHeight="1">
      <c r="A118" s="15" t="s">
        <v>88</v>
      </c>
      <c r="B118" s="12" t="s">
        <v>286</v>
      </c>
      <c r="C118" s="166"/>
      <c r="D118" s="166"/>
    </row>
    <row r="119" spans="1:4" ht="12" customHeight="1">
      <c r="A119" s="15" t="s">
        <v>89</v>
      </c>
      <c r="B119" s="180" t="s">
        <v>159</v>
      </c>
      <c r="C119" s="166">
        <v>4640</v>
      </c>
      <c r="D119" s="166">
        <v>4640</v>
      </c>
    </row>
    <row r="120" spans="1:4" ht="12" customHeight="1">
      <c r="A120" s="15" t="s">
        <v>98</v>
      </c>
      <c r="B120" s="179" t="s">
        <v>336</v>
      </c>
      <c r="C120" s="166"/>
      <c r="D120" s="166"/>
    </row>
    <row r="121" spans="1:4" ht="12" customHeight="1">
      <c r="A121" s="15" t="s">
        <v>100</v>
      </c>
      <c r="B121" s="283" t="s">
        <v>291</v>
      </c>
      <c r="C121" s="166"/>
      <c r="D121" s="166"/>
    </row>
    <row r="122" spans="1:4" ht="15">
      <c r="A122" s="15" t="s">
        <v>130</v>
      </c>
      <c r="B122" s="92" t="s">
        <v>274</v>
      </c>
      <c r="C122" s="166"/>
      <c r="D122" s="166"/>
    </row>
    <row r="123" spans="1:4" ht="12" customHeight="1">
      <c r="A123" s="15" t="s">
        <v>131</v>
      </c>
      <c r="B123" s="92" t="s">
        <v>290</v>
      </c>
      <c r="C123" s="166">
        <v>1040</v>
      </c>
      <c r="D123" s="166">
        <v>1040</v>
      </c>
    </row>
    <row r="124" spans="1:4" ht="12" customHeight="1">
      <c r="A124" s="15" t="s">
        <v>132</v>
      </c>
      <c r="B124" s="92" t="s">
        <v>289</v>
      </c>
      <c r="C124" s="166"/>
      <c r="D124" s="166"/>
    </row>
    <row r="125" spans="1:4" ht="12" customHeight="1">
      <c r="A125" s="15" t="s">
        <v>282</v>
      </c>
      <c r="B125" s="92" t="s">
        <v>277</v>
      </c>
      <c r="C125" s="166"/>
      <c r="D125" s="166"/>
    </row>
    <row r="126" spans="1:4" ht="12" customHeight="1">
      <c r="A126" s="15" t="s">
        <v>283</v>
      </c>
      <c r="B126" s="92" t="s">
        <v>288</v>
      </c>
      <c r="C126" s="166"/>
      <c r="D126" s="166"/>
    </row>
    <row r="127" spans="1:4" ht="15.75" thickBot="1">
      <c r="A127" s="13" t="s">
        <v>284</v>
      </c>
      <c r="B127" s="92" t="s">
        <v>287</v>
      </c>
      <c r="C127" s="168">
        <v>3600</v>
      </c>
      <c r="D127" s="168">
        <v>3600</v>
      </c>
    </row>
    <row r="128" spans="1:4" ht="12" customHeight="1" thickBot="1">
      <c r="A128" s="20" t="s">
        <v>12</v>
      </c>
      <c r="B128" s="85" t="s">
        <v>359</v>
      </c>
      <c r="C128" s="183">
        <f>+C93+C114</f>
        <v>659097</v>
      </c>
      <c r="D128" s="183">
        <f>+D93+D114</f>
        <v>659215</v>
      </c>
    </row>
    <row r="129" spans="1:4" ht="12" customHeight="1" thickBot="1">
      <c r="A129" s="20" t="s">
        <v>13</v>
      </c>
      <c r="B129" s="85" t="s">
        <v>360</v>
      </c>
      <c r="C129" s="183">
        <f>+C130+C131+C132</f>
        <v>2430</v>
      </c>
      <c r="D129" s="183">
        <f>+D130+D131+D132</f>
        <v>2430</v>
      </c>
    </row>
    <row r="130" spans="1:4" ht="12" customHeight="1">
      <c r="A130" s="15" t="s">
        <v>182</v>
      </c>
      <c r="B130" s="12" t="s">
        <v>367</v>
      </c>
      <c r="C130" s="166">
        <v>2430</v>
      </c>
      <c r="D130" s="166">
        <v>2430</v>
      </c>
    </row>
    <row r="131" spans="1:4" ht="12" customHeight="1">
      <c r="A131" s="15" t="s">
        <v>185</v>
      </c>
      <c r="B131" s="12" t="s">
        <v>368</v>
      </c>
      <c r="C131" s="166"/>
      <c r="D131" s="166"/>
    </row>
    <row r="132" spans="1:4" ht="12" customHeight="1" thickBot="1">
      <c r="A132" s="13" t="s">
        <v>186</v>
      </c>
      <c r="B132" s="12" t="s">
        <v>369</v>
      </c>
      <c r="C132" s="166"/>
      <c r="D132" s="166"/>
    </row>
    <row r="133" spans="1:4" ht="12" customHeight="1" thickBot="1">
      <c r="A133" s="20" t="s">
        <v>14</v>
      </c>
      <c r="B133" s="85" t="s">
        <v>361</v>
      </c>
      <c r="C133" s="183">
        <f>SUM(C134:C139)</f>
        <v>0</v>
      </c>
      <c r="D133" s="183">
        <f>SUM(D134:D139)</f>
        <v>0</v>
      </c>
    </row>
    <row r="134" spans="1:4" ht="12" customHeight="1">
      <c r="A134" s="15" t="s">
        <v>72</v>
      </c>
      <c r="B134" s="9" t="s">
        <v>370</v>
      </c>
      <c r="C134" s="166"/>
      <c r="D134" s="166"/>
    </row>
    <row r="135" spans="1:4" ht="12" customHeight="1">
      <c r="A135" s="15" t="s">
        <v>73</v>
      </c>
      <c r="B135" s="9" t="s">
        <v>362</v>
      </c>
      <c r="C135" s="166"/>
      <c r="D135" s="166"/>
    </row>
    <row r="136" spans="1:4" ht="12" customHeight="1">
      <c r="A136" s="15" t="s">
        <v>74</v>
      </c>
      <c r="B136" s="9" t="s">
        <v>363</v>
      </c>
      <c r="C136" s="166"/>
      <c r="D136" s="166"/>
    </row>
    <row r="137" spans="1:4" ht="12" customHeight="1">
      <c r="A137" s="15" t="s">
        <v>117</v>
      </c>
      <c r="B137" s="9" t="s">
        <v>364</v>
      </c>
      <c r="C137" s="166"/>
      <c r="D137" s="166"/>
    </row>
    <row r="138" spans="1:4" ht="12" customHeight="1">
      <c r="A138" s="15" t="s">
        <v>118</v>
      </c>
      <c r="B138" s="9" t="s">
        <v>365</v>
      </c>
      <c r="C138" s="166"/>
      <c r="D138" s="166"/>
    </row>
    <row r="139" spans="1:4" ht="12" customHeight="1" thickBot="1">
      <c r="A139" s="13" t="s">
        <v>119</v>
      </c>
      <c r="B139" s="9" t="s">
        <v>366</v>
      </c>
      <c r="C139" s="166"/>
      <c r="D139" s="166"/>
    </row>
    <row r="140" spans="1:4" ht="12" customHeight="1" thickBot="1">
      <c r="A140" s="20" t="s">
        <v>15</v>
      </c>
      <c r="B140" s="85" t="s">
        <v>374</v>
      </c>
      <c r="C140" s="189">
        <f>+C141+C142+C143+C144</f>
        <v>6737</v>
      </c>
      <c r="D140" s="189">
        <f>+D141+D142+D143+D144</f>
        <v>6737</v>
      </c>
    </row>
    <row r="141" spans="1:4" ht="12" customHeight="1">
      <c r="A141" s="15" t="s">
        <v>75</v>
      </c>
      <c r="B141" s="9" t="s">
        <v>292</v>
      </c>
      <c r="C141" s="166"/>
      <c r="D141" s="166"/>
    </row>
    <row r="142" spans="1:4" ht="12" customHeight="1">
      <c r="A142" s="15" t="s">
        <v>76</v>
      </c>
      <c r="B142" s="9" t="s">
        <v>293</v>
      </c>
      <c r="C142" s="166">
        <v>6737</v>
      </c>
      <c r="D142" s="166">
        <v>6737</v>
      </c>
    </row>
    <row r="143" spans="1:4" ht="12" customHeight="1">
      <c r="A143" s="15" t="s">
        <v>206</v>
      </c>
      <c r="B143" s="9" t="s">
        <v>375</v>
      </c>
      <c r="C143" s="166"/>
      <c r="D143" s="166"/>
    </row>
    <row r="144" spans="1:4" ht="12" customHeight="1" thickBot="1">
      <c r="A144" s="13" t="s">
        <v>207</v>
      </c>
      <c r="B144" s="7" t="s">
        <v>304</v>
      </c>
      <c r="C144" s="166"/>
      <c r="D144" s="166"/>
    </row>
    <row r="145" spans="1:4" ht="12" customHeight="1" thickBot="1">
      <c r="A145" s="20" t="s">
        <v>16</v>
      </c>
      <c r="B145" s="85" t="s">
        <v>376</v>
      </c>
      <c r="C145" s="192">
        <f>SUM(C146:C150)</f>
        <v>0</v>
      </c>
      <c r="D145" s="192">
        <f>SUM(D146:D150)</f>
        <v>0</v>
      </c>
    </row>
    <row r="146" spans="1:4" ht="12" customHeight="1">
      <c r="A146" s="15" t="s">
        <v>77</v>
      </c>
      <c r="B146" s="9" t="s">
        <v>371</v>
      </c>
      <c r="C146" s="166"/>
      <c r="D146" s="166"/>
    </row>
    <row r="147" spans="1:4" ht="12" customHeight="1">
      <c r="A147" s="15" t="s">
        <v>78</v>
      </c>
      <c r="B147" s="9" t="s">
        <v>378</v>
      </c>
      <c r="C147" s="166"/>
      <c r="D147" s="166"/>
    </row>
    <row r="148" spans="1:4" ht="12" customHeight="1">
      <c r="A148" s="15" t="s">
        <v>218</v>
      </c>
      <c r="B148" s="9" t="s">
        <v>373</v>
      </c>
      <c r="C148" s="166"/>
      <c r="D148" s="166"/>
    </row>
    <row r="149" spans="1:4" ht="12" customHeight="1">
      <c r="A149" s="15" t="s">
        <v>219</v>
      </c>
      <c r="B149" s="9" t="s">
        <v>379</v>
      </c>
      <c r="C149" s="166"/>
      <c r="D149" s="166"/>
    </row>
    <row r="150" spans="1:4" ht="12" customHeight="1" thickBot="1">
      <c r="A150" s="15" t="s">
        <v>377</v>
      </c>
      <c r="B150" s="9" t="s">
        <v>380</v>
      </c>
      <c r="C150" s="166"/>
      <c r="D150" s="166"/>
    </row>
    <row r="151" spans="1:4" ht="12" customHeight="1" thickBot="1">
      <c r="A151" s="20" t="s">
        <v>17</v>
      </c>
      <c r="B151" s="85" t="s">
        <v>381</v>
      </c>
      <c r="C151" s="344"/>
      <c r="D151" s="344"/>
    </row>
    <row r="152" spans="1:4" ht="12" customHeight="1" thickBot="1">
      <c r="A152" s="20" t="s">
        <v>18</v>
      </c>
      <c r="B152" s="85" t="s">
        <v>382</v>
      </c>
      <c r="C152" s="344"/>
      <c r="D152" s="344"/>
    </row>
    <row r="153" spans="1:9" ht="15" customHeight="1" thickBot="1">
      <c r="A153" s="20" t="s">
        <v>19</v>
      </c>
      <c r="B153" s="85" t="s">
        <v>384</v>
      </c>
      <c r="C153" s="297">
        <f>+C129+C133+C140+C145+C151+C152</f>
        <v>9167</v>
      </c>
      <c r="D153" s="297">
        <f>+D129+D133+D140+D145+D151+D152</f>
        <v>9167</v>
      </c>
      <c r="F153" s="298"/>
      <c r="G153" s="299"/>
      <c r="H153" s="299"/>
      <c r="I153" s="299"/>
    </row>
    <row r="154" spans="1:4" s="286" customFormat="1" ht="12.75" customHeight="1" thickBot="1">
      <c r="A154" s="181" t="s">
        <v>20</v>
      </c>
      <c r="B154" s="254" t="s">
        <v>383</v>
      </c>
      <c r="C154" s="297">
        <f>+C128+C153</f>
        <v>668264</v>
      </c>
      <c r="D154" s="297">
        <f>+D128+D153</f>
        <v>668382</v>
      </c>
    </row>
    <row r="155" ht="7.5" customHeight="1"/>
    <row r="156" spans="1:3" ht="15">
      <c r="A156" s="396" t="s">
        <v>294</v>
      </c>
      <c r="B156" s="396"/>
      <c r="C156" s="396"/>
    </row>
    <row r="157" spans="1:3" ht="15" customHeight="1" thickBot="1">
      <c r="A157" s="394" t="s">
        <v>107</v>
      </c>
      <c r="B157" s="394"/>
      <c r="C157" s="193" t="s">
        <v>157</v>
      </c>
    </row>
    <row r="158" spans="1:4" ht="13.5" customHeight="1" thickBot="1">
      <c r="A158" s="20">
        <v>1</v>
      </c>
      <c r="B158" s="25" t="s">
        <v>385</v>
      </c>
      <c r="C158" s="183">
        <f>+C62-C128</f>
        <v>-147490</v>
      </c>
      <c r="D158" s="183">
        <f>+D62-D128</f>
        <v>-147490</v>
      </c>
    </row>
    <row r="159" spans="1:4" ht="27.75" customHeight="1" thickBot="1">
      <c r="A159" s="20" t="s">
        <v>11</v>
      </c>
      <c r="B159" s="25" t="s">
        <v>391</v>
      </c>
      <c r="C159" s="183">
        <f>+C86-C153</f>
        <v>147490</v>
      </c>
      <c r="D159" s="183">
        <f>+D86-D153</f>
        <v>147490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Győrzámoly Község Önkormányzat
2017. ÉVI KÖLTSÉGVETÉS
KÖTELEZŐ FELADATAINAK MÉRLEGE &amp;R&amp;"Times New Roman CE,Félkövér dőlt"&amp;11 1.2. melléklet a 3/2017. (III. 22.) önkormányzati rendelethez</oddHeader>
  </headerFooter>
  <rowBreaks count="1" manualBreakCount="1">
    <brk id="8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10" zoomScaleNormal="110" zoomScaleSheetLayoutView="100" workbookViewId="0" topLeftCell="A49">
      <selection activeCell="I145" sqref="I145"/>
    </sheetView>
  </sheetViews>
  <sheetFormatPr defaultColWidth="9.375" defaultRowHeight="12.75"/>
  <cols>
    <col min="1" max="1" width="9.50390625" style="255" customWidth="1"/>
    <col min="2" max="2" width="91.625" style="255" customWidth="1"/>
    <col min="3" max="3" width="18.50390625" style="256" customWidth="1"/>
    <col min="4" max="4" width="11.75390625" style="284" customWidth="1"/>
    <col min="5" max="16384" width="9.375" style="284" customWidth="1"/>
  </cols>
  <sheetData>
    <row r="1" spans="1:3" ht="15.75" customHeight="1">
      <c r="A1" s="393" t="s">
        <v>7</v>
      </c>
      <c r="B1" s="393"/>
      <c r="C1" s="393"/>
    </row>
    <row r="2" spans="1:3" ht="15.75" customHeight="1" thickBot="1">
      <c r="A2" s="394" t="s">
        <v>105</v>
      </c>
      <c r="B2" s="394"/>
      <c r="C2" s="193" t="s">
        <v>157</v>
      </c>
    </row>
    <row r="3" spans="1:4" ht="37.5" customHeight="1" thickBot="1">
      <c r="A3" s="23" t="s">
        <v>55</v>
      </c>
      <c r="B3" s="24" t="s">
        <v>9</v>
      </c>
      <c r="C3" s="33" t="s">
        <v>444</v>
      </c>
      <c r="D3" s="33" t="s">
        <v>450</v>
      </c>
    </row>
    <row r="4" spans="1:4" s="285" customFormat="1" ht="12" customHeight="1" thickBot="1">
      <c r="A4" s="279" t="s">
        <v>398</v>
      </c>
      <c r="B4" s="280" t="s">
        <v>399</v>
      </c>
      <c r="C4" s="281" t="s">
        <v>400</v>
      </c>
      <c r="D4" s="281" t="s">
        <v>402</v>
      </c>
    </row>
    <row r="5" spans="1:4" s="286" customFormat="1" ht="12" customHeight="1" thickBot="1">
      <c r="A5" s="20" t="s">
        <v>10</v>
      </c>
      <c r="B5" s="21" t="s">
        <v>166</v>
      </c>
      <c r="C5" s="183">
        <f>+C6+C7+C8+C9+C10+C11</f>
        <v>0</v>
      </c>
      <c r="D5" s="183">
        <f>+D6+D7+D8+D9+D10+D11</f>
        <v>0</v>
      </c>
    </row>
    <row r="6" spans="1:4" s="286" customFormat="1" ht="12" customHeight="1">
      <c r="A6" s="15" t="s">
        <v>79</v>
      </c>
      <c r="B6" s="287" t="s">
        <v>167</v>
      </c>
      <c r="C6" s="186"/>
      <c r="D6" s="186"/>
    </row>
    <row r="7" spans="1:4" s="286" customFormat="1" ht="12" customHeight="1">
      <c r="A7" s="14" t="s">
        <v>80</v>
      </c>
      <c r="B7" s="288" t="s">
        <v>168</v>
      </c>
      <c r="C7" s="185"/>
      <c r="D7" s="185"/>
    </row>
    <row r="8" spans="1:4" s="286" customFormat="1" ht="12" customHeight="1">
      <c r="A8" s="14" t="s">
        <v>81</v>
      </c>
      <c r="B8" s="288" t="s">
        <v>169</v>
      </c>
      <c r="C8" s="185"/>
      <c r="D8" s="185"/>
    </row>
    <row r="9" spans="1:4" s="286" customFormat="1" ht="12" customHeight="1">
      <c r="A9" s="14" t="s">
        <v>82</v>
      </c>
      <c r="B9" s="288" t="s">
        <v>170</v>
      </c>
      <c r="C9" s="185"/>
      <c r="D9" s="185"/>
    </row>
    <row r="10" spans="1:4" s="286" customFormat="1" ht="12" customHeight="1">
      <c r="A10" s="14" t="s">
        <v>102</v>
      </c>
      <c r="B10" s="179" t="s">
        <v>340</v>
      </c>
      <c r="C10" s="185"/>
      <c r="D10" s="185"/>
    </row>
    <row r="11" spans="1:4" s="286" customFormat="1" ht="12" customHeight="1" thickBot="1">
      <c r="A11" s="16" t="s">
        <v>83</v>
      </c>
      <c r="B11" s="180" t="s">
        <v>341</v>
      </c>
      <c r="C11" s="185"/>
      <c r="D11" s="185"/>
    </row>
    <row r="12" spans="1:4" s="286" customFormat="1" ht="12" customHeight="1" thickBot="1">
      <c r="A12" s="20" t="s">
        <v>11</v>
      </c>
      <c r="B12" s="178" t="s">
        <v>171</v>
      </c>
      <c r="C12" s="183">
        <f>+C13+C14+C15+C16+C17</f>
        <v>0</v>
      </c>
      <c r="D12" s="183">
        <f>+D13+D14+D15+D16+D17</f>
        <v>0</v>
      </c>
    </row>
    <row r="13" spans="1:4" s="286" customFormat="1" ht="12" customHeight="1">
      <c r="A13" s="15" t="s">
        <v>85</v>
      </c>
      <c r="B13" s="287" t="s">
        <v>172</v>
      </c>
      <c r="C13" s="186"/>
      <c r="D13" s="186"/>
    </row>
    <row r="14" spans="1:4" s="286" customFormat="1" ht="12" customHeight="1">
      <c r="A14" s="14" t="s">
        <v>86</v>
      </c>
      <c r="B14" s="288" t="s">
        <v>173</v>
      </c>
      <c r="C14" s="185"/>
      <c r="D14" s="185"/>
    </row>
    <row r="15" spans="1:4" s="286" customFormat="1" ht="12" customHeight="1">
      <c r="A15" s="14" t="s">
        <v>87</v>
      </c>
      <c r="B15" s="288" t="s">
        <v>330</v>
      </c>
      <c r="C15" s="185"/>
      <c r="D15" s="185"/>
    </row>
    <row r="16" spans="1:4" s="286" customFormat="1" ht="12" customHeight="1">
      <c r="A16" s="14" t="s">
        <v>88</v>
      </c>
      <c r="B16" s="288" t="s">
        <v>331</v>
      </c>
      <c r="C16" s="185"/>
      <c r="D16" s="185"/>
    </row>
    <row r="17" spans="1:4" s="286" customFormat="1" ht="12" customHeight="1">
      <c r="A17" s="14" t="s">
        <v>89</v>
      </c>
      <c r="B17" s="288" t="s">
        <v>174</v>
      </c>
      <c r="C17" s="185"/>
      <c r="D17" s="185"/>
    </row>
    <row r="18" spans="1:4" s="286" customFormat="1" ht="12" customHeight="1" thickBot="1">
      <c r="A18" s="16" t="s">
        <v>98</v>
      </c>
      <c r="B18" s="180" t="s">
        <v>175</v>
      </c>
      <c r="C18" s="187"/>
      <c r="D18" s="187"/>
    </row>
    <row r="19" spans="1:4" s="286" customFormat="1" ht="12" customHeight="1" thickBot="1">
      <c r="A19" s="20" t="s">
        <v>12</v>
      </c>
      <c r="B19" s="21" t="s">
        <v>176</v>
      </c>
      <c r="C19" s="183">
        <f>+C20+C21+C22+C23+C24</f>
        <v>0</v>
      </c>
      <c r="D19" s="183">
        <f>+D20+D21+D22+D23+D24</f>
        <v>0</v>
      </c>
    </row>
    <row r="20" spans="1:4" s="286" customFormat="1" ht="12" customHeight="1">
      <c r="A20" s="15" t="s">
        <v>68</v>
      </c>
      <c r="B20" s="287" t="s">
        <v>177</v>
      </c>
      <c r="C20" s="186"/>
      <c r="D20" s="186"/>
    </row>
    <row r="21" spans="1:4" s="286" customFormat="1" ht="12" customHeight="1">
      <c r="A21" s="14" t="s">
        <v>69</v>
      </c>
      <c r="B21" s="288" t="s">
        <v>178</v>
      </c>
      <c r="C21" s="185"/>
      <c r="D21" s="185"/>
    </row>
    <row r="22" spans="1:4" s="286" customFormat="1" ht="12" customHeight="1">
      <c r="A22" s="14" t="s">
        <v>70</v>
      </c>
      <c r="B22" s="288" t="s">
        <v>332</v>
      </c>
      <c r="C22" s="185"/>
      <c r="D22" s="185"/>
    </row>
    <row r="23" spans="1:4" s="286" customFormat="1" ht="12" customHeight="1">
      <c r="A23" s="14" t="s">
        <v>71</v>
      </c>
      <c r="B23" s="288" t="s">
        <v>333</v>
      </c>
      <c r="C23" s="185"/>
      <c r="D23" s="185"/>
    </row>
    <row r="24" spans="1:4" s="286" customFormat="1" ht="12" customHeight="1">
      <c r="A24" s="14" t="s">
        <v>113</v>
      </c>
      <c r="B24" s="288" t="s">
        <v>179</v>
      </c>
      <c r="C24" s="185"/>
      <c r="D24" s="185"/>
    </row>
    <row r="25" spans="1:4" s="286" customFormat="1" ht="12" customHeight="1" thickBot="1">
      <c r="A25" s="16" t="s">
        <v>114</v>
      </c>
      <c r="B25" s="289" t="s">
        <v>180</v>
      </c>
      <c r="C25" s="187"/>
      <c r="D25" s="187"/>
    </row>
    <row r="26" spans="1:4" s="286" customFormat="1" ht="12" customHeight="1" thickBot="1">
      <c r="A26" s="20" t="s">
        <v>115</v>
      </c>
      <c r="B26" s="21" t="s">
        <v>181</v>
      </c>
      <c r="C26" s="189">
        <f>+C27+C31+C32+C33</f>
        <v>0</v>
      </c>
      <c r="D26" s="189">
        <f>+D27+D31+D32+D33</f>
        <v>0</v>
      </c>
    </row>
    <row r="27" spans="1:4" s="286" customFormat="1" ht="12" customHeight="1">
      <c r="A27" s="15" t="s">
        <v>182</v>
      </c>
      <c r="B27" s="287" t="s">
        <v>347</v>
      </c>
      <c r="C27" s="282">
        <f>+C28+C29+C30</f>
        <v>0</v>
      </c>
      <c r="D27" s="282">
        <f>+D28+D29+D30</f>
        <v>0</v>
      </c>
    </row>
    <row r="28" spans="1:4" s="286" customFormat="1" ht="12" customHeight="1">
      <c r="A28" s="14" t="s">
        <v>183</v>
      </c>
      <c r="B28" s="288" t="s">
        <v>188</v>
      </c>
      <c r="C28" s="185"/>
      <c r="D28" s="185"/>
    </row>
    <row r="29" spans="1:4" s="286" customFormat="1" ht="12" customHeight="1">
      <c r="A29" s="14" t="s">
        <v>184</v>
      </c>
      <c r="B29" s="288" t="s">
        <v>189</v>
      </c>
      <c r="C29" s="185"/>
      <c r="D29" s="185"/>
    </row>
    <row r="30" spans="1:4" s="286" customFormat="1" ht="12" customHeight="1">
      <c r="A30" s="14" t="s">
        <v>345</v>
      </c>
      <c r="B30" s="338" t="s">
        <v>346</v>
      </c>
      <c r="C30" s="185"/>
      <c r="D30" s="185"/>
    </row>
    <row r="31" spans="1:4" s="286" customFormat="1" ht="12" customHeight="1">
      <c r="A31" s="14" t="s">
        <v>185</v>
      </c>
      <c r="B31" s="288" t="s">
        <v>190</v>
      </c>
      <c r="C31" s="185"/>
      <c r="D31" s="185"/>
    </row>
    <row r="32" spans="1:4" s="286" customFormat="1" ht="12" customHeight="1">
      <c r="A32" s="14" t="s">
        <v>186</v>
      </c>
      <c r="B32" s="288" t="s">
        <v>191</v>
      </c>
      <c r="C32" s="185"/>
      <c r="D32" s="185"/>
    </row>
    <row r="33" spans="1:4" s="286" customFormat="1" ht="12" customHeight="1" thickBot="1">
      <c r="A33" s="16" t="s">
        <v>187</v>
      </c>
      <c r="B33" s="289" t="s">
        <v>192</v>
      </c>
      <c r="C33" s="187"/>
      <c r="D33" s="187"/>
    </row>
    <row r="34" spans="1:4" s="286" customFormat="1" ht="12" customHeight="1" thickBot="1">
      <c r="A34" s="20" t="s">
        <v>14</v>
      </c>
      <c r="B34" s="21" t="s">
        <v>342</v>
      </c>
      <c r="C34" s="183">
        <f>SUM(C35:C45)</f>
        <v>0</v>
      </c>
      <c r="D34" s="183">
        <f>SUM(D35:D45)</f>
        <v>0</v>
      </c>
    </row>
    <row r="35" spans="1:4" s="286" customFormat="1" ht="12" customHeight="1">
      <c r="A35" s="15" t="s">
        <v>72</v>
      </c>
      <c r="B35" s="287" t="s">
        <v>195</v>
      </c>
      <c r="C35" s="186"/>
      <c r="D35" s="186"/>
    </row>
    <row r="36" spans="1:4" s="286" customFormat="1" ht="12" customHeight="1">
      <c r="A36" s="14" t="s">
        <v>73</v>
      </c>
      <c r="B36" s="288" t="s">
        <v>196</v>
      </c>
      <c r="C36" s="185"/>
      <c r="D36" s="185"/>
    </row>
    <row r="37" spans="1:4" s="286" customFormat="1" ht="12" customHeight="1">
      <c r="A37" s="14" t="s">
        <v>74</v>
      </c>
      <c r="B37" s="288" t="s">
        <v>197</v>
      </c>
      <c r="C37" s="185"/>
      <c r="D37" s="185"/>
    </row>
    <row r="38" spans="1:4" s="286" customFormat="1" ht="12" customHeight="1">
      <c r="A38" s="14" t="s">
        <v>117</v>
      </c>
      <c r="B38" s="288" t="s">
        <v>198</v>
      </c>
      <c r="C38" s="185"/>
      <c r="D38" s="185"/>
    </row>
    <row r="39" spans="1:4" s="286" customFormat="1" ht="12" customHeight="1">
      <c r="A39" s="14" t="s">
        <v>118</v>
      </c>
      <c r="B39" s="288" t="s">
        <v>199</v>
      </c>
      <c r="C39" s="185"/>
      <c r="D39" s="185"/>
    </row>
    <row r="40" spans="1:4" s="286" customFormat="1" ht="12" customHeight="1">
      <c r="A40" s="14" t="s">
        <v>119</v>
      </c>
      <c r="B40" s="288" t="s">
        <v>200</v>
      </c>
      <c r="C40" s="185"/>
      <c r="D40" s="185"/>
    </row>
    <row r="41" spans="1:4" s="286" customFormat="1" ht="12" customHeight="1">
      <c r="A41" s="14" t="s">
        <v>120</v>
      </c>
      <c r="B41" s="288" t="s">
        <v>201</v>
      </c>
      <c r="C41" s="185"/>
      <c r="D41" s="185"/>
    </row>
    <row r="42" spans="1:4" s="286" customFormat="1" ht="12" customHeight="1">
      <c r="A42" s="14" t="s">
        <v>121</v>
      </c>
      <c r="B42" s="288" t="s">
        <v>202</v>
      </c>
      <c r="C42" s="185"/>
      <c r="D42" s="185"/>
    </row>
    <row r="43" spans="1:4" s="286" customFormat="1" ht="12" customHeight="1">
      <c r="A43" s="14" t="s">
        <v>193</v>
      </c>
      <c r="B43" s="288" t="s">
        <v>203</v>
      </c>
      <c r="C43" s="188"/>
      <c r="D43" s="188"/>
    </row>
    <row r="44" spans="1:4" s="286" customFormat="1" ht="12" customHeight="1">
      <c r="A44" s="16" t="s">
        <v>194</v>
      </c>
      <c r="B44" s="289" t="s">
        <v>344</v>
      </c>
      <c r="C44" s="273"/>
      <c r="D44" s="273"/>
    </row>
    <row r="45" spans="1:4" s="286" customFormat="1" ht="12" customHeight="1" thickBot="1">
      <c r="A45" s="16" t="s">
        <v>343</v>
      </c>
      <c r="B45" s="180" t="s">
        <v>204</v>
      </c>
      <c r="C45" s="273"/>
      <c r="D45" s="273"/>
    </row>
    <row r="46" spans="1:4" s="286" customFormat="1" ht="12" customHeight="1" thickBot="1">
      <c r="A46" s="20" t="s">
        <v>15</v>
      </c>
      <c r="B46" s="21" t="s">
        <v>205</v>
      </c>
      <c r="C46" s="183">
        <f>SUM(C47:C51)</f>
        <v>0</v>
      </c>
      <c r="D46" s="183">
        <f>SUM(D47:D51)</f>
        <v>0</v>
      </c>
    </row>
    <row r="47" spans="1:4" s="286" customFormat="1" ht="12" customHeight="1">
      <c r="A47" s="15" t="s">
        <v>75</v>
      </c>
      <c r="B47" s="287" t="s">
        <v>209</v>
      </c>
      <c r="C47" s="330"/>
      <c r="D47" s="330"/>
    </row>
    <row r="48" spans="1:4" s="286" customFormat="1" ht="12" customHeight="1">
      <c r="A48" s="14" t="s">
        <v>76</v>
      </c>
      <c r="B48" s="288" t="s">
        <v>210</v>
      </c>
      <c r="C48" s="188"/>
      <c r="D48" s="188"/>
    </row>
    <row r="49" spans="1:4" s="286" customFormat="1" ht="12" customHeight="1">
      <c r="A49" s="14" t="s">
        <v>206</v>
      </c>
      <c r="B49" s="288" t="s">
        <v>211</v>
      </c>
      <c r="C49" s="188"/>
      <c r="D49" s="188"/>
    </row>
    <row r="50" spans="1:4" s="286" customFormat="1" ht="12" customHeight="1">
      <c r="A50" s="14" t="s">
        <v>207</v>
      </c>
      <c r="B50" s="288" t="s">
        <v>212</v>
      </c>
      <c r="C50" s="188"/>
      <c r="D50" s="188"/>
    </row>
    <row r="51" spans="1:4" s="286" customFormat="1" ht="12" customHeight="1" thickBot="1">
      <c r="A51" s="16" t="s">
        <v>208</v>
      </c>
      <c r="B51" s="180" t="s">
        <v>213</v>
      </c>
      <c r="C51" s="273"/>
      <c r="D51" s="273"/>
    </row>
    <row r="52" spans="1:4" s="286" customFormat="1" ht="12" customHeight="1" thickBot="1">
      <c r="A52" s="20" t="s">
        <v>122</v>
      </c>
      <c r="B52" s="21" t="s">
        <v>214</v>
      </c>
      <c r="C52" s="183">
        <f>SUM(C53:C55)</f>
        <v>0</v>
      </c>
      <c r="D52" s="183">
        <f>SUM(D53:D55)</f>
        <v>0</v>
      </c>
    </row>
    <row r="53" spans="1:4" s="286" customFormat="1" ht="12" customHeight="1">
      <c r="A53" s="15" t="s">
        <v>77</v>
      </c>
      <c r="B53" s="287" t="s">
        <v>215</v>
      </c>
      <c r="C53" s="186"/>
      <c r="D53" s="186"/>
    </row>
    <row r="54" spans="1:4" s="286" customFormat="1" ht="12" customHeight="1">
      <c r="A54" s="14" t="s">
        <v>78</v>
      </c>
      <c r="B54" s="288" t="s">
        <v>334</v>
      </c>
      <c r="C54" s="185"/>
      <c r="D54" s="185"/>
    </row>
    <row r="55" spans="1:4" s="286" customFormat="1" ht="12" customHeight="1">
      <c r="A55" s="14" t="s">
        <v>218</v>
      </c>
      <c r="B55" s="288" t="s">
        <v>216</v>
      </c>
      <c r="C55" s="185"/>
      <c r="D55" s="185"/>
    </row>
    <row r="56" spans="1:4" s="286" customFormat="1" ht="12" customHeight="1" thickBot="1">
      <c r="A56" s="16" t="s">
        <v>219</v>
      </c>
      <c r="B56" s="180" t="s">
        <v>217</v>
      </c>
      <c r="C56" s="187"/>
      <c r="D56" s="187"/>
    </row>
    <row r="57" spans="1:4" s="286" customFormat="1" ht="12" customHeight="1" thickBot="1">
      <c r="A57" s="20" t="s">
        <v>17</v>
      </c>
      <c r="B57" s="178" t="s">
        <v>220</v>
      </c>
      <c r="C57" s="183">
        <f>SUM(C58:C60)</f>
        <v>0</v>
      </c>
      <c r="D57" s="183">
        <f>SUM(D58:D60)</f>
        <v>0</v>
      </c>
    </row>
    <row r="58" spans="1:4" s="286" customFormat="1" ht="12" customHeight="1">
      <c r="A58" s="15" t="s">
        <v>123</v>
      </c>
      <c r="B58" s="287" t="s">
        <v>222</v>
      </c>
      <c r="C58" s="188"/>
      <c r="D58" s="188"/>
    </row>
    <row r="59" spans="1:4" s="286" customFormat="1" ht="12" customHeight="1">
      <c r="A59" s="14" t="s">
        <v>124</v>
      </c>
      <c r="B59" s="288" t="s">
        <v>335</v>
      </c>
      <c r="C59" s="188"/>
      <c r="D59" s="188"/>
    </row>
    <row r="60" spans="1:4" s="286" customFormat="1" ht="12" customHeight="1">
      <c r="A60" s="14" t="s">
        <v>158</v>
      </c>
      <c r="B60" s="288" t="s">
        <v>223</v>
      </c>
      <c r="C60" s="188"/>
      <c r="D60" s="188"/>
    </row>
    <row r="61" spans="1:4" s="286" customFormat="1" ht="12" customHeight="1" thickBot="1">
      <c r="A61" s="16" t="s">
        <v>221</v>
      </c>
      <c r="B61" s="180" t="s">
        <v>224</v>
      </c>
      <c r="C61" s="188"/>
      <c r="D61" s="188"/>
    </row>
    <row r="62" spans="1:4" s="286" customFormat="1" ht="12" customHeight="1" thickBot="1">
      <c r="A62" s="345" t="s">
        <v>387</v>
      </c>
      <c r="B62" s="21" t="s">
        <v>225</v>
      </c>
      <c r="C62" s="189">
        <f>+C5+C12+C19+C26+C34+C46+C52+C57</f>
        <v>0</v>
      </c>
      <c r="D62" s="189">
        <f>+D5+D12+D19+D26+D34+D46+D52+D57</f>
        <v>0</v>
      </c>
    </row>
    <row r="63" spans="1:4" s="286" customFormat="1" ht="12" customHeight="1" thickBot="1">
      <c r="A63" s="333" t="s">
        <v>226</v>
      </c>
      <c r="B63" s="178" t="s">
        <v>227</v>
      </c>
      <c r="C63" s="183">
        <f>SUM(C64:C66)</f>
        <v>0</v>
      </c>
      <c r="D63" s="183">
        <f>SUM(D64:D66)</f>
        <v>0</v>
      </c>
    </row>
    <row r="64" spans="1:4" s="286" customFormat="1" ht="12" customHeight="1">
      <c r="A64" s="15" t="s">
        <v>258</v>
      </c>
      <c r="B64" s="287" t="s">
        <v>228</v>
      </c>
      <c r="C64" s="188"/>
      <c r="D64" s="188"/>
    </row>
    <row r="65" spans="1:4" s="286" customFormat="1" ht="12" customHeight="1">
      <c r="A65" s="14" t="s">
        <v>267</v>
      </c>
      <c r="B65" s="288" t="s">
        <v>229</v>
      </c>
      <c r="C65" s="188"/>
      <c r="D65" s="188"/>
    </row>
    <row r="66" spans="1:4" s="286" customFormat="1" ht="12" customHeight="1" thickBot="1">
      <c r="A66" s="16" t="s">
        <v>268</v>
      </c>
      <c r="B66" s="339" t="s">
        <v>372</v>
      </c>
      <c r="C66" s="188"/>
      <c r="D66" s="188"/>
    </row>
    <row r="67" spans="1:4" s="286" customFormat="1" ht="12" customHeight="1" thickBot="1">
      <c r="A67" s="333" t="s">
        <v>231</v>
      </c>
      <c r="B67" s="178" t="s">
        <v>232</v>
      </c>
      <c r="C67" s="183">
        <f>SUM(C68:C71)</f>
        <v>0</v>
      </c>
      <c r="D67" s="183">
        <f>SUM(D68:D71)</f>
        <v>0</v>
      </c>
    </row>
    <row r="68" spans="1:4" s="286" customFormat="1" ht="12" customHeight="1">
      <c r="A68" s="15" t="s">
        <v>103</v>
      </c>
      <c r="B68" s="287" t="s">
        <v>233</v>
      </c>
      <c r="C68" s="188"/>
      <c r="D68" s="188"/>
    </row>
    <row r="69" spans="1:4" s="286" customFormat="1" ht="12" customHeight="1">
      <c r="A69" s="14" t="s">
        <v>104</v>
      </c>
      <c r="B69" s="288" t="s">
        <v>234</v>
      </c>
      <c r="C69" s="188"/>
      <c r="D69" s="188"/>
    </row>
    <row r="70" spans="1:4" s="286" customFormat="1" ht="12" customHeight="1">
      <c r="A70" s="14" t="s">
        <v>259</v>
      </c>
      <c r="B70" s="288" t="s">
        <v>235</v>
      </c>
      <c r="C70" s="188"/>
      <c r="D70" s="188"/>
    </row>
    <row r="71" spans="1:4" s="286" customFormat="1" ht="12" customHeight="1" thickBot="1">
      <c r="A71" s="16" t="s">
        <v>260</v>
      </c>
      <c r="B71" s="180" t="s">
        <v>236</v>
      </c>
      <c r="C71" s="188"/>
      <c r="D71" s="188"/>
    </row>
    <row r="72" spans="1:4" s="286" customFormat="1" ht="12" customHeight="1" thickBot="1">
      <c r="A72" s="333" t="s">
        <v>237</v>
      </c>
      <c r="B72" s="178" t="s">
        <v>238</v>
      </c>
      <c r="C72" s="183">
        <f>SUM(C73:C74)</f>
        <v>5300</v>
      </c>
      <c r="D72" s="183">
        <f>SUM(D73:D74)</f>
        <v>5300</v>
      </c>
    </row>
    <row r="73" spans="1:4" s="286" customFormat="1" ht="12" customHeight="1">
      <c r="A73" s="15" t="s">
        <v>261</v>
      </c>
      <c r="B73" s="287" t="s">
        <v>239</v>
      </c>
      <c r="C73" s="188">
        <v>5300</v>
      </c>
      <c r="D73" s="188">
        <v>5300</v>
      </c>
    </row>
    <row r="74" spans="1:4" s="286" customFormat="1" ht="12" customHeight="1" thickBot="1">
      <c r="A74" s="16" t="s">
        <v>262</v>
      </c>
      <c r="B74" s="180" t="s">
        <v>240</v>
      </c>
      <c r="C74" s="188"/>
      <c r="D74" s="188"/>
    </row>
    <row r="75" spans="1:4" s="286" customFormat="1" ht="12" customHeight="1" thickBot="1">
      <c r="A75" s="333" t="s">
        <v>241</v>
      </c>
      <c r="B75" s="178" t="s">
        <v>242</v>
      </c>
      <c r="C75" s="183">
        <f>SUM(C76:C78)</f>
        <v>0</v>
      </c>
      <c r="D75" s="183">
        <f>SUM(D76:D78)</f>
        <v>0</v>
      </c>
    </row>
    <row r="76" spans="1:4" s="286" customFormat="1" ht="12" customHeight="1">
      <c r="A76" s="15" t="s">
        <v>263</v>
      </c>
      <c r="B76" s="287" t="s">
        <v>243</v>
      </c>
      <c r="C76" s="188"/>
      <c r="D76" s="188"/>
    </row>
    <row r="77" spans="1:4" s="286" customFormat="1" ht="12" customHeight="1">
      <c r="A77" s="14" t="s">
        <v>264</v>
      </c>
      <c r="B77" s="288" t="s">
        <v>244</v>
      </c>
      <c r="C77" s="188"/>
      <c r="D77" s="188"/>
    </row>
    <row r="78" spans="1:4" s="286" customFormat="1" ht="12" customHeight="1" thickBot="1">
      <c r="A78" s="16" t="s">
        <v>265</v>
      </c>
      <c r="B78" s="180" t="s">
        <v>245</v>
      </c>
      <c r="C78" s="188"/>
      <c r="D78" s="188"/>
    </row>
    <row r="79" spans="1:4" s="286" customFormat="1" ht="12" customHeight="1" thickBot="1">
      <c r="A79" s="333" t="s">
        <v>246</v>
      </c>
      <c r="B79" s="178" t="s">
        <v>266</v>
      </c>
      <c r="C79" s="183">
        <f>SUM(C80:C83)</f>
        <v>0</v>
      </c>
      <c r="D79" s="183">
        <f>SUM(D80:D83)</f>
        <v>0</v>
      </c>
    </row>
    <row r="80" spans="1:4" s="286" customFormat="1" ht="12" customHeight="1">
      <c r="A80" s="291" t="s">
        <v>247</v>
      </c>
      <c r="B80" s="287" t="s">
        <v>248</v>
      </c>
      <c r="C80" s="188"/>
      <c r="D80" s="188"/>
    </row>
    <row r="81" spans="1:4" s="286" customFormat="1" ht="12" customHeight="1">
      <c r="A81" s="292" t="s">
        <v>249</v>
      </c>
      <c r="B81" s="288" t="s">
        <v>250</v>
      </c>
      <c r="C81" s="188"/>
      <c r="D81" s="188"/>
    </row>
    <row r="82" spans="1:4" s="286" customFormat="1" ht="12" customHeight="1">
      <c r="A82" s="292" t="s">
        <v>251</v>
      </c>
      <c r="B82" s="288" t="s">
        <v>252</v>
      </c>
      <c r="C82" s="188"/>
      <c r="D82" s="188"/>
    </row>
    <row r="83" spans="1:4" s="286" customFormat="1" ht="12" customHeight="1" thickBot="1">
      <c r="A83" s="293" t="s">
        <v>253</v>
      </c>
      <c r="B83" s="180" t="s">
        <v>254</v>
      </c>
      <c r="C83" s="188"/>
      <c r="D83" s="188"/>
    </row>
    <row r="84" spans="1:4" s="286" customFormat="1" ht="12" customHeight="1" thickBot="1">
      <c r="A84" s="333" t="s">
        <v>255</v>
      </c>
      <c r="B84" s="178" t="s">
        <v>386</v>
      </c>
      <c r="C84" s="331"/>
      <c r="D84" s="331"/>
    </row>
    <row r="85" spans="1:4" s="286" customFormat="1" ht="13.5" customHeight="1" thickBot="1">
      <c r="A85" s="333" t="s">
        <v>257</v>
      </c>
      <c r="B85" s="178" t="s">
        <v>256</v>
      </c>
      <c r="C85" s="331"/>
      <c r="D85" s="331"/>
    </row>
    <row r="86" spans="1:4" s="286" customFormat="1" ht="15.75" customHeight="1" thickBot="1">
      <c r="A86" s="333" t="s">
        <v>269</v>
      </c>
      <c r="B86" s="294" t="s">
        <v>389</v>
      </c>
      <c r="C86" s="189">
        <f>+C63+C67+C72+C75+C79+C85+C84</f>
        <v>5300</v>
      </c>
      <c r="D86" s="189">
        <f>+D63+D67+D72+D75+D79+D85+D84</f>
        <v>5300</v>
      </c>
    </row>
    <row r="87" spans="1:4" s="286" customFormat="1" ht="16.5" customHeight="1" thickBot="1">
      <c r="A87" s="334" t="s">
        <v>388</v>
      </c>
      <c r="B87" s="295" t="s">
        <v>390</v>
      </c>
      <c r="C87" s="189">
        <f>+C62+C86</f>
        <v>5300</v>
      </c>
      <c r="D87" s="189">
        <f>+D62+D86</f>
        <v>5300</v>
      </c>
    </row>
    <row r="88" spans="1:3" s="286" customFormat="1" ht="83.25" customHeight="1">
      <c r="A88" s="5"/>
      <c r="B88" s="6"/>
      <c r="C88" s="190"/>
    </row>
    <row r="89" spans="1:3" ht="16.5" customHeight="1">
      <c r="A89" s="393" t="s">
        <v>37</v>
      </c>
      <c r="B89" s="393"/>
      <c r="C89" s="393"/>
    </row>
    <row r="90" spans="1:3" s="296" customFormat="1" ht="16.5" customHeight="1" thickBot="1">
      <c r="A90" s="395" t="s">
        <v>106</v>
      </c>
      <c r="B90" s="395"/>
      <c r="C90" s="88" t="s">
        <v>157</v>
      </c>
    </row>
    <row r="91" spans="1:4" ht="37.5" customHeight="1" thickBot="1">
      <c r="A91" s="23" t="s">
        <v>55</v>
      </c>
      <c r="B91" s="24" t="s">
        <v>38</v>
      </c>
      <c r="C91" s="33" t="str">
        <f>+C3</f>
        <v>2017. évi eredeti előirányzat</v>
      </c>
      <c r="D91" s="33" t="str">
        <f>+D3</f>
        <v>2017. évi módosított előirányzat</v>
      </c>
    </row>
    <row r="92" spans="1:4" s="285" customFormat="1" ht="12" customHeight="1" thickBot="1">
      <c r="A92" s="27" t="s">
        <v>398</v>
      </c>
      <c r="B92" s="28" t="s">
        <v>399</v>
      </c>
      <c r="C92" s="29" t="s">
        <v>400</v>
      </c>
      <c r="D92" s="29" t="s">
        <v>402</v>
      </c>
    </row>
    <row r="93" spans="1:4" ht="12" customHeight="1" thickBot="1">
      <c r="A93" s="22" t="s">
        <v>10</v>
      </c>
      <c r="B93" s="26" t="s">
        <v>348</v>
      </c>
      <c r="C93" s="182">
        <f>C94+C95+C96+C97+C98+C111</f>
        <v>5300</v>
      </c>
      <c r="D93" s="182">
        <f>D94+D95+D96+D97+D98+D111</f>
        <v>5300</v>
      </c>
    </row>
    <row r="94" spans="1:4" ht="12" customHeight="1">
      <c r="A94" s="17" t="s">
        <v>79</v>
      </c>
      <c r="B94" s="10" t="s">
        <v>39</v>
      </c>
      <c r="C94" s="184"/>
      <c r="D94" s="184"/>
    </row>
    <row r="95" spans="1:4" ht="12" customHeight="1">
      <c r="A95" s="14" t="s">
        <v>80</v>
      </c>
      <c r="B95" s="8" t="s">
        <v>125</v>
      </c>
      <c r="C95" s="185"/>
      <c r="D95" s="185"/>
    </row>
    <row r="96" spans="1:4" ht="12" customHeight="1">
      <c r="A96" s="14" t="s">
        <v>81</v>
      </c>
      <c r="B96" s="8" t="s">
        <v>101</v>
      </c>
      <c r="C96" s="187"/>
      <c r="D96" s="187"/>
    </row>
    <row r="97" spans="1:4" ht="12" customHeight="1">
      <c r="A97" s="14" t="s">
        <v>82</v>
      </c>
      <c r="B97" s="11" t="s">
        <v>126</v>
      </c>
      <c r="C97" s="187"/>
      <c r="D97" s="187"/>
    </row>
    <row r="98" spans="1:4" ht="12" customHeight="1">
      <c r="A98" s="14" t="s">
        <v>93</v>
      </c>
      <c r="B98" s="19" t="s">
        <v>127</v>
      </c>
      <c r="C98" s="187">
        <v>5300</v>
      </c>
      <c r="D98" s="187">
        <v>5300</v>
      </c>
    </row>
    <row r="99" spans="1:4" ht="12" customHeight="1">
      <c r="A99" s="14" t="s">
        <v>83</v>
      </c>
      <c r="B99" s="8" t="s">
        <v>353</v>
      </c>
      <c r="C99" s="187"/>
      <c r="D99" s="187"/>
    </row>
    <row r="100" spans="1:4" ht="12" customHeight="1">
      <c r="A100" s="14" t="s">
        <v>84</v>
      </c>
      <c r="B100" s="93" t="s">
        <v>352</v>
      </c>
      <c r="C100" s="187"/>
      <c r="D100" s="187"/>
    </row>
    <row r="101" spans="1:4" ht="12" customHeight="1">
      <c r="A101" s="14" t="s">
        <v>94</v>
      </c>
      <c r="B101" s="93" t="s">
        <v>351</v>
      </c>
      <c r="C101" s="187"/>
      <c r="D101" s="187"/>
    </row>
    <row r="102" spans="1:4" ht="12" customHeight="1">
      <c r="A102" s="14" t="s">
        <v>95</v>
      </c>
      <c r="B102" s="91" t="s">
        <v>272</v>
      </c>
      <c r="C102" s="187"/>
      <c r="D102" s="187"/>
    </row>
    <row r="103" spans="1:4" ht="12" customHeight="1">
      <c r="A103" s="14" t="s">
        <v>96</v>
      </c>
      <c r="B103" s="92" t="s">
        <v>273</v>
      </c>
      <c r="C103" s="187"/>
      <c r="D103" s="187"/>
    </row>
    <row r="104" spans="1:4" ht="12" customHeight="1">
      <c r="A104" s="14" t="s">
        <v>97</v>
      </c>
      <c r="B104" s="92" t="s">
        <v>274</v>
      </c>
      <c r="C104" s="187"/>
      <c r="D104" s="187"/>
    </row>
    <row r="105" spans="1:4" ht="12" customHeight="1">
      <c r="A105" s="14" t="s">
        <v>99</v>
      </c>
      <c r="B105" s="91" t="s">
        <v>275</v>
      </c>
      <c r="C105" s="187"/>
      <c r="D105" s="187"/>
    </row>
    <row r="106" spans="1:4" ht="12" customHeight="1">
      <c r="A106" s="14" t="s">
        <v>128</v>
      </c>
      <c r="B106" s="91" t="s">
        <v>276</v>
      </c>
      <c r="C106" s="187"/>
      <c r="D106" s="187"/>
    </row>
    <row r="107" spans="1:4" ht="12" customHeight="1">
      <c r="A107" s="14" t="s">
        <v>270</v>
      </c>
      <c r="B107" s="92" t="s">
        <v>277</v>
      </c>
      <c r="C107" s="187"/>
      <c r="D107" s="187"/>
    </row>
    <row r="108" spans="1:4" ht="12" customHeight="1">
      <c r="A108" s="13" t="s">
        <v>271</v>
      </c>
      <c r="B108" s="93" t="s">
        <v>278</v>
      </c>
      <c r="C108" s="187"/>
      <c r="D108" s="187"/>
    </row>
    <row r="109" spans="1:4" ht="12" customHeight="1">
      <c r="A109" s="14" t="s">
        <v>349</v>
      </c>
      <c r="B109" s="93" t="s">
        <v>279</v>
      </c>
      <c r="C109" s="187"/>
      <c r="D109" s="187"/>
    </row>
    <row r="110" spans="1:4" ht="12" customHeight="1">
      <c r="A110" s="16" t="s">
        <v>350</v>
      </c>
      <c r="B110" s="93" t="s">
        <v>280</v>
      </c>
      <c r="C110" s="187">
        <v>5300</v>
      </c>
      <c r="D110" s="187">
        <v>5300</v>
      </c>
    </row>
    <row r="111" spans="1:4" ht="12" customHeight="1">
      <c r="A111" s="14" t="s">
        <v>354</v>
      </c>
      <c r="B111" s="11" t="s">
        <v>40</v>
      </c>
      <c r="C111" s="185"/>
      <c r="D111" s="185"/>
    </row>
    <row r="112" spans="1:4" ht="12" customHeight="1">
      <c r="A112" s="14" t="s">
        <v>355</v>
      </c>
      <c r="B112" s="8" t="s">
        <v>357</v>
      </c>
      <c r="C112" s="185"/>
      <c r="D112" s="185"/>
    </row>
    <row r="113" spans="1:4" ht="12" customHeight="1" thickBot="1">
      <c r="A113" s="18" t="s">
        <v>356</v>
      </c>
      <c r="B113" s="343" t="s">
        <v>358</v>
      </c>
      <c r="C113" s="191"/>
      <c r="D113" s="191"/>
    </row>
    <row r="114" spans="1:4" ht="12" customHeight="1" thickBot="1">
      <c r="A114" s="340" t="s">
        <v>11</v>
      </c>
      <c r="B114" s="341" t="s">
        <v>281</v>
      </c>
      <c r="C114" s="342">
        <f>+C115+C117+C119</f>
        <v>0</v>
      </c>
      <c r="D114" s="342">
        <f>+D115+D117+D119</f>
        <v>0</v>
      </c>
    </row>
    <row r="115" spans="1:4" ht="12" customHeight="1">
      <c r="A115" s="15" t="s">
        <v>85</v>
      </c>
      <c r="B115" s="8" t="s">
        <v>156</v>
      </c>
      <c r="C115" s="186"/>
      <c r="D115" s="186"/>
    </row>
    <row r="116" spans="1:4" ht="12" customHeight="1">
      <c r="A116" s="15" t="s">
        <v>86</v>
      </c>
      <c r="B116" s="12" t="s">
        <v>285</v>
      </c>
      <c r="C116" s="186"/>
      <c r="D116" s="186"/>
    </row>
    <row r="117" spans="1:4" ht="12" customHeight="1">
      <c r="A117" s="15" t="s">
        <v>87</v>
      </c>
      <c r="B117" s="12" t="s">
        <v>129</v>
      </c>
      <c r="C117" s="185"/>
      <c r="D117" s="185"/>
    </row>
    <row r="118" spans="1:4" ht="12" customHeight="1">
      <c r="A118" s="15" t="s">
        <v>88</v>
      </c>
      <c r="B118" s="12" t="s">
        <v>286</v>
      </c>
      <c r="C118" s="166"/>
      <c r="D118" s="166"/>
    </row>
    <row r="119" spans="1:4" ht="12" customHeight="1">
      <c r="A119" s="15" t="s">
        <v>89</v>
      </c>
      <c r="B119" s="180" t="s">
        <v>159</v>
      </c>
      <c r="C119" s="166"/>
      <c r="D119" s="166"/>
    </row>
    <row r="120" spans="1:4" ht="12" customHeight="1">
      <c r="A120" s="15" t="s">
        <v>98</v>
      </c>
      <c r="B120" s="179" t="s">
        <v>336</v>
      </c>
      <c r="C120" s="166"/>
      <c r="D120" s="166"/>
    </row>
    <row r="121" spans="1:4" ht="12" customHeight="1">
      <c r="A121" s="15" t="s">
        <v>100</v>
      </c>
      <c r="B121" s="283" t="s">
        <v>291</v>
      </c>
      <c r="C121" s="166"/>
      <c r="D121" s="166"/>
    </row>
    <row r="122" spans="1:4" ht="15">
      <c r="A122" s="15" t="s">
        <v>130</v>
      </c>
      <c r="B122" s="92" t="s">
        <v>274</v>
      </c>
      <c r="C122" s="166"/>
      <c r="D122" s="166"/>
    </row>
    <row r="123" spans="1:4" ht="12" customHeight="1">
      <c r="A123" s="15" t="s">
        <v>131</v>
      </c>
      <c r="B123" s="92" t="s">
        <v>290</v>
      </c>
      <c r="C123" s="166"/>
      <c r="D123" s="166"/>
    </row>
    <row r="124" spans="1:4" ht="12" customHeight="1">
      <c r="A124" s="15" t="s">
        <v>132</v>
      </c>
      <c r="B124" s="92" t="s">
        <v>289</v>
      </c>
      <c r="C124" s="166"/>
      <c r="D124" s="166"/>
    </row>
    <row r="125" spans="1:4" ht="12" customHeight="1">
      <c r="A125" s="15" t="s">
        <v>282</v>
      </c>
      <c r="B125" s="92" t="s">
        <v>277</v>
      </c>
      <c r="C125" s="166"/>
      <c r="D125" s="166"/>
    </row>
    <row r="126" spans="1:4" ht="12" customHeight="1">
      <c r="A126" s="15" t="s">
        <v>283</v>
      </c>
      <c r="B126" s="92" t="s">
        <v>288</v>
      </c>
      <c r="C126" s="166"/>
      <c r="D126" s="166"/>
    </row>
    <row r="127" spans="1:4" ht="15.75" thickBot="1">
      <c r="A127" s="13" t="s">
        <v>284</v>
      </c>
      <c r="B127" s="92" t="s">
        <v>287</v>
      </c>
      <c r="C127" s="168"/>
      <c r="D127" s="168"/>
    </row>
    <row r="128" spans="1:4" ht="12" customHeight="1" thickBot="1">
      <c r="A128" s="20" t="s">
        <v>12</v>
      </c>
      <c r="B128" s="85" t="s">
        <v>359</v>
      </c>
      <c r="C128" s="183">
        <f>+C93+C114</f>
        <v>5300</v>
      </c>
      <c r="D128" s="183">
        <f>+D93+D114</f>
        <v>5300</v>
      </c>
    </row>
    <row r="129" spans="1:4" ht="12" customHeight="1" thickBot="1">
      <c r="A129" s="20" t="s">
        <v>13</v>
      </c>
      <c r="B129" s="85" t="s">
        <v>360</v>
      </c>
      <c r="C129" s="183">
        <f>+C130+C131+C132</f>
        <v>0</v>
      </c>
      <c r="D129" s="183">
        <f>+D130+D131+D132</f>
        <v>0</v>
      </c>
    </row>
    <row r="130" spans="1:4" ht="12" customHeight="1">
      <c r="A130" s="15" t="s">
        <v>182</v>
      </c>
      <c r="B130" s="12" t="s">
        <v>367</v>
      </c>
      <c r="C130" s="166"/>
      <c r="D130" s="166"/>
    </row>
    <row r="131" spans="1:4" ht="12" customHeight="1">
      <c r="A131" s="15" t="s">
        <v>185</v>
      </c>
      <c r="B131" s="12" t="s">
        <v>368</v>
      </c>
      <c r="C131" s="166"/>
      <c r="D131" s="166"/>
    </row>
    <row r="132" spans="1:4" ht="12" customHeight="1" thickBot="1">
      <c r="A132" s="13" t="s">
        <v>186</v>
      </c>
      <c r="B132" s="12" t="s">
        <v>369</v>
      </c>
      <c r="C132" s="166"/>
      <c r="D132" s="166"/>
    </row>
    <row r="133" spans="1:4" ht="12" customHeight="1" thickBot="1">
      <c r="A133" s="20" t="s">
        <v>14</v>
      </c>
      <c r="B133" s="85" t="s">
        <v>361</v>
      </c>
      <c r="C133" s="183">
        <f>SUM(C134:C139)</f>
        <v>0</v>
      </c>
      <c r="D133" s="183">
        <f>SUM(D134:D139)</f>
        <v>0</v>
      </c>
    </row>
    <row r="134" spans="1:4" ht="12" customHeight="1">
      <c r="A134" s="15" t="s">
        <v>72</v>
      </c>
      <c r="B134" s="9" t="s">
        <v>370</v>
      </c>
      <c r="C134" s="166"/>
      <c r="D134" s="166"/>
    </row>
    <row r="135" spans="1:4" ht="12" customHeight="1">
      <c r="A135" s="15" t="s">
        <v>73</v>
      </c>
      <c r="B135" s="9" t="s">
        <v>362</v>
      </c>
      <c r="C135" s="166"/>
      <c r="D135" s="166"/>
    </row>
    <row r="136" spans="1:4" ht="12" customHeight="1">
      <c r="A136" s="15" t="s">
        <v>74</v>
      </c>
      <c r="B136" s="9" t="s">
        <v>363</v>
      </c>
      <c r="C136" s="166"/>
      <c r="D136" s="166"/>
    </row>
    <row r="137" spans="1:4" ht="12" customHeight="1">
      <c r="A137" s="15" t="s">
        <v>117</v>
      </c>
      <c r="B137" s="9" t="s">
        <v>364</v>
      </c>
      <c r="C137" s="166"/>
      <c r="D137" s="166"/>
    </row>
    <row r="138" spans="1:4" ht="12" customHeight="1">
      <c r="A138" s="15" t="s">
        <v>118</v>
      </c>
      <c r="B138" s="9" t="s">
        <v>365</v>
      </c>
      <c r="C138" s="166"/>
      <c r="D138" s="166"/>
    </row>
    <row r="139" spans="1:4" ht="12" customHeight="1" thickBot="1">
      <c r="A139" s="13" t="s">
        <v>119</v>
      </c>
      <c r="B139" s="9" t="s">
        <v>366</v>
      </c>
      <c r="C139" s="166"/>
      <c r="D139" s="166"/>
    </row>
    <row r="140" spans="1:4" ht="12" customHeight="1" thickBot="1">
      <c r="A140" s="20" t="s">
        <v>15</v>
      </c>
      <c r="B140" s="85" t="s">
        <v>374</v>
      </c>
      <c r="C140" s="189">
        <f>+C141+C142+C143+C144</f>
        <v>0</v>
      </c>
      <c r="D140" s="189">
        <f>+D141+D142+D143+D144</f>
        <v>0</v>
      </c>
    </row>
    <row r="141" spans="1:4" ht="12" customHeight="1">
      <c r="A141" s="15" t="s">
        <v>75</v>
      </c>
      <c r="B141" s="9" t="s">
        <v>292</v>
      </c>
      <c r="C141" s="166"/>
      <c r="D141" s="166"/>
    </row>
    <row r="142" spans="1:4" ht="12" customHeight="1">
      <c r="A142" s="15" t="s">
        <v>76</v>
      </c>
      <c r="B142" s="9" t="s">
        <v>293</v>
      </c>
      <c r="C142" s="166"/>
      <c r="D142" s="166"/>
    </row>
    <row r="143" spans="1:4" ht="12" customHeight="1">
      <c r="A143" s="15" t="s">
        <v>206</v>
      </c>
      <c r="B143" s="9" t="s">
        <v>375</v>
      </c>
      <c r="C143" s="166"/>
      <c r="D143" s="166"/>
    </row>
    <row r="144" spans="1:4" ht="12" customHeight="1" thickBot="1">
      <c r="A144" s="13" t="s">
        <v>207</v>
      </c>
      <c r="B144" s="7" t="s">
        <v>304</v>
      </c>
      <c r="C144" s="166"/>
      <c r="D144" s="166"/>
    </row>
    <row r="145" spans="1:4" ht="12" customHeight="1" thickBot="1">
      <c r="A145" s="20" t="s">
        <v>16</v>
      </c>
      <c r="B145" s="85" t="s">
        <v>376</v>
      </c>
      <c r="C145" s="192">
        <f>SUM(C146:C150)</f>
        <v>0</v>
      </c>
      <c r="D145" s="192">
        <f>SUM(D146:D150)</f>
        <v>0</v>
      </c>
    </row>
    <row r="146" spans="1:4" ht="12" customHeight="1">
      <c r="A146" s="15" t="s">
        <v>77</v>
      </c>
      <c r="B146" s="9" t="s">
        <v>371</v>
      </c>
      <c r="C146" s="166"/>
      <c r="D146" s="166"/>
    </row>
    <row r="147" spans="1:4" ht="12" customHeight="1">
      <c r="A147" s="15" t="s">
        <v>78</v>
      </c>
      <c r="B147" s="9" t="s">
        <v>378</v>
      </c>
      <c r="C147" s="166"/>
      <c r="D147" s="166"/>
    </row>
    <row r="148" spans="1:4" ht="12" customHeight="1">
      <c r="A148" s="15" t="s">
        <v>218</v>
      </c>
      <c r="B148" s="9" t="s">
        <v>373</v>
      </c>
      <c r="C148" s="166"/>
      <c r="D148" s="166"/>
    </row>
    <row r="149" spans="1:4" ht="12" customHeight="1">
      <c r="A149" s="15" t="s">
        <v>219</v>
      </c>
      <c r="B149" s="9" t="s">
        <v>379</v>
      </c>
      <c r="C149" s="166"/>
      <c r="D149" s="166"/>
    </row>
    <row r="150" spans="1:4" ht="12" customHeight="1" thickBot="1">
      <c r="A150" s="15" t="s">
        <v>377</v>
      </c>
      <c r="B150" s="9" t="s">
        <v>380</v>
      </c>
      <c r="C150" s="166"/>
      <c r="D150" s="166"/>
    </row>
    <row r="151" spans="1:4" ht="12" customHeight="1" thickBot="1">
      <c r="A151" s="20" t="s">
        <v>17</v>
      </c>
      <c r="B151" s="85" t="s">
        <v>381</v>
      </c>
      <c r="C151" s="344"/>
      <c r="D151" s="344"/>
    </row>
    <row r="152" spans="1:4" ht="12" customHeight="1" thickBot="1">
      <c r="A152" s="20" t="s">
        <v>18</v>
      </c>
      <c r="B152" s="85" t="s">
        <v>382</v>
      </c>
      <c r="C152" s="344"/>
      <c r="D152" s="344"/>
    </row>
    <row r="153" spans="1:9" ht="15" customHeight="1" thickBot="1">
      <c r="A153" s="20" t="s">
        <v>19</v>
      </c>
      <c r="B153" s="85" t="s">
        <v>384</v>
      </c>
      <c r="C153" s="297">
        <f>+C129+C133+C140+C145+C151+C152</f>
        <v>0</v>
      </c>
      <c r="D153" s="297">
        <f>+D129+D133+D140+D145+D151+D152</f>
        <v>0</v>
      </c>
      <c r="F153" s="298"/>
      <c r="G153" s="299"/>
      <c r="H153" s="299"/>
      <c r="I153" s="299"/>
    </row>
    <row r="154" spans="1:4" s="286" customFormat="1" ht="12.75" customHeight="1" thickBot="1">
      <c r="A154" s="181" t="s">
        <v>20</v>
      </c>
      <c r="B154" s="254" t="s">
        <v>383</v>
      </c>
      <c r="C154" s="297">
        <f>+C128+C153</f>
        <v>5300</v>
      </c>
      <c r="D154" s="297">
        <f>+D128+D153</f>
        <v>5300</v>
      </c>
    </row>
    <row r="155" ht="7.5" customHeight="1"/>
    <row r="156" spans="1:3" ht="15">
      <c r="A156" s="396" t="s">
        <v>294</v>
      </c>
      <c r="B156" s="396"/>
      <c r="C156" s="396"/>
    </row>
    <row r="157" spans="1:3" ht="15" customHeight="1" thickBot="1">
      <c r="A157" s="394" t="s">
        <v>107</v>
      </c>
      <c r="B157" s="394"/>
      <c r="C157" s="193" t="s">
        <v>157</v>
      </c>
    </row>
    <row r="158" spans="1:4" ht="13.5" customHeight="1" thickBot="1">
      <c r="A158" s="20">
        <v>1</v>
      </c>
      <c r="B158" s="25" t="s">
        <v>385</v>
      </c>
      <c r="C158" s="183">
        <f>+C62-C128</f>
        <v>-5300</v>
      </c>
      <c r="D158" s="183">
        <f>+D62-D128</f>
        <v>-5300</v>
      </c>
    </row>
    <row r="159" spans="1:4" ht="27.75" customHeight="1" thickBot="1">
      <c r="A159" s="20" t="s">
        <v>11</v>
      </c>
      <c r="B159" s="25" t="s">
        <v>391</v>
      </c>
      <c r="C159" s="183">
        <f>+C86-C153</f>
        <v>5300</v>
      </c>
      <c r="D159" s="183">
        <f>+D86-D153</f>
        <v>5300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Győrzámoly Község Önkormányzat
2017. ÉVI KÖLTSÉGVETÉS
ÖNKÉNT VÁLLALT FELADATAINAK MÉRLEGE
&amp;R&amp;"Times New Roman CE,Félkövér dőlt"&amp;11 1.3. melléklet a 3/2017. (III. 22.)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10" zoomScaleNormal="110" zoomScaleSheetLayoutView="100" workbookViewId="0" topLeftCell="A61">
      <selection activeCell="D164" sqref="D164"/>
    </sheetView>
  </sheetViews>
  <sheetFormatPr defaultColWidth="9.375" defaultRowHeight="12.75"/>
  <cols>
    <col min="1" max="1" width="9.50390625" style="255" customWidth="1"/>
    <col min="2" max="2" width="91.625" style="255" customWidth="1"/>
    <col min="3" max="3" width="18.125" style="256" customWidth="1"/>
    <col min="4" max="4" width="10.75390625" style="284" customWidth="1"/>
    <col min="5" max="16384" width="9.375" style="284" customWidth="1"/>
  </cols>
  <sheetData>
    <row r="1" spans="1:3" ht="15.75" customHeight="1">
      <c r="A1" s="393" t="s">
        <v>7</v>
      </c>
      <c r="B1" s="393"/>
      <c r="C1" s="393"/>
    </row>
    <row r="2" spans="1:3" ht="15.75" customHeight="1" thickBot="1">
      <c r="A2" s="394" t="s">
        <v>105</v>
      </c>
      <c r="B2" s="394"/>
      <c r="C2" s="193" t="s">
        <v>157</v>
      </c>
    </row>
    <row r="3" spans="1:4" ht="37.5" customHeight="1" thickBot="1">
      <c r="A3" s="23" t="s">
        <v>55</v>
      </c>
      <c r="B3" s="24" t="s">
        <v>9</v>
      </c>
      <c r="C3" s="33" t="s">
        <v>444</v>
      </c>
      <c r="D3" s="33" t="s">
        <v>450</v>
      </c>
    </row>
    <row r="4" spans="1:4" s="285" customFormat="1" ht="12" customHeight="1" thickBot="1">
      <c r="A4" s="279" t="s">
        <v>398</v>
      </c>
      <c r="B4" s="280" t="s">
        <v>399</v>
      </c>
      <c r="C4" s="281" t="s">
        <v>400</v>
      </c>
      <c r="D4" s="281" t="s">
        <v>402</v>
      </c>
    </row>
    <row r="5" spans="1:4" s="286" customFormat="1" ht="12" customHeight="1" thickBot="1">
      <c r="A5" s="20" t="s">
        <v>10</v>
      </c>
      <c r="B5" s="21" t="s">
        <v>166</v>
      </c>
      <c r="C5" s="183">
        <f>+C6+C7+C8+C9+C10+C11</f>
        <v>41775</v>
      </c>
      <c r="D5" s="183">
        <f>+D6+D7+D8+D9+D10+D11</f>
        <v>41775</v>
      </c>
    </row>
    <row r="6" spans="1:4" s="286" customFormat="1" ht="12" customHeight="1">
      <c r="A6" s="15" t="s">
        <v>79</v>
      </c>
      <c r="B6" s="287" t="s">
        <v>167</v>
      </c>
      <c r="C6" s="186">
        <v>41775</v>
      </c>
      <c r="D6" s="186">
        <v>41775</v>
      </c>
    </row>
    <row r="7" spans="1:4" s="286" customFormat="1" ht="12" customHeight="1">
      <c r="A7" s="14" t="s">
        <v>80</v>
      </c>
      <c r="B7" s="288" t="s">
        <v>168</v>
      </c>
      <c r="C7" s="185"/>
      <c r="D7" s="185"/>
    </row>
    <row r="8" spans="1:4" s="286" customFormat="1" ht="12" customHeight="1">
      <c r="A8" s="14" t="s">
        <v>81</v>
      </c>
      <c r="B8" s="288" t="s">
        <v>169</v>
      </c>
      <c r="C8" s="185"/>
      <c r="D8" s="185"/>
    </row>
    <row r="9" spans="1:4" s="286" customFormat="1" ht="12" customHeight="1">
      <c r="A9" s="14" t="s">
        <v>82</v>
      </c>
      <c r="B9" s="288" t="s">
        <v>170</v>
      </c>
      <c r="C9" s="185"/>
      <c r="D9" s="185"/>
    </row>
    <row r="10" spans="1:4" s="286" customFormat="1" ht="12" customHeight="1">
      <c r="A10" s="14" t="s">
        <v>102</v>
      </c>
      <c r="B10" s="179" t="s">
        <v>340</v>
      </c>
      <c r="C10" s="185"/>
      <c r="D10" s="185"/>
    </row>
    <row r="11" spans="1:4" s="286" customFormat="1" ht="12" customHeight="1" thickBot="1">
      <c r="A11" s="16" t="s">
        <v>83</v>
      </c>
      <c r="B11" s="180" t="s">
        <v>341</v>
      </c>
      <c r="C11" s="185"/>
      <c r="D11" s="185"/>
    </row>
    <row r="12" spans="1:4" s="286" customFormat="1" ht="12" customHeight="1" thickBot="1">
      <c r="A12" s="20" t="s">
        <v>11</v>
      </c>
      <c r="B12" s="178" t="s">
        <v>171</v>
      </c>
      <c r="C12" s="183">
        <f>+C13+C14+C15+C16+C17</f>
        <v>0</v>
      </c>
      <c r="D12" s="183">
        <f>+D13+D14+D15+D16+D17</f>
        <v>0</v>
      </c>
    </row>
    <row r="13" spans="1:4" s="286" customFormat="1" ht="12" customHeight="1">
      <c r="A13" s="15" t="s">
        <v>85</v>
      </c>
      <c r="B13" s="287" t="s">
        <v>172</v>
      </c>
      <c r="C13" s="186"/>
      <c r="D13" s="186"/>
    </row>
    <row r="14" spans="1:4" s="286" customFormat="1" ht="12" customHeight="1">
      <c r="A14" s="14" t="s">
        <v>86</v>
      </c>
      <c r="B14" s="288" t="s">
        <v>173</v>
      </c>
      <c r="C14" s="185"/>
      <c r="D14" s="185"/>
    </row>
    <row r="15" spans="1:4" s="286" customFormat="1" ht="12" customHeight="1">
      <c r="A15" s="14" t="s">
        <v>87</v>
      </c>
      <c r="B15" s="288" t="s">
        <v>330</v>
      </c>
      <c r="C15" s="185"/>
      <c r="D15" s="185"/>
    </row>
    <row r="16" spans="1:4" s="286" customFormat="1" ht="12" customHeight="1">
      <c r="A16" s="14" t="s">
        <v>88</v>
      </c>
      <c r="B16" s="288" t="s">
        <v>331</v>
      </c>
      <c r="C16" s="185"/>
      <c r="D16" s="185"/>
    </row>
    <row r="17" spans="1:4" s="286" customFormat="1" ht="12" customHeight="1">
      <c r="A17" s="14" t="s">
        <v>89</v>
      </c>
      <c r="B17" s="288" t="s">
        <v>174</v>
      </c>
      <c r="C17" s="185"/>
      <c r="D17" s="185"/>
    </row>
    <row r="18" spans="1:4" s="286" customFormat="1" ht="12" customHeight="1" thickBot="1">
      <c r="A18" s="16" t="s">
        <v>98</v>
      </c>
      <c r="B18" s="180" t="s">
        <v>175</v>
      </c>
      <c r="C18" s="187"/>
      <c r="D18" s="187"/>
    </row>
    <row r="19" spans="1:4" s="286" customFormat="1" ht="12" customHeight="1" thickBot="1">
      <c r="A19" s="20" t="s">
        <v>12</v>
      </c>
      <c r="B19" s="21" t="s">
        <v>176</v>
      </c>
      <c r="C19" s="183">
        <f>+C20+C21+C22+C23+C24</f>
        <v>0</v>
      </c>
      <c r="D19" s="183">
        <f>+D20+D21+D22+D23+D24</f>
        <v>0</v>
      </c>
    </row>
    <row r="20" spans="1:4" s="286" customFormat="1" ht="12" customHeight="1">
      <c r="A20" s="15" t="s">
        <v>68</v>
      </c>
      <c r="B20" s="287" t="s">
        <v>177</v>
      </c>
      <c r="C20" s="186"/>
      <c r="D20" s="186"/>
    </row>
    <row r="21" spans="1:4" s="286" customFormat="1" ht="12" customHeight="1">
      <c r="A21" s="14" t="s">
        <v>69</v>
      </c>
      <c r="B21" s="288" t="s">
        <v>178</v>
      </c>
      <c r="C21" s="185"/>
      <c r="D21" s="185"/>
    </row>
    <row r="22" spans="1:4" s="286" customFormat="1" ht="12" customHeight="1">
      <c r="A22" s="14" t="s">
        <v>70</v>
      </c>
      <c r="B22" s="288" t="s">
        <v>332</v>
      </c>
      <c r="C22" s="185"/>
      <c r="D22" s="185"/>
    </row>
    <row r="23" spans="1:4" s="286" customFormat="1" ht="12" customHeight="1">
      <c r="A23" s="14" t="s">
        <v>71</v>
      </c>
      <c r="B23" s="288" t="s">
        <v>333</v>
      </c>
      <c r="C23" s="185"/>
      <c r="D23" s="185"/>
    </row>
    <row r="24" spans="1:4" s="286" customFormat="1" ht="12" customHeight="1">
      <c r="A24" s="14" t="s">
        <v>113</v>
      </c>
      <c r="B24" s="288" t="s">
        <v>179</v>
      </c>
      <c r="C24" s="185"/>
      <c r="D24" s="185"/>
    </row>
    <row r="25" spans="1:4" s="286" customFormat="1" ht="12" customHeight="1" thickBot="1">
      <c r="A25" s="16" t="s">
        <v>114</v>
      </c>
      <c r="B25" s="289" t="s">
        <v>180</v>
      </c>
      <c r="C25" s="187"/>
      <c r="D25" s="187"/>
    </row>
    <row r="26" spans="1:4" s="286" customFormat="1" ht="12" customHeight="1" thickBot="1">
      <c r="A26" s="20" t="s">
        <v>115</v>
      </c>
      <c r="B26" s="21" t="s">
        <v>181</v>
      </c>
      <c r="C26" s="189">
        <v>79</v>
      </c>
      <c r="D26" s="189">
        <v>79</v>
      </c>
    </row>
    <row r="27" spans="1:4" s="286" customFormat="1" ht="12" customHeight="1">
      <c r="A27" s="15" t="s">
        <v>182</v>
      </c>
      <c r="B27" s="287" t="s">
        <v>347</v>
      </c>
      <c r="C27" s="282">
        <f>+C28+C29+C30</f>
        <v>0</v>
      </c>
      <c r="D27" s="282">
        <f>+D28+D29+D30</f>
        <v>0</v>
      </c>
    </row>
    <row r="28" spans="1:4" s="286" customFormat="1" ht="12" customHeight="1">
      <c r="A28" s="14" t="s">
        <v>183</v>
      </c>
      <c r="B28" s="288" t="s">
        <v>188</v>
      </c>
      <c r="C28" s="185"/>
      <c r="D28" s="185"/>
    </row>
    <row r="29" spans="1:4" s="286" customFormat="1" ht="12" customHeight="1">
      <c r="A29" s="14" t="s">
        <v>184</v>
      </c>
      <c r="B29" s="288" t="s">
        <v>189</v>
      </c>
      <c r="C29" s="185"/>
      <c r="D29" s="185"/>
    </row>
    <row r="30" spans="1:4" s="286" customFormat="1" ht="12" customHeight="1">
      <c r="A30" s="14" t="s">
        <v>345</v>
      </c>
      <c r="B30" s="338" t="s">
        <v>346</v>
      </c>
      <c r="C30" s="185"/>
      <c r="D30" s="185"/>
    </row>
    <row r="31" spans="1:4" s="286" customFormat="1" ht="12" customHeight="1">
      <c r="A31" s="14" t="s">
        <v>185</v>
      </c>
      <c r="B31" s="288" t="s">
        <v>190</v>
      </c>
      <c r="C31" s="185"/>
      <c r="D31" s="185"/>
    </row>
    <row r="32" spans="1:4" s="286" customFormat="1" ht="12" customHeight="1">
      <c r="A32" s="14" t="s">
        <v>186</v>
      </c>
      <c r="B32" s="288" t="s">
        <v>191</v>
      </c>
      <c r="C32" s="185"/>
      <c r="D32" s="185"/>
    </row>
    <row r="33" spans="1:4" s="286" customFormat="1" ht="12" customHeight="1" thickBot="1">
      <c r="A33" s="16" t="s">
        <v>187</v>
      </c>
      <c r="B33" s="289" t="s">
        <v>192</v>
      </c>
      <c r="C33" s="187"/>
      <c r="D33" s="187"/>
    </row>
    <row r="34" spans="1:4" s="286" customFormat="1" ht="12" customHeight="1" thickBot="1">
      <c r="A34" s="20" t="s">
        <v>14</v>
      </c>
      <c r="B34" s="21" t="s">
        <v>342</v>
      </c>
      <c r="C34" s="183">
        <f>SUM(C35:C45)</f>
        <v>80</v>
      </c>
      <c r="D34" s="183">
        <f>SUM(D35:D45)</f>
        <v>80</v>
      </c>
    </row>
    <row r="35" spans="1:4" s="286" customFormat="1" ht="12" customHeight="1">
      <c r="A35" s="15" t="s">
        <v>72</v>
      </c>
      <c r="B35" s="287" t="s">
        <v>195</v>
      </c>
      <c r="C35" s="186"/>
      <c r="D35" s="186"/>
    </row>
    <row r="36" spans="1:4" s="286" customFormat="1" ht="12" customHeight="1">
      <c r="A36" s="14" t="s">
        <v>73</v>
      </c>
      <c r="B36" s="288" t="s">
        <v>196</v>
      </c>
      <c r="C36" s="185"/>
      <c r="D36" s="185"/>
    </row>
    <row r="37" spans="1:4" s="286" customFormat="1" ht="12" customHeight="1">
      <c r="A37" s="14" t="s">
        <v>74</v>
      </c>
      <c r="B37" s="288" t="s">
        <v>197</v>
      </c>
      <c r="C37" s="185">
        <v>62</v>
      </c>
      <c r="D37" s="185">
        <v>62</v>
      </c>
    </row>
    <row r="38" spans="1:4" s="286" customFormat="1" ht="12" customHeight="1">
      <c r="A38" s="14" t="s">
        <v>117</v>
      </c>
      <c r="B38" s="288" t="s">
        <v>198</v>
      </c>
      <c r="C38" s="185"/>
      <c r="D38" s="185"/>
    </row>
    <row r="39" spans="1:4" s="286" customFormat="1" ht="12" customHeight="1">
      <c r="A39" s="14" t="s">
        <v>118</v>
      </c>
      <c r="B39" s="288" t="s">
        <v>199</v>
      </c>
      <c r="C39" s="185"/>
      <c r="D39" s="185"/>
    </row>
    <row r="40" spans="1:4" s="286" customFormat="1" ht="12" customHeight="1">
      <c r="A40" s="14" t="s">
        <v>119</v>
      </c>
      <c r="B40" s="288" t="s">
        <v>200</v>
      </c>
      <c r="C40" s="185">
        <v>17</v>
      </c>
      <c r="D40" s="185">
        <v>17</v>
      </c>
    </row>
    <row r="41" spans="1:4" s="286" customFormat="1" ht="12" customHeight="1">
      <c r="A41" s="14" t="s">
        <v>120</v>
      </c>
      <c r="B41" s="288" t="s">
        <v>201</v>
      </c>
      <c r="C41" s="185"/>
      <c r="D41" s="185"/>
    </row>
    <row r="42" spans="1:4" s="286" customFormat="1" ht="12" customHeight="1">
      <c r="A42" s="14" t="s">
        <v>121</v>
      </c>
      <c r="B42" s="288" t="s">
        <v>202</v>
      </c>
      <c r="C42" s="185"/>
      <c r="D42" s="185"/>
    </row>
    <row r="43" spans="1:4" s="286" customFormat="1" ht="12" customHeight="1">
      <c r="A43" s="14" t="s">
        <v>193</v>
      </c>
      <c r="B43" s="288" t="s">
        <v>203</v>
      </c>
      <c r="C43" s="188"/>
      <c r="D43" s="188"/>
    </row>
    <row r="44" spans="1:4" s="286" customFormat="1" ht="12" customHeight="1">
      <c r="A44" s="16" t="s">
        <v>194</v>
      </c>
      <c r="B44" s="289" t="s">
        <v>344</v>
      </c>
      <c r="C44" s="273"/>
      <c r="D44" s="273"/>
    </row>
    <row r="45" spans="1:4" s="286" customFormat="1" ht="12" customHeight="1" thickBot="1">
      <c r="A45" s="16" t="s">
        <v>343</v>
      </c>
      <c r="B45" s="180" t="s">
        <v>204</v>
      </c>
      <c r="C45" s="273">
        <v>1</v>
      </c>
      <c r="D45" s="273">
        <v>1</v>
      </c>
    </row>
    <row r="46" spans="1:4" s="286" customFormat="1" ht="12" customHeight="1" thickBot="1">
      <c r="A46" s="20" t="s">
        <v>15</v>
      </c>
      <c r="B46" s="21" t="s">
        <v>205</v>
      </c>
      <c r="C46" s="183">
        <f>SUM(C47:C51)</f>
        <v>0</v>
      </c>
      <c r="D46" s="183">
        <f>SUM(D47:D51)</f>
        <v>0</v>
      </c>
    </row>
    <row r="47" spans="1:4" s="286" customFormat="1" ht="12" customHeight="1">
      <c r="A47" s="15" t="s">
        <v>75</v>
      </c>
      <c r="B47" s="287" t="s">
        <v>209</v>
      </c>
      <c r="C47" s="330"/>
      <c r="D47" s="330"/>
    </row>
    <row r="48" spans="1:4" s="286" customFormat="1" ht="12" customHeight="1">
      <c r="A48" s="14" t="s">
        <v>76</v>
      </c>
      <c r="B48" s="288" t="s">
        <v>210</v>
      </c>
      <c r="C48" s="188"/>
      <c r="D48" s="188"/>
    </row>
    <row r="49" spans="1:4" s="286" customFormat="1" ht="12" customHeight="1">
      <c r="A49" s="14" t="s">
        <v>206</v>
      </c>
      <c r="B49" s="288" t="s">
        <v>211</v>
      </c>
      <c r="C49" s="188"/>
      <c r="D49" s="188"/>
    </row>
    <row r="50" spans="1:4" s="286" customFormat="1" ht="12" customHeight="1">
      <c r="A50" s="14" t="s">
        <v>207</v>
      </c>
      <c r="B50" s="288" t="s">
        <v>212</v>
      </c>
      <c r="C50" s="188"/>
      <c r="D50" s="188"/>
    </row>
    <row r="51" spans="1:4" s="286" customFormat="1" ht="12" customHeight="1" thickBot="1">
      <c r="A51" s="16" t="s">
        <v>208</v>
      </c>
      <c r="B51" s="180" t="s">
        <v>213</v>
      </c>
      <c r="C51" s="273"/>
      <c r="D51" s="273"/>
    </row>
    <row r="52" spans="1:4" s="286" customFormat="1" ht="12" customHeight="1" thickBot="1">
      <c r="A52" s="20" t="s">
        <v>122</v>
      </c>
      <c r="B52" s="21" t="s">
        <v>214</v>
      </c>
      <c r="C52" s="183">
        <f>SUM(C53:C55)</f>
        <v>0</v>
      </c>
      <c r="D52" s="183">
        <f>SUM(D53:D55)</f>
        <v>0</v>
      </c>
    </row>
    <row r="53" spans="1:4" s="286" customFormat="1" ht="12" customHeight="1">
      <c r="A53" s="15" t="s">
        <v>77</v>
      </c>
      <c r="B53" s="287" t="s">
        <v>215</v>
      </c>
      <c r="C53" s="186"/>
      <c r="D53" s="186"/>
    </row>
    <row r="54" spans="1:4" s="286" customFormat="1" ht="12" customHeight="1">
      <c r="A54" s="14" t="s">
        <v>78</v>
      </c>
      <c r="B54" s="288" t="s">
        <v>334</v>
      </c>
      <c r="C54" s="185"/>
      <c r="D54" s="185"/>
    </row>
    <row r="55" spans="1:4" s="286" customFormat="1" ht="12" customHeight="1">
      <c r="A55" s="14" t="s">
        <v>218</v>
      </c>
      <c r="B55" s="288" t="s">
        <v>216</v>
      </c>
      <c r="C55" s="185"/>
      <c r="D55" s="185"/>
    </row>
    <row r="56" spans="1:4" s="286" customFormat="1" ht="12" customHeight="1" thickBot="1">
      <c r="A56" s="16" t="s">
        <v>219</v>
      </c>
      <c r="B56" s="180" t="s">
        <v>217</v>
      </c>
      <c r="C56" s="187"/>
      <c r="D56" s="187"/>
    </row>
    <row r="57" spans="1:4" s="286" customFormat="1" ht="12" customHeight="1" thickBot="1">
      <c r="A57" s="20" t="s">
        <v>17</v>
      </c>
      <c r="B57" s="178" t="s">
        <v>220</v>
      </c>
      <c r="C57" s="183">
        <f>SUM(C58:C60)</f>
        <v>0</v>
      </c>
      <c r="D57" s="183">
        <f>SUM(D58:D60)</f>
        <v>0</v>
      </c>
    </row>
    <row r="58" spans="1:4" s="286" customFormat="1" ht="12" customHeight="1">
      <c r="A58" s="15" t="s">
        <v>123</v>
      </c>
      <c r="B58" s="287" t="s">
        <v>222</v>
      </c>
      <c r="C58" s="188"/>
      <c r="D58" s="188"/>
    </row>
    <row r="59" spans="1:4" s="286" customFormat="1" ht="12" customHeight="1">
      <c r="A59" s="14" t="s">
        <v>124</v>
      </c>
      <c r="B59" s="288" t="s">
        <v>335</v>
      </c>
      <c r="C59" s="188"/>
      <c r="D59" s="188"/>
    </row>
    <row r="60" spans="1:4" s="286" customFormat="1" ht="12" customHeight="1">
      <c r="A60" s="14" t="s">
        <v>158</v>
      </c>
      <c r="B60" s="288" t="s">
        <v>223</v>
      </c>
      <c r="C60" s="188"/>
      <c r="D60" s="188"/>
    </row>
    <row r="61" spans="1:4" s="286" customFormat="1" ht="12" customHeight="1" thickBot="1">
      <c r="A61" s="16" t="s">
        <v>221</v>
      </c>
      <c r="B61" s="180" t="s">
        <v>224</v>
      </c>
      <c r="C61" s="188"/>
      <c r="D61" s="188"/>
    </row>
    <row r="62" spans="1:4" s="286" customFormat="1" ht="12" customHeight="1" thickBot="1">
      <c r="A62" s="345" t="s">
        <v>387</v>
      </c>
      <c r="B62" s="21" t="s">
        <v>225</v>
      </c>
      <c r="C62" s="189">
        <f>+C5+C12+C19+C26+C34+C46+C52+C57</f>
        <v>41934</v>
      </c>
      <c r="D62" s="189">
        <f>+D5+D12+D19+D26+D34+D46+D52+D57</f>
        <v>41934</v>
      </c>
    </row>
    <row r="63" spans="1:4" s="286" customFormat="1" ht="12" customHeight="1" thickBot="1">
      <c r="A63" s="333" t="s">
        <v>226</v>
      </c>
      <c r="B63" s="178" t="s">
        <v>227</v>
      </c>
      <c r="C63" s="183">
        <f>SUM(C64:C66)</f>
        <v>0</v>
      </c>
      <c r="D63" s="183">
        <f>SUM(D64:D66)</f>
        <v>0</v>
      </c>
    </row>
    <row r="64" spans="1:4" s="286" customFormat="1" ht="12" customHeight="1">
      <c r="A64" s="15" t="s">
        <v>258</v>
      </c>
      <c r="B64" s="287" t="s">
        <v>228</v>
      </c>
      <c r="C64" s="188"/>
      <c r="D64" s="188"/>
    </row>
    <row r="65" spans="1:4" s="286" customFormat="1" ht="12" customHeight="1">
      <c r="A65" s="14" t="s">
        <v>267</v>
      </c>
      <c r="B65" s="288" t="s">
        <v>229</v>
      </c>
      <c r="C65" s="188"/>
      <c r="D65" s="188"/>
    </row>
    <row r="66" spans="1:4" s="286" customFormat="1" ht="12" customHeight="1" thickBot="1">
      <c r="A66" s="16" t="s">
        <v>268</v>
      </c>
      <c r="B66" s="339" t="s">
        <v>372</v>
      </c>
      <c r="C66" s="188"/>
      <c r="D66" s="188"/>
    </row>
    <row r="67" spans="1:4" s="286" customFormat="1" ht="12" customHeight="1" thickBot="1">
      <c r="A67" s="333" t="s">
        <v>231</v>
      </c>
      <c r="B67" s="178" t="s">
        <v>232</v>
      </c>
      <c r="C67" s="183">
        <f>SUM(C68:C71)</f>
        <v>0</v>
      </c>
      <c r="D67" s="183">
        <f>SUM(D68:D71)</f>
        <v>0</v>
      </c>
    </row>
    <row r="68" spans="1:4" s="286" customFormat="1" ht="12" customHeight="1">
      <c r="A68" s="15" t="s">
        <v>103</v>
      </c>
      <c r="B68" s="287" t="s">
        <v>233</v>
      </c>
      <c r="C68" s="188"/>
      <c r="D68" s="188"/>
    </row>
    <row r="69" spans="1:4" s="286" customFormat="1" ht="12" customHeight="1">
      <c r="A69" s="14" t="s">
        <v>104</v>
      </c>
      <c r="B69" s="288" t="s">
        <v>234</v>
      </c>
      <c r="C69" s="188"/>
      <c r="D69" s="188"/>
    </row>
    <row r="70" spans="1:4" s="286" customFormat="1" ht="12" customHeight="1">
      <c r="A70" s="14" t="s">
        <v>259</v>
      </c>
      <c r="B70" s="288" t="s">
        <v>235</v>
      </c>
      <c r="C70" s="188"/>
      <c r="D70" s="188"/>
    </row>
    <row r="71" spans="1:4" s="286" customFormat="1" ht="12" customHeight="1" thickBot="1">
      <c r="A71" s="16" t="s">
        <v>260</v>
      </c>
      <c r="B71" s="180" t="s">
        <v>236</v>
      </c>
      <c r="C71" s="188"/>
      <c r="D71" s="188"/>
    </row>
    <row r="72" spans="1:4" s="286" customFormat="1" ht="12" customHeight="1" thickBot="1">
      <c r="A72" s="333" t="s">
        <v>237</v>
      </c>
      <c r="B72" s="178" t="s">
        <v>238</v>
      </c>
      <c r="C72" s="183">
        <f>SUM(C73:C74)</f>
        <v>0</v>
      </c>
      <c r="D72" s="183">
        <f>SUM(D73:D74)</f>
        <v>0</v>
      </c>
    </row>
    <row r="73" spans="1:4" s="286" customFormat="1" ht="12" customHeight="1">
      <c r="A73" s="15" t="s">
        <v>261</v>
      </c>
      <c r="B73" s="287" t="s">
        <v>239</v>
      </c>
      <c r="C73" s="188"/>
      <c r="D73" s="188"/>
    </row>
    <row r="74" spans="1:4" s="286" customFormat="1" ht="12" customHeight="1" thickBot="1">
      <c r="A74" s="16" t="s">
        <v>262</v>
      </c>
      <c r="B74" s="180" t="s">
        <v>240</v>
      </c>
      <c r="C74" s="188"/>
      <c r="D74" s="188"/>
    </row>
    <row r="75" spans="1:4" s="286" customFormat="1" ht="12" customHeight="1" thickBot="1">
      <c r="A75" s="333" t="s">
        <v>241</v>
      </c>
      <c r="B75" s="178" t="s">
        <v>242</v>
      </c>
      <c r="C75" s="183">
        <f>SUM(C76:C78)</f>
        <v>0</v>
      </c>
      <c r="D75" s="183">
        <f>SUM(D76:D78)</f>
        <v>0</v>
      </c>
    </row>
    <row r="76" spans="1:4" s="286" customFormat="1" ht="12" customHeight="1">
      <c r="A76" s="15" t="s">
        <v>263</v>
      </c>
      <c r="B76" s="287" t="s">
        <v>243</v>
      </c>
      <c r="C76" s="188"/>
      <c r="D76" s="188"/>
    </row>
    <row r="77" spans="1:4" s="286" customFormat="1" ht="12" customHeight="1">
      <c r="A77" s="14" t="s">
        <v>264</v>
      </c>
      <c r="B77" s="288" t="s">
        <v>244</v>
      </c>
      <c r="C77" s="188"/>
      <c r="D77" s="188"/>
    </row>
    <row r="78" spans="1:4" s="286" customFormat="1" ht="12" customHeight="1" thickBot="1">
      <c r="A78" s="16" t="s">
        <v>265</v>
      </c>
      <c r="B78" s="180" t="s">
        <v>245</v>
      </c>
      <c r="C78" s="188"/>
      <c r="D78" s="188"/>
    </row>
    <row r="79" spans="1:4" s="286" customFormat="1" ht="12" customHeight="1" thickBot="1">
      <c r="A79" s="333" t="s">
        <v>246</v>
      </c>
      <c r="B79" s="178" t="s">
        <v>266</v>
      </c>
      <c r="C79" s="183">
        <f>SUM(C80:C83)</f>
        <v>0</v>
      </c>
      <c r="D79" s="183">
        <f>SUM(D80:D83)</f>
        <v>0</v>
      </c>
    </row>
    <row r="80" spans="1:4" s="286" customFormat="1" ht="12" customHeight="1">
      <c r="A80" s="291" t="s">
        <v>247</v>
      </c>
      <c r="B80" s="287" t="s">
        <v>248</v>
      </c>
      <c r="C80" s="188"/>
      <c r="D80" s="188"/>
    </row>
    <row r="81" spans="1:4" s="286" customFormat="1" ht="12" customHeight="1">
      <c r="A81" s="292" t="s">
        <v>249</v>
      </c>
      <c r="B81" s="288" t="s">
        <v>250</v>
      </c>
      <c r="C81" s="188"/>
      <c r="D81" s="188"/>
    </row>
    <row r="82" spans="1:4" s="286" customFormat="1" ht="12" customHeight="1">
      <c r="A82" s="292" t="s">
        <v>251</v>
      </c>
      <c r="B82" s="288" t="s">
        <v>252</v>
      </c>
      <c r="C82" s="188"/>
      <c r="D82" s="188"/>
    </row>
    <row r="83" spans="1:4" s="286" customFormat="1" ht="12" customHeight="1" thickBot="1">
      <c r="A83" s="293" t="s">
        <v>253</v>
      </c>
      <c r="B83" s="180" t="s">
        <v>254</v>
      </c>
      <c r="C83" s="188"/>
      <c r="D83" s="188"/>
    </row>
    <row r="84" spans="1:4" s="286" customFormat="1" ht="12" customHeight="1" thickBot="1">
      <c r="A84" s="333" t="s">
        <v>255</v>
      </c>
      <c r="B84" s="178" t="s">
        <v>386</v>
      </c>
      <c r="C84" s="331"/>
      <c r="D84" s="331"/>
    </row>
    <row r="85" spans="1:4" s="286" customFormat="1" ht="13.5" customHeight="1" thickBot="1">
      <c r="A85" s="333" t="s">
        <v>257</v>
      </c>
      <c r="B85" s="178" t="s">
        <v>256</v>
      </c>
      <c r="C85" s="331"/>
      <c r="D85" s="331"/>
    </row>
    <row r="86" spans="1:4" s="286" customFormat="1" ht="15.75" customHeight="1" thickBot="1">
      <c r="A86" s="333" t="s">
        <v>269</v>
      </c>
      <c r="B86" s="294" t="s">
        <v>389</v>
      </c>
      <c r="C86" s="189">
        <f>+C63+C67+C72+C75+C79+C85+C84</f>
        <v>0</v>
      </c>
      <c r="D86" s="189">
        <f>+D63+D67+D72+D75+D79+D85+D84</f>
        <v>0</v>
      </c>
    </row>
    <row r="87" spans="1:4" s="286" customFormat="1" ht="16.5" customHeight="1" thickBot="1">
      <c r="A87" s="334" t="s">
        <v>388</v>
      </c>
      <c r="B87" s="295" t="s">
        <v>390</v>
      </c>
      <c r="C87" s="189">
        <f>+C62+C86</f>
        <v>41934</v>
      </c>
      <c r="D87" s="189">
        <f>+D62+D86</f>
        <v>41934</v>
      </c>
    </row>
    <row r="88" spans="1:3" s="286" customFormat="1" ht="83.25" customHeight="1">
      <c r="A88" s="5"/>
      <c r="B88" s="6"/>
      <c r="C88" s="190"/>
    </row>
    <row r="89" spans="1:3" ht="16.5" customHeight="1">
      <c r="A89" s="393" t="s">
        <v>37</v>
      </c>
      <c r="B89" s="393"/>
      <c r="C89" s="393"/>
    </row>
    <row r="90" spans="1:3" s="296" customFormat="1" ht="16.5" customHeight="1" thickBot="1">
      <c r="A90" s="395" t="s">
        <v>106</v>
      </c>
      <c r="B90" s="395"/>
      <c r="C90" s="88" t="s">
        <v>157</v>
      </c>
    </row>
    <row r="91" spans="1:4" ht="37.5" customHeight="1" thickBot="1">
      <c r="A91" s="23" t="s">
        <v>55</v>
      </c>
      <c r="B91" s="24" t="s">
        <v>38</v>
      </c>
      <c r="C91" s="33" t="str">
        <f>+C3</f>
        <v>2017. évi eredeti előirányzat</v>
      </c>
      <c r="D91" s="33" t="str">
        <f>+D3</f>
        <v>2017. évi módosított előirányzat</v>
      </c>
    </row>
    <row r="92" spans="1:4" s="285" customFormat="1" ht="12" customHeight="1" thickBot="1">
      <c r="A92" s="27" t="s">
        <v>398</v>
      </c>
      <c r="B92" s="28" t="s">
        <v>399</v>
      </c>
      <c r="C92" s="29" t="s">
        <v>400</v>
      </c>
      <c r="D92" s="29" t="s">
        <v>402</v>
      </c>
    </row>
    <row r="93" spans="1:4" ht="12" customHeight="1" thickBot="1">
      <c r="A93" s="22" t="s">
        <v>10</v>
      </c>
      <c r="B93" s="26" t="s">
        <v>348</v>
      </c>
      <c r="C93" s="182">
        <f>C94+C95+C96+C97+C98+C111</f>
        <v>41934</v>
      </c>
      <c r="D93" s="182">
        <f>D94+D95+D96+D97+D98+D111</f>
        <v>41934</v>
      </c>
    </row>
    <row r="94" spans="1:4" ht="12" customHeight="1">
      <c r="A94" s="17" t="s">
        <v>79</v>
      </c>
      <c r="B94" s="10" t="s">
        <v>39</v>
      </c>
      <c r="C94" s="184">
        <v>28136</v>
      </c>
      <c r="D94" s="184">
        <v>28136</v>
      </c>
    </row>
    <row r="95" spans="1:4" ht="12" customHeight="1">
      <c r="A95" s="14" t="s">
        <v>80</v>
      </c>
      <c r="B95" s="8" t="s">
        <v>125</v>
      </c>
      <c r="C95" s="185">
        <v>6323</v>
      </c>
      <c r="D95" s="185">
        <v>6323</v>
      </c>
    </row>
    <row r="96" spans="1:4" ht="12" customHeight="1">
      <c r="A96" s="14" t="s">
        <v>81</v>
      </c>
      <c r="B96" s="8" t="s">
        <v>101</v>
      </c>
      <c r="C96" s="187">
        <v>7475</v>
      </c>
      <c r="D96" s="187">
        <v>7475</v>
      </c>
    </row>
    <row r="97" spans="1:4" ht="12" customHeight="1">
      <c r="A97" s="14" t="s">
        <v>82</v>
      </c>
      <c r="B97" s="11" t="s">
        <v>126</v>
      </c>
      <c r="C97" s="187"/>
      <c r="D97" s="187"/>
    </row>
    <row r="98" spans="1:4" ht="12" customHeight="1">
      <c r="A98" s="14" t="s">
        <v>93</v>
      </c>
      <c r="B98" s="19" t="s">
        <v>127</v>
      </c>
      <c r="C98" s="187"/>
      <c r="D98" s="187"/>
    </row>
    <row r="99" spans="1:4" ht="12" customHeight="1">
      <c r="A99" s="14" t="s">
        <v>83</v>
      </c>
      <c r="B99" s="8" t="s">
        <v>353</v>
      </c>
      <c r="C99" s="187"/>
      <c r="D99" s="187"/>
    </row>
    <row r="100" spans="1:4" ht="12" customHeight="1">
      <c r="A100" s="14" t="s">
        <v>84</v>
      </c>
      <c r="B100" s="93" t="s">
        <v>352</v>
      </c>
      <c r="C100" s="187"/>
      <c r="D100" s="187"/>
    </row>
    <row r="101" spans="1:4" ht="12" customHeight="1">
      <c r="A101" s="14" t="s">
        <v>94</v>
      </c>
      <c r="B101" s="93" t="s">
        <v>351</v>
      </c>
      <c r="C101" s="187"/>
      <c r="D101" s="187"/>
    </row>
    <row r="102" spans="1:4" ht="12" customHeight="1">
      <c r="A102" s="14" t="s">
        <v>95</v>
      </c>
      <c r="B102" s="91" t="s">
        <v>272</v>
      </c>
      <c r="C102" s="187"/>
      <c r="D102" s="187"/>
    </row>
    <row r="103" spans="1:4" ht="12" customHeight="1">
      <c r="A103" s="14" t="s">
        <v>96</v>
      </c>
      <c r="B103" s="92" t="s">
        <v>273</v>
      </c>
      <c r="C103" s="187"/>
      <c r="D103" s="187"/>
    </row>
    <row r="104" spans="1:4" ht="12" customHeight="1">
      <c r="A104" s="14" t="s">
        <v>97</v>
      </c>
      <c r="B104" s="92" t="s">
        <v>274</v>
      </c>
      <c r="C104" s="187"/>
      <c r="D104" s="187"/>
    </row>
    <row r="105" spans="1:4" ht="12" customHeight="1">
      <c r="A105" s="14" t="s">
        <v>99</v>
      </c>
      <c r="B105" s="91" t="s">
        <v>275</v>
      </c>
      <c r="C105" s="187"/>
      <c r="D105" s="187"/>
    </row>
    <row r="106" spans="1:4" ht="12" customHeight="1">
      <c r="A106" s="14" t="s">
        <v>128</v>
      </c>
      <c r="B106" s="91" t="s">
        <v>276</v>
      </c>
      <c r="C106" s="187"/>
      <c r="D106" s="187"/>
    </row>
    <row r="107" spans="1:4" ht="12" customHeight="1">
      <c r="A107" s="14" t="s">
        <v>270</v>
      </c>
      <c r="B107" s="92" t="s">
        <v>277</v>
      </c>
      <c r="C107" s="187"/>
      <c r="D107" s="187"/>
    </row>
    <row r="108" spans="1:4" ht="12" customHeight="1">
      <c r="A108" s="13" t="s">
        <v>271</v>
      </c>
      <c r="B108" s="93" t="s">
        <v>278</v>
      </c>
      <c r="C108" s="187"/>
      <c r="D108" s="187"/>
    </row>
    <row r="109" spans="1:4" ht="12" customHeight="1">
      <c r="A109" s="14" t="s">
        <v>349</v>
      </c>
      <c r="B109" s="93" t="s">
        <v>279</v>
      </c>
      <c r="C109" s="187"/>
      <c r="D109" s="187"/>
    </row>
    <row r="110" spans="1:4" ht="12" customHeight="1">
      <c r="A110" s="16" t="s">
        <v>350</v>
      </c>
      <c r="B110" s="93" t="s">
        <v>280</v>
      </c>
      <c r="C110" s="187"/>
      <c r="D110" s="187"/>
    </row>
    <row r="111" spans="1:4" ht="12" customHeight="1">
      <c r="A111" s="14" t="s">
        <v>354</v>
      </c>
      <c r="B111" s="11" t="s">
        <v>40</v>
      </c>
      <c r="C111" s="185"/>
      <c r="D111" s="185"/>
    </row>
    <row r="112" spans="1:4" ht="12" customHeight="1">
      <c r="A112" s="14" t="s">
        <v>355</v>
      </c>
      <c r="B112" s="8" t="s">
        <v>357</v>
      </c>
      <c r="C112" s="185"/>
      <c r="D112" s="185"/>
    </row>
    <row r="113" spans="1:4" ht="12" customHeight="1" thickBot="1">
      <c r="A113" s="18" t="s">
        <v>356</v>
      </c>
      <c r="B113" s="343" t="s">
        <v>358</v>
      </c>
      <c r="C113" s="191"/>
      <c r="D113" s="191"/>
    </row>
    <row r="114" spans="1:4" ht="12" customHeight="1" thickBot="1">
      <c r="A114" s="340" t="s">
        <v>11</v>
      </c>
      <c r="B114" s="341" t="s">
        <v>281</v>
      </c>
      <c r="C114" s="342">
        <f>+C115+C117+C119</f>
        <v>0</v>
      </c>
      <c r="D114" s="342">
        <f>+D115+D117+D119</f>
        <v>0</v>
      </c>
    </row>
    <row r="115" spans="1:4" ht="12" customHeight="1">
      <c r="A115" s="15" t="s">
        <v>85</v>
      </c>
      <c r="B115" s="8" t="s">
        <v>156</v>
      </c>
      <c r="C115" s="186"/>
      <c r="D115" s="186"/>
    </row>
    <row r="116" spans="1:4" ht="12" customHeight="1">
      <c r="A116" s="15" t="s">
        <v>86</v>
      </c>
      <c r="B116" s="12" t="s">
        <v>285</v>
      </c>
      <c r="C116" s="186"/>
      <c r="D116" s="186"/>
    </row>
    <row r="117" spans="1:4" ht="12" customHeight="1">
      <c r="A117" s="15" t="s">
        <v>87</v>
      </c>
      <c r="B117" s="12" t="s">
        <v>129</v>
      </c>
      <c r="C117" s="185"/>
      <c r="D117" s="185"/>
    </row>
    <row r="118" spans="1:4" ht="12" customHeight="1">
      <c r="A118" s="15" t="s">
        <v>88</v>
      </c>
      <c r="B118" s="12" t="s">
        <v>286</v>
      </c>
      <c r="C118" s="166"/>
      <c r="D118" s="166"/>
    </row>
    <row r="119" spans="1:4" ht="12" customHeight="1">
      <c r="A119" s="15" t="s">
        <v>89</v>
      </c>
      <c r="B119" s="180" t="s">
        <v>159</v>
      </c>
      <c r="C119" s="166"/>
      <c r="D119" s="166"/>
    </row>
    <row r="120" spans="1:4" ht="12" customHeight="1">
      <c r="A120" s="15" t="s">
        <v>98</v>
      </c>
      <c r="B120" s="179" t="s">
        <v>336</v>
      </c>
      <c r="C120" s="166"/>
      <c r="D120" s="166"/>
    </row>
    <row r="121" spans="1:4" ht="12" customHeight="1">
      <c r="A121" s="15" t="s">
        <v>100</v>
      </c>
      <c r="B121" s="283" t="s">
        <v>291</v>
      </c>
      <c r="C121" s="166"/>
      <c r="D121" s="166"/>
    </row>
    <row r="122" spans="1:4" ht="15">
      <c r="A122" s="15" t="s">
        <v>130</v>
      </c>
      <c r="B122" s="92" t="s">
        <v>274</v>
      </c>
      <c r="C122" s="166"/>
      <c r="D122" s="166"/>
    </row>
    <row r="123" spans="1:4" ht="12" customHeight="1">
      <c r="A123" s="15" t="s">
        <v>131</v>
      </c>
      <c r="B123" s="92" t="s">
        <v>290</v>
      </c>
      <c r="C123" s="166"/>
      <c r="D123" s="166"/>
    </row>
    <row r="124" spans="1:4" ht="12" customHeight="1">
      <c r="A124" s="15" t="s">
        <v>132</v>
      </c>
      <c r="B124" s="92" t="s">
        <v>289</v>
      </c>
      <c r="C124" s="166"/>
      <c r="D124" s="166"/>
    </row>
    <row r="125" spans="1:4" ht="12" customHeight="1">
      <c r="A125" s="15" t="s">
        <v>282</v>
      </c>
      <c r="B125" s="92" t="s">
        <v>277</v>
      </c>
      <c r="C125" s="166"/>
      <c r="D125" s="166"/>
    </row>
    <row r="126" spans="1:4" ht="12" customHeight="1">
      <c r="A126" s="15" t="s">
        <v>283</v>
      </c>
      <c r="B126" s="92" t="s">
        <v>288</v>
      </c>
      <c r="C126" s="166"/>
      <c r="D126" s="166"/>
    </row>
    <row r="127" spans="1:4" ht="15.75" thickBot="1">
      <c r="A127" s="13" t="s">
        <v>284</v>
      </c>
      <c r="B127" s="92" t="s">
        <v>287</v>
      </c>
      <c r="C127" s="168"/>
      <c r="D127" s="168"/>
    </row>
    <row r="128" spans="1:4" ht="12" customHeight="1" thickBot="1">
      <c r="A128" s="20" t="s">
        <v>12</v>
      </c>
      <c r="B128" s="85" t="s">
        <v>359</v>
      </c>
      <c r="C128" s="183">
        <f>+C93+C114</f>
        <v>41934</v>
      </c>
      <c r="D128" s="183">
        <f>+D93+D114</f>
        <v>41934</v>
      </c>
    </row>
    <row r="129" spans="1:4" ht="12" customHeight="1" thickBot="1">
      <c r="A129" s="20" t="s">
        <v>13</v>
      </c>
      <c r="B129" s="85" t="s">
        <v>360</v>
      </c>
      <c r="C129" s="183">
        <f>+C130+C131+C132</f>
        <v>0</v>
      </c>
      <c r="D129" s="183">
        <f>+D130+D131+D132</f>
        <v>0</v>
      </c>
    </row>
    <row r="130" spans="1:4" ht="12" customHeight="1">
      <c r="A130" s="15" t="s">
        <v>182</v>
      </c>
      <c r="B130" s="12" t="s">
        <v>367</v>
      </c>
      <c r="C130" s="166"/>
      <c r="D130" s="166"/>
    </row>
    <row r="131" spans="1:4" ht="12" customHeight="1">
      <c r="A131" s="15" t="s">
        <v>185</v>
      </c>
      <c r="B131" s="12" t="s">
        <v>368</v>
      </c>
      <c r="C131" s="166"/>
      <c r="D131" s="166"/>
    </row>
    <row r="132" spans="1:4" ht="12" customHeight="1" thickBot="1">
      <c r="A132" s="13" t="s">
        <v>186</v>
      </c>
      <c r="B132" s="12" t="s">
        <v>369</v>
      </c>
      <c r="C132" s="166"/>
      <c r="D132" s="166"/>
    </row>
    <row r="133" spans="1:4" ht="12" customHeight="1" thickBot="1">
      <c r="A133" s="20" t="s">
        <v>14</v>
      </c>
      <c r="B133" s="85" t="s">
        <v>361</v>
      </c>
      <c r="C133" s="183">
        <f>SUM(C134:C139)</f>
        <v>0</v>
      </c>
      <c r="D133" s="183">
        <f>SUM(D134:D139)</f>
        <v>0</v>
      </c>
    </row>
    <row r="134" spans="1:4" ht="12" customHeight="1">
      <c r="A134" s="15" t="s">
        <v>72</v>
      </c>
      <c r="B134" s="9" t="s">
        <v>370</v>
      </c>
      <c r="C134" s="166"/>
      <c r="D134" s="166"/>
    </row>
    <row r="135" spans="1:4" ht="12" customHeight="1">
      <c r="A135" s="15" t="s">
        <v>73</v>
      </c>
      <c r="B135" s="9" t="s">
        <v>362</v>
      </c>
      <c r="C135" s="166"/>
      <c r="D135" s="166"/>
    </row>
    <row r="136" spans="1:4" ht="12" customHeight="1">
      <c r="A136" s="15" t="s">
        <v>74</v>
      </c>
      <c r="B136" s="9" t="s">
        <v>363</v>
      </c>
      <c r="C136" s="166"/>
      <c r="D136" s="166"/>
    </row>
    <row r="137" spans="1:4" ht="12" customHeight="1">
      <c r="A137" s="15" t="s">
        <v>117</v>
      </c>
      <c r="B137" s="9" t="s">
        <v>364</v>
      </c>
      <c r="C137" s="166"/>
      <c r="D137" s="166"/>
    </row>
    <row r="138" spans="1:4" ht="12" customHeight="1">
      <c r="A138" s="15" t="s">
        <v>118</v>
      </c>
      <c r="B138" s="9" t="s">
        <v>365</v>
      </c>
      <c r="C138" s="166"/>
      <c r="D138" s="166"/>
    </row>
    <row r="139" spans="1:4" ht="12" customHeight="1" thickBot="1">
      <c r="A139" s="13" t="s">
        <v>119</v>
      </c>
      <c r="B139" s="9" t="s">
        <v>366</v>
      </c>
      <c r="C139" s="166"/>
      <c r="D139" s="166"/>
    </row>
    <row r="140" spans="1:4" ht="12" customHeight="1" thickBot="1">
      <c r="A140" s="20" t="s">
        <v>15</v>
      </c>
      <c r="B140" s="85" t="s">
        <v>374</v>
      </c>
      <c r="C140" s="189">
        <f>+C141+C142+C143+C144</f>
        <v>0</v>
      </c>
      <c r="D140" s="189">
        <f>+D141+D142+D143+D144</f>
        <v>0</v>
      </c>
    </row>
    <row r="141" spans="1:4" ht="12" customHeight="1">
      <c r="A141" s="15" t="s">
        <v>75</v>
      </c>
      <c r="B141" s="9" t="s">
        <v>292</v>
      </c>
      <c r="C141" s="166"/>
      <c r="D141" s="166"/>
    </row>
    <row r="142" spans="1:4" ht="12" customHeight="1">
      <c r="A142" s="15" t="s">
        <v>76</v>
      </c>
      <c r="B142" s="9" t="s">
        <v>293</v>
      </c>
      <c r="C142" s="166"/>
      <c r="D142" s="166"/>
    </row>
    <row r="143" spans="1:4" ht="12" customHeight="1">
      <c r="A143" s="15" t="s">
        <v>206</v>
      </c>
      <c r="B143" s="9" t="s">
        <v>375</v>
      </c>
      <c r="C143" s="166"/>
      <c r="D143" s="166"/>
    </row>
    <row r="144" spans="1:4" ht="12" customHeight="1" thickBot="1">
      <c r="A144" s="13" t="s">
        <v>207</v>
      </c>
      <c r="B144" s="7" t="s">
        <v>304</v>
      </c>
      <c r="C144" s="166"/>
      <c r="D144" s="166"/>
    </row>
    <row r="145" spans="1:4" ht="12" customHeight="1" thickBot="1">
      <c r="A145" s="20" t="s">
        <v>16</v>
      </c>
      <c r="B145" s="85" t="s">
        <v>376</v>
      </c>
      <c r="C145" s="192">
        <f>SUM(C146:C150)</f>
        <v>0</v>
      </c>
      <c r="D145" s="192">
        <f>SUM(D146:D150)</f>
        <v>0</v>
      </c>
    </row>
    <row r="146" spans="1:4" ht="12" customHeight="1">
      <c r="A146" s="15" t="s">
        <v>77</v>
      </c>
      <c r="B146" s="9" t="s">
        <v>371</v>
      </c>
      <c r="C146" s="166"/>
      <c r="D146" s="166"/>
    </row>
    <row r="147" spans="1:4" ht="12" customHeight="1">
      <c r="A147" s="15" t="s">
        <v>78</v>
      </c>
      <c r="B147" s="9" t="s">
        <v>378</v>
      </c>
      <c r="C147" s="166"/>
      <c r="D147" s="166"/>
    </row>
    <row r="148" spans="1:4" ht="12" customHeight="1">
      <c r="A148" s="15" t="s">
        <v>218</v>
      </c>
      <c r="B148" s="9" t="s">
        <v>373</v>
      </c>
      <c r="C148" s="166"/>
      <c r="D148" s="166"/>
    </row>
    <row r="149" spans="1:4" ht="12" customHeight="1">
      <c r="A149" s="15" t="s">
        <v>219</v>
      </c>
      <c r="B149" s="9" t="s">
        <v>379</v>
      </c>
      <c r="C149" s="166"/>
      <c r="D149" s="166"/>
    </row>
    <row r="150" spans="1:4" ht="12" customHeight="1" thickBot="1">
      <c r="A150" s="15" t="s">
        <v>377</v>
      </c>
      <c r="B150" s="9" t="s">
        <v>380</v>
      </c>
      <c r="C150" s="166"/>
      <c r="D150" s="166"/>
    </row>
    <row r="151" spans="1:4" ht="12" customHeight="1" thickBot="1">
      <c r="A151" s="20" t="s">
        <v>17</v>
      </c>
      <c r="B151" s="85" t="s">
        <v>381</v>
      </c>
      <c r="C151" s="344"/>
      <c r="D151" s="344"/>
    </row>
    <row r="152" spans="1:4" ht="12" customHeight="1" thickBot="1">
      <c r="A152" s="20" t="s">
        <v>18</v>
      </c>
      <c r="B152" s="85" t="s">
        <v>382</v>
      </c>
      <c r="C152" s="344"/>
      <c r="D152" s="344"/>
    </row>
    <row r="153" spans="1:9" ht="15" customHeight="1" thickBot="1">
      <c r="A153" s="20" t="s">
        <v>19</v>
      </c>
      <c r="B153" s="85" t="s">
        <v>384</v>
      </c>
      <c r="C153" s="297">
        <f>+C129+C133+C140+C145+C151+C152</f>
        <v>0</v>
      </c>
      <c r="D153" s="297">
        <f>+D129+D133+D140+D145+D151+D152</f>
        <v>0</v>
      </c>
      <c r="F153" s="298"/>
      <c r="G153" s="299"/>
      <c r="H153" s="299"/>
      <c r="I153" s="299"/>
    </row>
    <row r="154" spans="1:4" s="286" customFormat="1" ht="12.75" customHeight="1" thickBot="1">
      <c r="A154" s="181" t="s">
        <v>20</v>
      </c>
      <c r="B154" s="254" t="s">
        <v>383</v>
      </c>
      <c r="C154" s="297">
        <f>+C128+C153</f>
        <v>41934</v>
      </c>
      <c r="D154" s="297">
        <f>+D128+D153</f>
        <v>41934</v>
      </c>
    </row>
    <row r="155" ht="7.5" customHeight="1"/>
    <row r="156" spans="1:3" ht="15">
      <c r="A156" s="396" t="s">
        <v>294</v>
      </c>
      <c r="B156" s="396"/>
      <c r="C156" s="396"/>
    </row>
    <row r="157" spans="1:3" ht="15" customHeight="1" thickBot="1">
      <c r="A157" s="394" t="s">
        <v>107</v>
      </c>
      <c r="B157" s="394"/>
      <c r="C157" s="193" t="s">
        <v>157</v>
      </c>
    </row>
    <row r="158" spans="1:4" ht="13.5" customHeight="1" thickBot="1">
      <c r="A158" s="20">
        <v>1</v>
      </c>
      <c r="B158" s="25" t="s">
        <v>385</v>
      </c>
      <c r="C158" s="183">
        <f>+C62-C128</f>
        <v>0</v>
      </c>
      <c r="D158" s="183">
        <f>+D62-D128</f>
        <v>0</v>
      </c>
    </row>
    <row r="159" spans="1:4" ht="27.75" customHeight="1" thickBot="1">
      <c r="A159" s="20" t="s">
        <v>11</v>
      </c>
      <c r="B159" s="25" t="s">
        <v>391</v>
      </c>
      <c r="C159" s="183">
        <f>+C86-C153</f>
        <v>0</v>
      </c>
      <c r="D159" s="183">
        <f>+D86-D153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Győrzámoly Község Önkormányzat
2017. ÉVI KÖLTSÉGVETÉS
ÁLLAMI (ÁLLAMIGAZGATÁSI) FELADATOK MÉRLEGE
&amp;R&amp;"Times New Roman CE,Félkövér dőlt"&amp;11 1.4. melléklet a 3/2017. (III. 22.)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tabSelected="1" zoomScale="115" zoomScaleNormal="115" zoomScaleSheetLayoutView="100" workbookViewId="0" topLeftCell="C1">
      <selection activeCell="I12" sqref="I12"/>
    </sheetView>
  </sheetViews>
  <sheetFormatPr defaultColWidth="9.375" defaultRowHeight="12.75"/>
  <cols>
    <col min="1" max="1" width="6.75390625" style="43" customWidth="1"/>
    <col min="2" max="2" width="55.125" style="109" customWidth="1"/>
    <col min="3" max="4" width="16.375" style="43" customWidth="1"/>
    <col min="5" max="5" width="55.125" style="43" customWidth="1"/>
    <col min="6" max="7" width="16.375" style="43" customWidth="1"/>
    <col min="8" max="8" width="4.75390625" style="43" customWidth="1"/>
    <col min="9" max="16384" width="9.375" style="43" customWidth="1"/>
  </cols>
  <sheetData>
    <row r="1" spans="2:8" ht="39.75" customHeight="1">
      <c r="B1" s="204" t="s">
        <v>110</v>
      </c>
      <c r="C1" s="205"/>
      <c r="D1" s="205"/>
      <c r="E1" s="205"/>
      <c r="F1" s="205"/>
      <c r="G1" s="205"/>
      <c r="H1" s="399" t="s">
        <v>472</v>
      </c>
    </row>
    <row r="2" spans="6:8" ht="14.25" thickBot="1">
      <c r="F2" s="206" t="s">
        <v>52</v>
      </c>
      <c r="G2" s="206"/>
      <c r="H2" s="399"/>
    </row>
    <row r="3" spans="1:8" ht="18" customHeight="1" thickBot="1">
      <c r="A3" s="397" t="s">
        <v>55</v>
      </c>
      <c r="B3" s="207" t="s">
        <v>47</v>
      </c>
      <c r="C3" s="208"/>
      <c r="D3" s="363"/>
      <c r="E3" s="207" t="s">
        <v>48</v>
      </c>
      <c r="F3" s="209"/>
      <c r="G3" s="209"/>
      <c r="H3" s="399"/>
    </row>
    <row r="4" spans="1:8" s="210" customFormat="1" ht="35.25" customHeight="1" thickBot="1">
      <c r="A4" s="398"/>
      <c r="B4" s="110" t="s">
        <v>53</v>
      </c>
      <c r="C4" s="111" t="str">
        <f>+'1.1.sz.mell.'!C3</f>
        <v>2017. évi előirányzat</v>
      </c>
      <c r="D4" s="364" t="s">
        <v>450</v>
      </c>
      <c r="E4" s="110" t="s">
        <v>53</v>
      </c>
      <c r="F4" s="42" t="str">
        <f>+C4</f>
        <v>2017. évi előirányzat</v>
      </c>
      <c r="G4" s="42" t="str">
        <f>+D4</f>
        <v>2017. évi módosított előirányzat</v>
      </c>
      <c r="H4" s="399"/>
    </row>
    <row r="5" spans="1:8" s="215" customFormat="1" ht="12" customHeight="1" thickBot="1">
      <c r="A5" s="211" t="s">
        <v>398</v>
      </c>
      <c r="B5" s="212" t="s">
        <v>399</v>
      </c>
      <c r="C5" s="213" t="s">
        <v>400</v>
      </c>
      <c r="D5" s="365" t="s">
        <v>402</v>
      </c>
      <c r="E5" s="212" t="s">
        <v>401</v>
      </c>
      <c r="F5" s="214" t="s">
        <v>403</v>
      </c>
      <c r="G5" s="214" t="s">
        <v>404</v>
      </c>
      <c r="H5" s="399"/>
    </row>
    <row r="6" spans="1:8" ht="12.75" customHeight="1">
      <c r="A6" s="216" t="s">
        <v>10</v>
      </c>
      <c r="B6" s="217" t="s">
        <v>295</v>
      </c>
      <c r="C6" s="194">
        <v>195728</v>
      </c>
      <c r="D6" s="366">
        <v>195846</v>
      </c>
      <c r="E6" s="217" t="s">
        <v>54</v>
      </c>
      <c r="F6" s="199">
        <v>139932</v>
      </c>
      <c r="G6" s="199">
        <v>140025</v>
      </c>
      <c r="H6" s="399"/>
    </row>
    <row r="7" spans="1:8" ht="12.75" customHeight="1">
      <c r="A7" s="218" t="s">
        <v>11</v>
      </c>
      <c r="B7" s="219" t="s">
        <v>296</v>
      </c>
      <c r="C7" s="195">
        <v>12113</v>
      </c>
      <c r="D7" s="367">
        <v>12113</v>
      </c>
      <c r="E7" s="219" t="s">
        <v>125</v>
      </c>
      <c r="F7" s="200">
        <v>31102</v>
      </c>
      <c r="G7" s="200">
        <v>31127</v>
      </c>
      <c r="H7" s="399"/>
    </row>
    <row r="8" spans="1:8" ht="12.75" customHeight="1">
      <c r="A8" s="218" t="s">
        <v>12</v>
      </c>
      <c r="B8" s="219" t="s">
        <v>306</v>
      </c>
      <c r="C8" s="195"/>
      <c r="D8" s="367"/>
      <c r="E8" s="219" t="s">
        <v>161</v>
      </c>
      <c r="F8" s="200">
        <v>150736</v>
      </c>
      <c r="G8" s="200">
        <v>150736</v>
      </c>
      <c r="H8" s="399"/>
    </row>
    <row r="9" spans="1:8" ht="12.75" customHeight="1">
      <c r="A9" s="218" t="s">
        <v>13</v>
      </c>
      <c r="B9" s="219" t="s">
        <v>116</v>
      </c>
      <c r="C9" s="195">
        <v>32317</v>
      </c>
      <c r="D9" s="367">
        <v>32317</v>
      </c>
      <c r="E9" s="219" t="s">
        <v>126</v>
      </c>
      <c r="F9" s="200">
        <v>4248</v>
      </c>
      <c r="G9" s="200">
        <v>4248</v>
      </c>
      <c r="H9" s="399"/>
    </row>
    <row r="10" spans="1:8" ht="12.75" customHeight="1">
      <c r="A10" s="218" t="s">
        <v>14</v>
      </c>
      <c r="B10" s="220" t="s">
        <v>329</v>
      </c>
      <c r="C10" s="195">
        <v>102734</v>
      </c>
      <c r="D10" s="367">
        <v>102734</v>
      </c>
      <c r="E10" s="219" t="s">
        <v>127</v>
      </c>
      <c r="F10" s="200">
        <v>5874</v>
      </c>
      <c r="G10" s="200">
        <v>5874</v>
      </c>
      <c r="H10" s="399"/>
    </row>
    <row r="11" spans="1:8" ht="12.75" customHeight="1">
      <c r="A11" s="218" t="s">
        <v>15</v>
      </c>
      <c r="B11" s="219" t="s">
        <v>297</v>
      </c>
      <c r="C11" s="195"/>
      <c r="D11" s="368"/>
      <c r="E11" s="219" t="s">
        <v>40</v>
      </c>
      <c r="F11" s="200">
        <v>11000</v>
      </c>
      <c r="G11" s="200">
        <v>11000</v>
      </c>
      <c r="H11" s="399"/>
    </row>
    <row r="12" spans="1:8" ht="12.75" customHeight="1">
      <c r="A12" s="218" t="s">
        <v>16</v>
      </c>
      <c r="B12" s="219" t="s">
        <v>392</v>
      </c>
      <c r="C12" s="195"/>
      <c r="D12" s="367"/>
      <c r="E12" s="36"/>
      <c r="F12" s="200"/>
      <c r="G12" s="200"/>
      <c r="H12" s="399"/>
    </row>
    <row r="13" spans="1:8" ht="12.75" customHeight="1">
      <c r="A13" s="218" t="s">
        <v>17</v>
      </c>
      <c r="B13" s="36"/>
      <c r="C13" s="195"/>
      <c r="D13" s="367"/>
      <c r="E13" s="36"/>
      <c r="F13" s="200"/>
      <c r="G13" s="200"/>
      <c r="H13" s="399"/>
    </row>
    <row r="14" spans="1:8" ht="12.75" customHeight="1">
      <c r="A14" s="218" t="s">
        <v>18</v>
      </c>
      <c r="B14" s="300"/>
      <c r="C14" s="195"/>
      <c r="D14" s="368"/>
      <c r="E14" s="36"/>
      <c r="F14" s="200"/>
      <c r="G14" s="200"/>
      <c r="H14" s="399"/>
    </row>
    <row r="15" spans="1:8" ht="12.75" customHeight="1">
      <c r="A15" s="218" t="s">
        <v>19</v>
      </c>
      <c r="B15" s="36"/>
      <c r="C15" s="195"/>
      <c r="D15" s="367"/>
      <c r="E15" s="36"/>
      <c r="F15" s="200"/>
      <c r="G15" s="200"/>
      <c r="H15" s="399"/>
    </row>
    <row r="16" spans="1:8" ht="12.75" customHeight="1">
      <c r="A16" s="218" t="s">
        <v>20</v>
      </c>
      <c r="B16" s="36"/>
      <c r="C16" s="195"/>
      <c r="D16" s="367"/>
      <c r="E16" s="36"/>
      <c r="F16" s="200"/>
      <c r="G16" s="200"/>
      <c r="H16" s="399"/>
    </row>
    <row r="17" spans="1:8" ht="12.75" customHeight="1" thickBot="1">
      <c r="A17" s="218" t="s">
        <v>21</v>
      </c>
      <c r="B17" s="44"/>
      <c r="C17" s="196"/>
      <c r="D17" s="369"/>
      <c r="E17" s="36"/>
      <c r="F17" s="201"/>
      <c r="G17" s="201"/>
      <c r="H17" s="399"/>
    </row>
    <row r="18" spans="1:8" ht="15.75" customHeight="1" thickBot="1">
      <c r="A18" s="221" t="s">
        <v>22</v>
      </c>
      <c r="B18" s="86" t="s">
        <v>393</v>
      </c>
      <c r="C18" s="197">
        <f>SUM(C6:C17)</f>
        <v>342892</v>
      </c>
      <c r="D18" s="197">
        <f>SUM(D6:D17)</f>
        <v>343010</v>
      </c>
      <c r="E18" s="86" t="s">
        <v>303</v>
      </c>
      <c r="F18" s="202">
        <f>SUM(F6:F17)</f>
        <v>342892</v>
      </c>
      <c r="G18" s="202">
        <f>SUM(G6:G17)</f>
        <v>343010</v>
      </c>
      <c r="H18" s="399"/>
    </row>
    <row r="19" spans="1:8" ht="12.75" customHeight="1">
      <c r="A19" s="222" t="s">
        <v>23</v>
      </c>
      <c r="B19" s="223" t="s">
        <v>300</v>
      </c>
      <c r="C19" s="346">
        <f>+C20+C21+C22+C23</f>
        <v>6737</v>
      </c>
      <c r="D19" s="370">
        <v>6737</v>
      </c>
      <c r="E19" s="224" t="s">
        <v>133</v>
      </c>
      <c r="F19" s="203"/>
      <c r="G19" s="203"/>
      <c r="H19" s="399"/>
    </row>
    <row r="20" spans="1:8" ht="12.75" customHeight="1">
      <c r="A20" s="225" t="s">
        <v>24</v>
      </c>
      <c r="B20" s="224" t="s">
        <v>154</v>
      </c>
      <c r="C20" s="48">
        <v>6737</v>
      </c>
      <c r="D20" s="87">
        <v>6737</v>
      </c>
      <c r="E20" s="224" t="s">
        <v>302</v>
      </c>
      <c r="F20" s="49"/>
      <c r="G20" s="49"/>
      <c r="H20" s="399"/>
    </row>
    <row r="21" spans="1:8" ht="12.75" customHeight="1">
      <c r="A21" s="225" t="s">
        <v>25</v>
      </c>
      <c r="B21" s="224" t="s">
        <v>155</v>
      </c>
      <c r="C21" s="48"/>
      <c r="D21" s="87"/>
      <c r="E21" s="224" t="s">
        <v>108</v>
      </c>
      <c r="F21" s="49"/>
      <c r="G21" s="49"/>
      <c r="H21" s="399"/>
    </row>
    <row r="22" spans="1:8" ht="12.75" customHeight="1">
      <c r="A22" s="225" t="s">
        <v>26</v>
      </c>
      <c r="B22" s="224" t="s">
        <v>160</v>
      </c>
      <c r="C22" s="48"/>
      <c r="D22" s="87"/>
      <c r="E22" s="224" t="s">
        <v>109</v>
      </c>
      <c r="F22" s="49"/>
      <c r="G22" s="49"/>
      <c r="H22" s="399"/>
    </row>
    <row r="23" spans="1:8" ht="12.75" customHeight="1">
      <c r="A23" s="225" t="s">
        <v>27</v>
      </c>
      <c r="B23" s="224" t="s">
        <v>438</v>
      </c>
      <c r="C23" s="48"/>
      <c r="D23" s="371"/>
      <c r="E23" s="223" t="s">
        <v>162</v>
      </c>
      <c r="F23" s="49"/>
      <c r="G23" s="49"/>
      <c r="H23" s="399"/>
    </row>
    <row r="24" spans="1:8" ht="12.75" customHeight="1">
      <c r="A24" s="225" t="s">
        <v>28</v>
      </c>
      <c r="B24" s="224" t="s">
        <v>301</v>
      </c>
      <c r="C24" s="226">
        <f>+C25+C26</f>
        <v>0</v>
      </c>
      <c r="D24" s="372"/>
      <c r="E24" s="224" t="s">
        <v>134</v>
      </c>
      <c r="F24" s="49"/>
      <c r="G24" s="49"/>
      <c r="H24" s="399"/>
    </row>
    <row r="25" spans="1:8" ht="12.75" customHeight="1">
      <c r="A25" s="222" t="s">
        <v>29</v>
      </c>
      <c r="B25" s="223" t="s">
        <v>298</v>
      </c>
      <c r="C25" s="198"/>
      <c r="D25" s="371"/>
      <c r="E25" s="217" t="s">
        <v>375</v>
      </c>
      <c r="F25" s="203"/>
      <c r="G25" s="203"/>
      <c r="H25" s="399"/>
    </row>
    <row r="26" spans="1:8" ht="12.75" customHeight="1">
      <c r="A26" s="225" t="s">
        <v>30</v>
      </c>
      <c r="B26" s="224" t="s">
        <v>299</v>
      </c>
      <c r="C26" s="48"/>
      <c r="D26" s="87"/>
      <c r="E26" s="219" t="s">
        <v>381</v>
      </c>
      <c r="F26" s="49"/>
      <c r="G26" s="49"/>
      <c r="H26" s="399"/>
    </row>
    <row r="27" spans="1:8" ht="12.75" customHeight="1">
      <c r="A27" s="218" t="s">
        <v>31</v>
      </c>
      <c r="B27" s="224" t="s">
        <v>386</v>
      </c>
      <c r="C27" s="48"/>
      <c r="D27" s="87"/>
      <c r="E27" s="219" t="s">
        <v>382</v>
      </c>
      <c r="F27" s="49"/>
      <c r="G27" s="49"/>
      <c r="H27" s="399"/>
    </row>
    <row r="28" spans="1:8" ht="12.75" customHeight="1" thickBot="1">
      <c r="A28" s="265" t="s">
        <v>32</v>
      </c>
      <c r="B28" s="223" t="s">
        <v>256</v>
      </c>
      <c r="C28" s="198"/>
      <c r="D28" s="371"/>
      <c r="E28" s="301" t="s">
        <v>293</v>
      </c>
      <c r="F28" s="203">
        <v>6737</v>
      </c>
      <c r="G28" s="203">
        <v>6737</v>
      </c>
      <c r="H28" s="399"/>
    </row>
    <row r="29" spans="1:8" ht="15.75" customHeight="1" thickBot="1">
      <c r="A29" s="221" t="s">
        <v>33</v>
      </c>
      <c r="B29" s="86" t="s">
        <v>394</v>
      </c>
      <c r="C29" s="197">
        <f>+C19+C24+C27+C28</f>
        <v>6737</v>
      </c>
      <c r="D29" s="197">
        <f>+D19+D24+D27+D28</f>
        <v>6737</v>
      </c>
      <c r="E29" s="86" t="s">
        <v>396</v>
      </c>
      <c r="F29" s="202">
        <f>SUM(F19:F28)</f>
        <v>6737</v>
      </c>
      <c r="G29" s="202">
        <f>SUM(G19:G28)</f>
        <v>6737</v>
      </c>
      <c r="H29" s="399"/>
    </row>
    <row r="30" spans="1:8" ht="13.5" thickBot="1">
      <c r="A30" s="221" t="s">
        <v>34</v>
      </c>
      <c r="B30" s="227" t="s">
        <v>395</v>
      </c>
      <c r="C30" s="228">
        <f>+C18+C29</f>
        <v>349629</v>
      </c>
      <c r="D30" s="228">
        <f>+D18+D29</f>
        <v>349747</v>
      </c>
      <c r="E30" s="227" t="s">
        <v>397</v>
      </c>
      <c r="F30" s="228">
        <f>+F18+F29</f>
        <v>349629</v>
      </c>
      <c r="G30" s="228">
        <f>+G18+G29</f>
        <v>349747</v>
      </c>
      <c r="H30" s="399"/>
    </row>
    <row r="31" spans="1:8" ht="13.5" thickBot="1">
      <c r="A31" s="221" t="s">
        <v>35</v>
      </c>
      <c r="B31" s="227" t="s">
        <v>111</v>
      </c>
      <c r="C31" s="228" t="str">
        <f>IF(C18-F18&lt;0,F18-C18,"-")</f>
        <v>-</v>
      </c>
      <c r="D31" s="373"/>
      <c r="E31" s="227" t="s">
        <v>112</v>
      </c>
      <c r="F31" s="228" t="str">
        <f>IF(C18-F18&gt;0,C18-F18,"-")</f>
        <v>-</v>
      </c>
      <c r="G31" s="228" t="str">
        <f>IF(D18-G18&gt;0,D18-G18,"-")</f>
        <v>-</v>
      </c>
      <c r="H31" s="399"/>
    </row>
    <row r="32" spans="1:8" ht="13.5" thickBot="1">
      <c r="A32" s="221" t="s">
        <v>36</v>
      </c>
      <c r="B32" s="227" t="s">
        <v>163</v>
      </c>
      <c r="C32" s="228" t="str">
        <f>IF(C18+C29-F30&lt;0,F30-(C18+C29),"-")</f>
        <v>-</v>
      </c>
      <c r="D32" s="373"/>
      <c r="E32" s="227" t="s">
        <v>164</v>
      </c>
      <c r="F32" s="228" t="str">
        <f>IF(C18+C29-F30&gt;0,C18+C29-F30,"-")</f>
        <v>-</v>
      </c>
      <c r="G32" s="228" t="str">
        <f>IF(D18+D29-G30&gt;0,D18+D29-G30,"-")</f>
        <v>-</v>
      </c>
      <c r="H32" s="399"/>
    </row>
    <row r="33" spans="2:5" ht="17.25">
      <c r="B33" s="400"/>
      <c r="C33" s="400"/>
      <c r="D33" s="400"/>
      <c r="E33" s="400"/>
    </row>
  </sheetData>
  <sheetProtection/>
  <mergeCells count="3">
    <mergeCell ref="A3:A4"/>
    <mergeCell ref="H1:H32"/>
    <mergeCell ref="B33:E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&amp;CGyőrzámoly Község Önkormányzata&amp;R&amp;"Times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12"/>
  <sheetViews>
    <sheetView workbookViewId="0" topLeftCell="A1">
      <selection activeCell="E13" sqref="E13"/>
    </sheetView>
  </sheetViews>
  <sheetFormatPr defaultColWidth="9.00390625" defaultRowHeight="12.75"/>
  <cols>
    <col min="1" max="1" width="5.50390625" style="0" customWidth="1"/>
    <col min="2" max="3" width="56.00390625" style="0" customWidth="1"/>
  </cols>
  <sheetData>
    <row r="1" spans="1:3" ht="33" customHeight="1">
      <c r="A1" s="401" t="s">
        <v>462</v>
      </c>
      <c r="B1" s="401"/>
      <c r="C1" s="401"/>
    </row>
    <row r="2" spans="1:3" ht="14.25" thickBot="1">
      <c r="A2" s="374"/>
      <c r="B2" s="374"/>
      <c r="C2" s="375" t="s">
        <v>44</v>
      </c>
    </row>
    <row r="3" spans="1:3" ht="30" customHeight="1" thickBot="1">
      <c r="A3" s="376" t="s">
        <v>8</v>
      </c>
      <c r="B3" s="377" t="s">
        <v>463</v>
      </c>
      <c r="C3" s="378" t="s">
        <v>443</v>
      </c>
    </row>
    <row r="4" spans="1:3" ht="12.75" customHeight="1" thickBot="1">
      <c r="A4" s="379" t="s">
        <v>398</v>
      </c>
      <c r="B4" s="380" t="s">
        <v>399</v>
      </c>
      <c r="C4" s="381" t="s">
        <v>400</v>
      </c>
    </row>
    <row r="5" spans="1:3" ht="13.5" customHeight="1">
      <c r="A5" s="382" t="s">
        <v>10</v>
      </c>
      <c r="B5" s="383" t="s">
        <v>464</v>
      </c>
      <c r="C5" s="384">
        <v>36200</v>
      </c>
    </row>
    <row r="6" spans="1:3" ht="48" customHeight="1">
      <c r="A6" s="385" t="s">
        <v>11</v>
      </c>
      <c r="B6" s="386" t="s">
        <v>465</v>
      </c>
      <c r="C6" s="387">
        <v>183382</v>
      </c>
    </row>
    <row r="7" spans="1:3" ht="16.5" customHeight="1">
      <c r="A7" s="385" t="s">
        <v>12</v>
      </c>
      <c r="B7" s="388" t="s">
        <v>466</v>
      </c>
      <c r="C7" s="387"/>
    </row>
    <row r="8" spans="1:3" ht="42.75" customHeight="1">
      <c r="A8" s="385" t="s">
        <v>13</v>
      </c>
      <c r="B8" s="388" t="s">
        <v>467</v>
      </c>
      <c r="C8" s="387"/>
    </row>
    <row r="9" spans="1:3" ht="15.75" customHeight="1">
      <c r="A9" s="389" t="s">
        <v>14</v>
      </c>
      <c r="B9" s="388" t="s">
        <v>468</v>
      </c>
      <c r="C9" s="390">
        <v>500</v>
      </c>
    </row>
    <row r="10" spans="1:3" ht="27.75" customHeight="1" thickBot="1">
      <c r="A10" s="385" t="s">
        <v>15</v>
      </c>
      <c r="B10" s="391" t="s">
        <v>469</v>
      </c>
      <c r="C10" s="387"/>
    </row>
    <row r="11" spans="1:3" ht="22.5" customHeight="1" thickBot="1">
      <c r="A11" s="402" t="s">
        <v>470</v>
      </c>
      <c r="B11" s="403"/>
      <c r="C11" s="392">
        <f>SUM(C5:C10)</f>
        <v>220082</v>
      </c>
    </row>
    <row r="12" spans="1:3" ht="27.75" customHeight="1">
      <c r="A12" s="404" t="s">
        <v>471</v>
      </c>
      <c r="B12" s="404"/>
      <c r="C12" s="404"/>
    </row>
  </sheetData>
  <sheetProtection/>
  <mergeCells count="3">
    <mergeCell ref="A1:C1"/>
    <mergeCell ref="A11:B11"/>
    <mergeCell ref="A12:C12"/>
  </mergeCells>
  <printOptions/>
  <pageMargins left="0.7" right="0.7" top="0.75" bottom="0.75" header="0.3" footer="0.3"/>
  <pageSetup horizontalDpi="600" verticalDpi="600" orientation="landscape" paperSize="9" r:id="rId1"/>
  <headerFooter>
    <oddHeader>&amp;C&amp;"Times New Roman CE,Félkövér dőlt"                                                  4. melléklet a 3/2017. (III. 22.)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10" zoomScaleNormal="110" zoomScaleSheetLayoutView="85" workbookViewId="0" topLeftCell="A22">
      <selection activeCell="I40" sqref="I40"/>
    </sheetView>
  </sheetViews>
  <sheetFormatPr defaultColWidth="9.375" defaultRowHeight="12.75"/>
  <cols>
    <col min="1" max="1" width="19.50390625" style="262" customWidth="1"/>
    <col min="2" max="2" width="72.00390625" style="263" customWidth="1"/>
    <col min="3" max="3" width="18.125" style="264" customWidth="1"/>
    <col min="4" max="4" width="11.375" style="3" customWidth="1"/>
    <col min="5" max="16384" width="9.375" style="3" customWidth="1"/>
  </cols>
  <sheetData>
    <row r="1" spans="1:3" s="2" customFormat="1" ht="16.5" customHeight="1" thickBot="1">
      <c r="A1" s="122"/>
      <c r="B1" s="124"/>
      <c r="C1" s="147" t="s">
        <v>452</v>
      </c>
    </row>
    <row r="2" spans="1:4" s="51" customFormat="1" ht="21" customHeight="1">
      <c r="A2" s="277" t="s">
        <v>53</v>
      </c>
      <c r="B2" s="230" t="s">
        <v>432</v>
      </c>
      <c r="C2" s="232" t="s">
        <v>43</v>
      </c>
      <c r="D2" s="232" t="s">
        <v>43</v>
      </c>
    </row>
    <row r="3" spans="1:4" s="51" customFormat="1" ht="15.75" thickBot="1">
      <c r="A3" s="125" t="s">
        <v>135</v>
      </c>
      <c r="B3" s="231" t="s">
        <v>307</v>
      </c>
      <c r="C3" s="347" t="s">
        <v>43</v>
      </c>
      <c r="D3" s="347" t="s">
        <v>43</v>
      </c>
    </row>
    <row r="4" spans="1:4" s="52" customFormat="1" ht="15.75" customHeight="1" thickBot="1">
      <c r="A4" s="126"/>
      <c r="B4" s="126"/>
      <c r="C4" s="127" t="s">
        <v>44</v>
      </c>
      <c r="D4" s="127"/>
    </row>
    <row r="5" spans="1:4" ht="23.25" thickBot="1">
      <c r="A5" s="278" t="s">
        <v>137</v>
      </c>
      <c r="B5" s="128" t="s">
        <v>45</v>
      </c>
      <c r="C5" s="129" t="s">
        <v>46</v>
      </c>
      <c r="D5" s="129" t="s">
        <v>451</v>
      </c>
    </row>
    <row r="6" spans="1:4" s="45" customFormat="1" ht="12.75" customHeight="1" thickBot="1">
      <c r="A6" s="115" t="s">
        <v>398</v>
      </c>
      <c r="B6" s="116" t="s">
        <v>399</v>
      </c>
      <c r="C6" s="117" t="s">
        <v>400</v>
      </c>
      <c r="D6" s="117" t="s">
        <v>402</v>
      </c>
    </row>
    <row r="7" spans="1:4" s="45" customFormat="1" ht="15.75" customHeight="1" thickBot="1">
      <c r="A7" s="130"/>
      <c r="B7" s="131" t="s">
        <v>47</v>
      </c>
      <c r="C7" s="233"/>
      <c r="D7" s="233"/>
    </row>
    <row r="8" spans="1:4" s="45" customFormat="1" ht="12" customHeight="1" thickBot="1">
      <c r="A8" s="27" t="s">
        <v>10</v>
      </c>
      <c r="B8" s="21" t="s">
        <v>166</v>
      </c>
      <c r="C8" s="183">
        <f>+C9+C10+C11+C12+C13+C14</f>
        <v>195728</v>
      </c>
      <c r="D8" s="183">
        <f>+D9+D10+D11+D12+D13+D14</f>
        <v>195846</v>
      </c>
    </row>
    <row r="9" spans="1:4" s="53" customFormat="1" ht="12" customHeight="1">
      <c r="A9" s="302" t="s">
        <v>79</v>
      </c>
      <c r="B9" s="287" t="s">
        <v>167</v>
      </c>
      <c r="C9" s="186">
        <v>64753</v>
      </c>
      <c r="D9" s="186">
        <v>64871</v>
      </c>
    </row>
    <row r="10" spans="1:4" s="54" customFormat="1" ht="12" customHeight="1">
      <c r="A10" s="303" t="s">
        <v>80</v>
      </c>
      <c r="B10" s="288" t="s">
        <v>168</v>
      </c>
      <c r="C10" s="185">
        <v>73988</v>
      </c>
      <c r="D10" s="185">
        <v>73988</v>
      </c>
    </row>
    <row r="11" spans="1:4" s="54" customFormat="1" ht="12" customHeight="1">
      <c r="A11" s="303" t="s">
        <v>81</v>
      </c>
      <c r="B11" s="288" t="s">
        <v>169</v>
      </c>
      <c r="C11" s="185">
        <v>53810</v>
      </c>
      <c r="D11" s="185">
        <v>53810</v>
      </c>
    </row>
    <row r="12" spans="1:4" s="54" customFormat="1" ht="12" customHeight="1">
      <c r="A12" s="303" t="s">
        <v>82</v>
      </c>
      <c r="B12" s="288" t="s">
        <v>170</v>
      </c>
      <c r="C12" s="185">
        <v>3177</v>
      </c>
      <c r="D12" s="185">
        <v>3177</v>
      </c>
    </row>
    <row r="13" spans="1:4" s="54" customFormat="1" ht="12" customHeight="1">
      <c r="A13" s="303" t="s">
        <v>102</v>
      </c>
      <c r="B13" s="288" t="s">
        <v>405</v>
      </c>
      <c r="C13" s="185"/>
      <c r="D13" s="185"/>
    </row>
    <row r="14" spans="1:4" s="53" customFormat="1" ht="12" customHeight="1" thickBot="1">
      <c r="A14" s="304" t="s">
        <v>83</v>
      </c>
      <c r="B14" s="289" t="s">
        <v>341</v>
      </c>
      <c r="C14" s="185"/>
      <c r="D14" s="185"/>
    </row>
    <row r="15" spans="1:4" s="53" customFormat="1" ht="12" customHeight="1" thickBot="1">
      <c r="A15" s="27" t="s">
        <v>11</v>
      </c>
      <c r="B15" s="178" t="s">
        <v>171</v>
      </c>
      <c r="C15" s="183">
        <f>+C16+C17+C18+C19+C20</f>
        <v>12113</v>
      </c>
      <c r="D15" s="183">
        <f>+D16+D17+D18+D19+D20</f>
        <v>12113</v>
      </c>
    </row>
    <row r="16" spans="1:4" s="53" customFormat="1" ht="12" customHeight="1">
      <c r="A16" s="302" t="s">
        <v>85</v>
      </c>
      <c r="B16" s="287" t="s">
        <v>172</v>
      </c>
      <c r="C16" s="186"/>
      <c r="D16" s="186"/>
    </row>
    <row r="17" spans="1:4" s="53" customFormat="1" ht="12" customHeight="1">
      <c r="A17" s="303" t="s">
        <v>86</v>
      </c>
      <c r="B17" s="288" t="s">
        <v>173</v>
      </c>
      <c r="C17" s="185"/>
      <c r="D17" s="185"/>
    </row>
    <row r="18" spans="1:4" s="53" customFormat="1" ht="12" customHeight="1">
      <c r="A18" s="303" t="s">
        <v>87</v>
      </c>
      <c r="B18" s="288" t="s">
        <v>330</v>
      </c>
      <c r="C18" s="185"/>
      <c r="D18" s="185"/>
    </row>
    <row r="19" spans="1:4" s="53" customFormat="1" ht="12" customHeight="1">
      <c r="A19" s="303" t="s">
        <v>88</v>
      </c>
      <c r="B19" s="288" t="s">
        <v>331</v>
      </c>
      <c r="C19" s="185"/>
      <c r="D19" s="185"/>
    </row>
    <row r="20" spans="1:4" s="53" customFormat="1" ht="12" customHeight="1">
      <c r="A20" s="303" t="s">
        <v>89</v>
      </c>
      <c r="B20" s="288" t="s">
        <v>174</v>
      </c>
      <c r="C20" s="185">
        <v>12113</v>
      </c>
      <c r="D20" s="185">
        <v>12113</v>
      </c>
    </row>
    <row r="21" spans="1:4" s="54" customFormat="1" ht="12" customHeight="1" thickBot="1">
      <c r="A21" s="304" t="s">
        <v>98</v>
      </c>
      <c r="B21" s="289" t="s">
        <v>175</v>
      </c>
      <c r="C21" s="187"/>
      <c r="D21" s="187"/>
    </row>
    <row r="22" spans="1:4" s="54" customFormat="1" ht="12" customHeight="1" thickBot="1">
      <c r="A22" s="27" t="s">
        <v>12</v>
      </c>
      <c r="B22" s="21" t="s">
        <v>176</v>
      </c>
      <c r="C22" s="183">
        <f>+C23+C24+C25+C26+C27</f>
        <v>0</v>
      </c>
      <c r="D22" s="183">
        <f>+D23+D24+D25+D26+D27</f>
        <v>0</v>
      </c>
    </row>
    <row r="23" spans="1:4" s="54" customFormat="1" ht="12" customHeight="1">
      <c r="A23" s="302" t="s">
        <v>68</v>
      </c>
      <c r="B23" s="287" t="s">
        <v>177</v>
      </c>
      <c r="C23" s="186"/>
      <c r="D23" s="186"/>
    </row>
    <row r="24" spans="1:4" s="53" customFormat="1" ht="12" customHeight="1">
      <c r="A24" s="303" t="s">
        <v>69</v>
      </c>
      <c r="B24" s="288" t="s">
        <v>178</v>
      </c>
      <c r="C24" s="185"/>
      <c r="D24" s="185"/>
    </row>
    <row r="25" spans="1:4" s="54" customFormat="1" ht="12" customHeight="1">
      <c r="A25" s="303" t="s">
        <v>70</v>
      </c>
      <c r="B25" s="288" t="s">
        <v>332</v>
      </c>
      <c r="C25" s="185"/>
      <c r="D25" s="185"/>
    </row>
    <row r="26" spans="1:4" s="54" customFormat="1" ht="12" customHeight="1">
      <c r="A26" s="303" t="s">
        <v>71</v>
      </c>
      <c r="B26" s="288" t="s">
        <v>333</v>
      </c>
      <c r="C26" s="185"/>
      <c r="D26" s="185"/>
    </row>
    <row r="27" spans="1:4" s="54" customFormat="1" ht="12" customHeight="1">
      <c r="A27" s="303" t="s">
        <v>113</v>
      </c>
      <c r="B27" s="288" t="s">
        <v>179</v>
      </c>
      <c r="C27" s="185"/>
      <c r="D27" s="185"/>
    </row>
    <row r="28" spans="1:4" s="54" customFormat="1" ht="12" customHeight="1" thickBot="1">
      <c r="A28" s="304" t="s">
        <v>114</v>
      </c>
      <c r="B28" s="289" t="s">
        <v>180</v>
      </c>
      <c r="C28" s="187"/>
      <c r="D28" s="187"/>
    </row>
    <row r="29" spans="1:4" s="54" customFormat="1" ht="12" customHeight="1" thickBot="1">
      <c r="A29" s="27" t="s">
        <v>115</v>
      </c>
      <c r="B29" s="21" t="s">
        <v>181</v>
      </c>
      <c r="C29" s="189">
        <f>+C30+C34+C35+C36</f>
        <v>44700</v>
      </c>
      <c r="D29" s="189">
        <f>+D30+D34+D35+D36</f>
        <v>44700</v>
      </c>
    </row>
    <row r="30" spans="1:4" s="54" customFormat="1" ht="12" customHeight="1">
      <c r="A30" s="302" t="s">
        <v>182</v>
      </c>
      <c r="B30" s="287" t="s">
        <v>406</v>
      </c>
      <c r="C30" s="282">
        <f>+C31+C32+C33</f>
        <v>36200</v>
      </c>
      <c r="D30" s="282">
        <f>+D31+D32+D33</f>
        <v>36200</v>
      </c>
    </row>
    <row r="31" spans="1:4" s="54" customFormat="1" ht="12" customHeight="1">
      <c r="A31" s="303" t="s">
        <v>183</v>
      </c>
      <c r="B31" s="288" t="s">
        <v>188</v>
      </c>
      <c r="C31" s="185">
        <v>6500</v>
      </c>
      <c r="D31" s="185">
        <v>6500</v>
      </c>
    </row>
    <row r="32" spans="1:4" s="54" customFormat="1" ht="12" customHeight="1">
      <c r="A32" s="303" t="s">
        <v>184</v>
      </c>
      <c r="B32" s="288" t="s">
        <v>189</v>
      </c>
      <c r="C32" s="185"/>
      <c r="D32" s="185"/>
    </row>
    <row r="33" spans="1:4" s="54" customFormat="1" ht="12" customHeight="1">
      <c r="A33" s="303" t="s">
        <v>345</v>
      </c>
      <c r="B33" s="338" t="s">
        <v>346</v>
      </c>
      <c r="C33" s="185">
        <v>29700</v>
      </c>
      <c r="D33" s="185">
        <v>29700</v>
      </c>
    </row>
    <row r="34" spans="1:4" s="54" customFormat="1" ht="12" customHeight="1">
      <c r="A34" s="303" t="s">
        <v>185</v>
      </c>
      <c r="B34" s="288" t="s">
        <v>190</v>
      </c>
      <c r="C34" s="185">
        <v>8000</v>
      </c>
      <c r="D34" s="185">
        <v>8000</v>
      </c>
    </row>
    <row r="35" spans="1:4" s="54" customFormat="1" ht="12" customHeight="1">
      <c r="A35" s="303" t="s">
        <v>186</v>
      </c>
      <c r="B35" s="288" t="s">
        <v>191</v>
      </c>
      <c r="C35" s="185">
        <v>200</v>
      </c>
      <c r="D35" s="185"/>
    </row>
    <row r="36" spans="1:4" s="54" customFormat="1" ht="12" customHeight="1" thickBot="1">
      <c r="A36" s="304" t="s">
        <v>187</v>
      </c>
      <c r="B36" s="289" t="s">
        <v>192</v>
      </c>
      <c r="C36" s="187">
        <v>300</v>
      </c>
      <c r="D36" s="187">
        <v>500</v>
      </c>
    </row>
    <row r="37" spans="1:4" s="54" customFormat="1" ht="12" customHeight="1" thickBot="1">
      <c r="A37" s="27" t="s">
        <v>14</v>
      </c>
      <c r="B37" s="21" t="s">
        <v>342</v>
      </c>
      <c r="C37" s="183">
        <f>SUM(C38:C48)</f>
        <v>81730</v>
      </c>
      <c r="D37" s="183">
        <f>SUM(D38:D48)</f>
        <v>81730</v>
      </c>
    </row>
    <row r="38" spans="1:4" s="54" customFormat="1" ht="12" customHeight="1">
      <c r="A38" s="302" t="s">
        <v>72</v>
      </c>
      <c r="B38" s="287" t="s">
        <v>195</v>
      </c>
      <c r="C38" s="186"/>
      <c r="D38" s="186"/>
    </row>
    <row r="39" spans="1:4" s="54" customFormat="1" ht="12" customHeight="1">
      <c r="A39" s="303" t="s">
        <v>73</v>
      </c>
      <c r="B39" s="288" t="s">
        <v>196</v>
      </c>
      <c r="C39" s="185">
        <v>4394</v>
      </c>
      <c r="D39" s="185">
        <v>4394</v>
      </c>
    </row>
    <row r="40" spans="1:4" s="54" customFormat="1" ht="12" customHeight="1">
      <c r="A40" s="303" t="s">
        <v>74</v>
      </c>
      <c r="B40" s="288" t="s">
        <v>197</v>
      </c>
      <c r="C40" s="185">
        <v>4138</v>
      </c>
      <c r="D40" s="185">
        <v>4138</v>
      </c>
    </row>
    <row r="41" spans="1:4" s="54" customFormat="1" ht="12" customHeight="1">
      <c r="A41" s="303" t="s">
        <v>117</v>
      </c>
      <c r="B41" s="288" t="s">
        <v>198</v>
      </c>
      <c r="C41" s="185">
        <v>347</v>
      </c>
      <c r="D41" s="185">
        <v>347</v>
      </c>
    </row>
    <row r="42" spans="1:4" s="54" customFormat="1" ht="12" customHeight="1">
      <c r="A42" s="303" t="s">
        <v>118</v>
      </c>
      <c r="B42" s="288" t="s">
        <v>199</v>
      </c>
      <c r="C42" s="185"/>
      <c r="D42" s="185"/>
    </row>
    <row r="43" spans="1:4" s="54" customFormat="1" ht="12" customHeight="1">
      <c r="A43" s="303" t="s">
        <v>119</v>
      </c>
      <c r="B43" s="288" t="s">
        <v>200</v>
      </c>
      <c r="C43" s="185">
        <v>51495</v>
      </c>
      <c r="D43" s="185">
        <v>51495</v>
      </c>
    </row>
    <row r="44" spans="1:4" s="54" customFormat="1" ht="12" customHeight="1">
      <c r="A44" s="303" t="s">
        <v>120</v>
      </c>
      <c r="B44" s="288" t="s">
        <v>201</v>
      </c>
      <c r="C44" s="185">
        <v>21305</v>
      </c>
      <c r="D44" s="185">
        <v>21305</v>
      </c>
    </row>
    <row r="45" spans="1:4" s="54" customFormat="1" ht="12" customHeight="1">
      <c r="A45" s="303" t="s">
        <v>121</v>
      </c>
      <c r="B45" s="288" t="s">
        <v>202</v>
      </c>
      <c r="C45" s="185">
        <v>50</v>
      </c>
      <c r="D45" s="185">
        <v>50</v>
      </c>
    </row>
    <row r="46" spans="1:4" s="54" customFormat="1" ht="12" customHeight="1">
      <c r="A46" s="303" t="s">
        <v>193</v>
      </c>
      <c r="B46" s="288" t="s">
        <v>203</v>
      </c>
      <c r="C46" s="188"/>
      <c r="D46" s="188"/>
    </row>
    <row r="47" spans="1:4" s="54" customFormat="1" ht="12" customHeight="1">
      <c r="A47" s="304" t="s">
        <v>194</v>
      </c>
      <c r="B47" s="289" t="s">
        <v>344</v>
      </c>
      <c r="C47" s="273"/>
      <c r="D47" s="273"/>
    </row>
    <row r="48" spans="1:4" s="54" customFormat="1" ht="12" customHeight="1" thickBot="1">
      <c r="A48" s="304" t="s">
        <v>343</v>
      </c>
      <c r="B48" s="289" t="s">
        <v>204</v>
      </c>
      <c r="C48" s="273">
        <v>1</v>
      </c>
      <c r="D48" s="273">
        <v>1</v>
      </c>
    </row>
    <row r="49" spans="1:4" s="54" customFormat="1" ht="12" customHeight="1" thickBot="1">
      <c r="A49" s="27" t="s">
        <v>15</v>
      </c>
      <c r="B49" s="21" t="s">
        <v>205</v>
      </c>
      <c r="C49" s="183">
        <f>SUM(C50:C54)</f>
        <v>183035</v>
      </c>
      <c r="D49" s="183">
        <f>SUM(D50:D54)</f>
        <v>183035</v>
      </c>
    </row>
    <row r="50" spans="1:4" s="54" customFormat="1" ht="12" customHeight="1">
      <c r="A50" s="302" t="s">
        <v>75</v>
      </c>
      <c r="B50" s="287" t="s">
        <v>209</v>
      </c>
      <c r="C50" s="330"/>
      <c r="D50" s="330"/>
    </row>
    <row r="51" spans="1:4" s="54" customFormat="1" ht="12" customHeight="1">
      <c r="A51" s="303" t="s">
        <v>76</v>
      </c>
      <c r="B51" s="288" t="s">
        <v>210</v>
      </c>
      <c r="C51" s="188">
        <v>182135</v>
      </c>
      <c r="D51" s="188">
        <v>182135</v>
      </c>
    </row>
    <row r="52" spans="1:4" s="54" customFormat="1" ht="12" customHeight="1">
      <c r="A52" s="303" t="s">
        <v>206</v>
      </c>
      <c r="B52" s="288" t="s">
        <v>211</v>
      </c>
      <c r="C52" s="188">
        <v>900</v>
      </c>
      <c r="D52" s="188">
        <v>900</v>
      </c>
    </row>
    <row r="53" spans="1:4" s="54" customFormat="1" ht="12" customHeight="1">
      <c r="A53" s="303" t="s">
        <v>207</v>
      </c>
      <c r="B53" s="288" t="s">
        <v>212</v>
      </c>
      <c r="C53" s="188"/>
      <c r="D53" s="188"/>
    </row>
    <row r="54" spans="1:4" s="54" customFormat="1" ht="12" customHeight="1" thickBot="1">
      <c r="A54" s="304" t="s">
        <v>208</v>
      </c>
      <c r="B54" s="289" t="s">
        <v>213</v>
      </c>
      <c r="C54" s="273"/>
      <c r="D54" s="273"/>
    </row>
    <row r="55" spans="1:4" s="54" customFormat="1" ht="12" customHeight="1" thickBot="1">
      <c r="A55" s="27" t="s">
        <v>122</v>
      </c>
      <c r="B55" s="21" t="s">
        <v>214</v>
      </c>
      <c r="C55" s="183">
        <f>SUM(C56:C58)</f>
        <v>0</v>
      </c>
      <c r="D55" s="183">
        <f>SUM(D56:D58)</f>
        <v>0</v>
      </c>
    </row>
    <row r="56" spans="1:4" s="54" customFormat="1" ht="12" customHeight="1">
      <c r="A56" s="302" t="s">
        <v>77</v>
      </c>
      <c r="B56" s="287" t="s">
        <v>215</v>
      </c>
      <c r="C56" s="186"/>
      <c r="D56" s="186"/>
    </row>
    <row r="57" spans="1:4" s="54" customFormat="1" ht="12" customHeight="1">
      <c r="A57" s="303" t="s">
        <v>78</v>
      </c>
      <c r="B57" s="288" t="s">
        <v>334</v>
      </c>
      <c r="C57" s="185"/>
      <c r="D57" s="185"/>
    </row>
    <row r="58" spans="1:4" s="54" customFormat="1" ht="12" customHeight="1">
      <c r="A58" s="303" t="s">
        <v>218</v>
      </c>
      <c r="B58" s="288" t="s">
        <v>216</v>
      </c>
      <c r="C58" s="185"/>
      <c r="D58" s="185"/>
    </row>
    <row r="59" spans="1:4" s="54" customFormat="1" ht="12" customHeight="1" thickBot="1">
      <c r="A59" s="304" t="s">
        <v>219</v>
      </c>
      <c r="B59" s="289" t="s">
        <v>217</v>
      </c>
      <c r="C59" s="187"/>
      <c r="D59" s="187"/>
    </row>
    <row r="60" spans="1:4" s="54" customFormat="1" ht="12" customHeight="1" thickBot="1">
      <c r="A60" s="27" t="s">
        <v>17</v>
      </c>
      <c r="B60" s="178" t="s">
        <v>220</v>
      </c>
      <c r="C60" s="183">
        <f>SUM(C61:C63)</f>
        <v>15152</v>
      </c>
      <c r="D60" s="183">
        <f>SUM(D61:D63)</f>
        <v>15152</v>
      </c>
    </row>
    <row r="61" spans="1:4" s="54" customFormat="1" ht="12" customHeight="1">
      <c r="A61" s="302" t="s">
        <v>123</v>
      </c>
      <c r="B61" s="287" t="s">
        <v>222</v>
      </c>
      <c r="C61" s="188"/>
      <c r="D61" s="188"/>
    </row>
    <row r="62" spans="1:4" s="54" customFormat="1" ht="12" customHeight="1">
      <c r="A62" s="303" t="s">
        <v>124</v>
      </c>
      <c r="B62" s="288" t="s">
        <v>335</v>
      </c>
      <c r="C62" s="188"/>
      <c r="D62" s="188"/>
    </row>
    <row r="63" spans="1:4" s="54" customFormat="1" ht="12" customHeight="1">
      <c r="A63" s="303" t="s">
        <v>158</v>
      </c>
      <c r="B63" s="288" t="s">
        <v>223</v>
      </c>
      <c r="C63" s="188">
        <v>15152</v>
      </c>
      <c r="D63" s="188">
        <v>15152</v>
      </c>
    </row>
    <row r="64" spans="1:4" s="54" customFormat="1" ht="12" customHeight="1" thickBot="1">
      <c r="A64" s="304" t="s">
        <v>221</v>
      </c>
      <c r="B64" s="289" t="s">
        <v>224</v>
      </c>
      <c r="C64" s="188"/>
      <c r="D64" s="188"/>
    </row>
    <row r="65" spans="1:4" s="54" customFormat="1" ht="12" customHeight="1" thickBot="1">
      <c r="A65" s="27" t="s">
        <v>18</v>
      </c>
      <c r="B65" s="21" t="s">
        <v>225</v>
      </c>
      <c r="C65" s="189">
        <f>+C8+C15+C22+C29+C37+C49+C55+C60</f>
        <v>532458</v>
      </c>
      <c r="D65" s="189">
        <f>+D8+D15+D22+D29+D37+D49+D55+D60</f>
        <v>532576</v>
      </c>
    </row>
    <row r="66" spans="1:4" s="54" customFormat="1" ht="12" customHeight="1" thickBot="1">
      <c r="A66" s="305" t="s">
        <v>305</v>
      </c>
      <c r="B66" s="178" t="s">
        <v>227</v>
      </c>
      <c r="C66" s="183">
        <f>SUM(C67:C69)</f>
        <v>45000</v>
      </c>
      <c r="D66" s="183">
        <f>SUM(D67:D69)</f>
        <v>45000</v>
      </c>
    </row>
    <row r="67" spans="1:4" s="54" customFormat="1" ht="12" customHeight="1">
      <c r="A67" s="302" t="s">
        <v>258</v>
      </c>
      <c r="B67" s="287" t="s">
        <v>228</v>
      </c>
      <c r="C67" s="188">
        <v>45000</v>
      </c>
      <c r="D67" s="188">
        <v>45000</v>
      </c>
    </row>
    <row r="68" spans="1:4" s="54" customFormat="1" ht="12" customHeight="1">
      <c r="A68" s="303" t="s">
        <v>267</v>
      </c>
      <c r="B68" s="288" t="s">
        <v>229</v>
      </c>
      <c r="C68" s="188"/>
      <c r="D68" s="188"/>
    </row>
    <row r="69" spans="1:4" s="54" customFormat="1" ht="12" customHeight="1" thickBot="1">
      <c r="A69" s="304" t="s">
        <v>268</v>
      </c>
      <c r="B69" s="290" t="s">
        <v>230</v>
      </c>
      <c r="C69" s="188"/>
      <c r="D69" s="188"/>
    </row>
    <row r="70" spans="1:4" s="54" customFormat="1" ht="12" customHeight="1" thickBot="1">
      <c r="A70" s="305" t="s">
        <v>231</v>
      </c>
      <c r="B70" s="178" t="s">
        <v>232</v>
      </c>
      <c r="C70" s="183">
        <f>SUM(C71:C74)</f>
        <v>0</v>
      </c>
      <c r="D70" s="183">
        <f>SUM(D71:D74)</f>
        <v>0</v>
      </c>
    </row>
    <row r="71" spans="1:4" s="54" customFormat="1" ht="12" customHeight="1">
      <c r="A71" s="302" t="s">
        <v>103</v>
      </c>
      <c r="B71" s="287" t="s">
        <v>233</v>
      </c>
      <c r="C71" s="188"/>
      <c r="D71" s="188"/>
    </row>
    <row r="72" spans="1:4" s="54" customFormat="1" ht="12" customHeight="1">
      <c r="A72" s="303" t="s">
        <v>104</v>
      </c>
      <c r="B72" s="288" t="s">
        <v>234</v>
      </c>
      <c r="C72" s="188"/>
      <c r="D72" s="188"/>
    </row>
    <row r="73" spans="1:4" s="54" customFormat="1" ht="12" customHeight="1">
      <c r="A73" s="303" t="s">
        <v>259</v>
      </c>
      <c r="B73" s="288" t="s">
        <v>235</v>
      </c>
      <c r="C73" s="188"/>
      <c r="D73" s="188"/>
    </row>
    <row r="74" spans="1:4" s="54" customFormat="1" ht="12" customHeight="1" thickBot="1">
      <c r="A74" s="304" t="s">
        <v>260</v>
      </c>
      <c r="B74" s="289" t="s">
        <v>236</v>
      </c>
      <c r="C74" s="188"/>
      <c r="D74" s="188"/>
    </row>
    <row r="75" spans="1:4" s="54" customFormat="1" ht="12" customHeight="1" thickBot="1">
      <c r="A75" s="305" t="s">
        <v>237</v>
      </c>
      <c r="B75" s="178" t="s">
        <v>238</v>
      </c>
      <c r="C75" s="183">
        <f>SUM(C76:C77)</f>
        <v>116957</v>
      </c>
      <c r="D75" s="183">
        <f>SUM(D76:D77)</f>
        <v>116957</v>
      </c>
    </row>
    <row r="76" spans="1:4" s="54" customFormat="1" ht="12" customHeight="1">
      <c r="A76" s="302" t="s">
        <v>261</v>
      </c>
      <c r="B76" s="287" t="s">
        <v>239</v>
      </c>
      <c r="C76" s="188">
        <v>116957</v>
      </c>
      <c r="D76" s="188">
        <v>116957</v>
      </c>
    </row>
    <row r="77" spans="1:4" s="54" customFormat="1" ht="12" customHeight="1" thickBot="1">
      <c r="A77" s="304" t="s">
        <v>262</v>
      </c>
      <c r="B77" s="289" t="s">
        <v>240</v>
      </c>
      <c r="C77" s="188"/>
      <c r="D77" s="188"/>
    </row>
    <row r="78" spans="1:4" s="53" customFormat="1" ht="12" customHeight="1" thickBot="1">
      <c r="A78" s="305" t="s">
        <v>241</v>
      </c>
      <c r="B78" s="178" t="s">
        <v>242</v>
      </c>
      <c r="C78" s="183">
        <f>SUM(C79:C81)</f>
        <v>0</v>
      </c>
      <c r="D78" s="183">
        <f>SUM(D79:D81)</f>
        <v>0</v>
      </c>
    </row>
    <row r="79" spans="1:4" s="54" customFormat="1" ht="12" customHeight="1">
      <c r="A79" s="302" t="s">
        <v>263</v>
      </c>
      <c r="B79" s="287" t="s">
        <v>243</v>
      </c>
      <c r="C79" s="188"/>
      <c r="D79" s="188"/>
    </row>
    <row r="80" spans="1:4" s="54" customFormat="1" ht="12" customHeight="1">
      <c r="A80" s="303" t="s">
        <v>264</v>
      </c>
      <c r="B80" s="288" t="s">
        <v>244</v>
      </c>
      <c r="C80" s="188"/>
      <c r="D80" s="188"/>
    </row>
    <row r="81" spans="1:4" s="54" customFormat="1" ht="12" customHeight="1" thickBot="1">
      <c r="A81" s="304" t="s">
        <v>265</v>
      </c>
      <c r="B81" s="289" t="s">
        <v>245</v>
      </c>
      <c r="C81" s="188"/>
      <c r="D81" s="188"/>
    </row>
    <row r="82" spans="1:4" s="54" customFormat="1" ht="12" customHeight="1" thickBot="1">
      <c r="A82" s="305" t="s">
        <v>246</v>
      </c>
      <c r="B82" s="178" t="s">
        <v>266</v>
      </c>
      <c r="C82" s="183">
        <f>SUM(C83:C86)</f>
        <v>0</v>
      </c>
      <c r="D82" s="183">
        <f>SUM(D83:D86)</f>
        <v>0</v>
      </c>
    </row>
    <row r="83" spans="1:4" s="54" customFormat="1" ht="12" customHeight="1">
      <c r="A83" s="306" t="s">
        <v>247</v>
      </c>
      <c r="B83" s="287" t="s">
        <v>248</v>
      </c>
      <c r="C83" s="188"/>
      <c r="D83" s="188"/>
    </row>
    <row r="84" spans="1:4" s="54" customFormat="1" ht="12" customHeight="1">
      <c r="A84" s="307" t="s">
        <v>249</v>
      </c>
      <c r="B84" s="288" t="s">
        <v>250</v>
      </c>
      <c r="C84" s="188"/>
      <c r="D84" s="188"/>
    </row>
    <row r="85" spans="1:4" s="54" customFormat="1" ht="12" customHeight="1">
      <c r="A85" s="307" t="s">
        <v>251</v>
      </c>
      <c r="B85" s="288" t="s">
        <v>252</v>
      </c>
      <c r="C85" s="188"/>
      <c r="D85" s="188"/>
    </row>
    <row r="86" spans="1:4" s="53" customFormat="1" ht="12" customHeight="1" thickBot="1">
      <c r="A86" s="308" t="s">
        <v>253</v>
      </c>
      <c r="B86" s="289" t="s">
        <v>254</v>
      </c>
      <c r="C86" s="188"/>
      <c r="D86" s="188"/>
    </row>
    <row r="87" spans="1:4" s="53" customFormat="1" ht="12" customHeight="1" thickBot="1">
      <c r="A87" s="305" t="s">
        <v>255</v>
      </c>
      <c r="B87" s="178" t="s">
        <v>386</v>
      </c>
      <c r="C87" s="331"/>
      <c r="D87" s="331"/>
    </row>
    <row r="88" spans="1:4" s="53" customFormat="1" ht="12" customHeight="1" thickBot="1">
      <c r="A88" s="305" t="s">
        <v>407</v>
      </c>
      <c r="B88" s="178" t="s">
        <v>256</v>
      </c>
      <c r="C88" s="331"/>
      <c r="D88" s="331"/>
    </row>
    <row r="89" spans="1:4" s="53" customFormat="1" ht="12" customHeight="1" thickBot="1">
      <c r="A89" s="305" t="s">
        <v>408</v>
      </c>
      <c r="B89" s="294" t="s">
        <v>389</v>
      </c>
      <c r="C89" s="189">
        <f>+C66+C70+C75+C78+C82+C88+C87</f>
        <v>161957</v>
      </c>
      <c r="D89" s="189">
        <f>+D66+D70+D75+D78+D82+D88+D87</f>
        <v>161957</v>
      </c>
    </row>
    <row r="90" spans="1:4" s="53" customFormat="1" ht="12" customHeight="1" thickBot="1">
      <c r="A90" s="309" t="s">
        <v>409</v>
      </c>
      <c r="B90" s="295" t="s">
        <v>410</v>
      </c>
      <c r="C90" s="189">
        <f>+C65+C89</f>
        <v>694415</v>
      </c>
      <c r="D90" s="189">
        <f>+D65+D89</f>
        <v>694533</v>
      </c>
    </row>
    <row r="91" spans="1:3" s="54" customFormat="1" ht="15" customHeight="1" thickBot="1">
      <c r="A91" s="136"/>
      <c r="B91" s="137"/>
      <c r="C91" s="238"/>
    </row>
    <row r="92" spans="1:4" s="45" customFormat="1" ht="16.5" customHeight="1" thickBot="1">
      <c r="A92" s="140"/>
      <c r="B92" s="141" t="s">
        <v>48</v>
      </c>
      <c r="C92" s="240"/>
      <c r="D92" s="240"/>
    </row>
    <row r="93" spans="1:4" s="55" customFormat="1" ht="12" customHeight="1" thickBot="1">
      <c r="A93" s="279" t="s">
        <v>10</v>
      </c>
      <c r="B93" s="26" t="s">
        <v>414</v>
      </c>
      <c r="C93" s="182">
        <f>+C94+C95+C96+C97+C98+C111</f>
        <v>154272</v>
      </c>
      <c r="D93" s="182">
        <f>+D94+D95+D96+D97+D98+D111</f>
        <v>154288</v>
      </c>
    </row>
    <row r="94" spans="1:4" ht="12" customHeight="1">
      <c r="A94" s="310" t="s">
        <v>79</v>
      </c>
      <c r="B94" s="10" t="s">
        <v>39</v>
      </c>
      <c r="C94" s="184">
        <v>29512</v>
      </c>
      <c r="D94" s="184">
        <v>29525</v>
      </c>
    </row>
    <row r="95" spans="1:4" ht="12" customHeight="1">
      <c r="A95" s="303" t="s">
        <v>80</v>
      </c>
      <c r="B95" s="8" t="s">
        <v>125</v>
      </c>
      <c r="C95" s="185">
        <v>6016</v>
      </c>
      <c r="D95" s="185">
        <v>6019</v>
      </c>
    </row>
    <row r="96" spans="1:4" ht="12" customHeight="1">
      <c r="A96" s="303" t="s">
        <v>81</v>
      </c>
      <c r="B96" s="8" t="s">
        <v>101</v>
      </c>
      <c r="C96" s="187">
        <v>97622</v>
      </c>
      <c r="D96" s="187">
        <v>97622</v>
      </c>
    </row>
    <row r="97" spans="1:4" ht="12" customHeight="1">
      <c r="A97" s="303" t="s">
        <v>82</v>
      </c>
      <c r="B97" s="11" t="s">
        <v>126</v>
      </c>
      <c r="C97" s="187">
        <v>4248</v>
      </c>
      <c r="D97" s="187">
        <v>4248</v>
      </c>
    </row>
    <row r="98" spans="1:4" ht="12" customHeight="1">
      <c r="A98" s="303" t="s">
        <v>93</v>
      </c>
      <c r="B98" s="19" t="s">
        <v>127</v>
      </c>
      <c r="C98" s="187">
        <v>5874</v>
      </c>
      <c r="D98" s="187">
        <v>5874</v>
      </c>
    </row>
    <row r="99" spans="1:4" ht="12" customHeight="1">
      <c r="A99" s="303" t="s">
        <v>83</v>
      </c>
      <c r="B99" s="8" t="s">
        <v>411</v>
      </c>
      <c r="C99" s="187">
        <v>6</v>
      </c>
      <c r="D99" s="187">
        <v>6</v>
      </c>
    </row>
    <row r="100" spans="1:4" ht="12" customHeight="1">
      <c r="A100" s="303" t="s">
        <v>84</v>
      </c>
      <c r="B100" s="91" t="s">
        <v>352</v>
      </c>
      <c r="C100" s="187"/>
      <c r="D100" s="187"/>
    </row>
    <row r="101" spans="1:4" ht="12" customHeight="1">
      <c r="A101" s="303" t="s">
        <v>94</v>
      </c>
      <c r="B101" s="91" t="s">
        <v>351</v>
      </c>
      <c r="C101" s="187"/>
      <c r="D101" s="187"/>
    </row>
    <row r="102" spans="1:4" ht="12" customHeight="1">
      <c r="A102" s="303" t="s">
        <v>95</v>
      </c>
      <c r="B102" s="91" t="s">
        <v>272</v>
      </c>
      <c r="C102" s="187"/>
      <c r="D102" s="187"/>
    </row>
    <row r="103" spans="1:4" ht="12" customHeight="1">
      <c r="A103" s="303" t="s">
        <v>96</v>
      </c>
      <c r="B103" s="92" t="s">
        <v>273</v>
      </c>
      <c r="C103" s="187"/>
      <c r="D103" s="187"/>
    </row>
    <row r="104" spans="1:4" ht="12" customHeight="1">
      <c r="A104" s="303" t="s">
        <v>97</v>
      </c>
      <c r="B104" s="92" t="s">
        <v>274</v>
      </c>
      <c r="C104" s="187"/>
      <c r="D104" s="187"/>
    </row>
    <row r="105" spans="1:4" ht="12" customHeight="1">
      <c r="A105" s="303" t="s">
        <v>99</v>
      </c>
      <c r="B105" s="91" t="s">
        <v>275</v>
      </c>
      <c r="C105" s="187">
        <v>335</v>
      </c>
      <c r="D105" s="187">
        <v>335</v>
      </c>
    </row>
    <row r="106" spans="1:4" ht="12" customHeight="1">
      <c r="A106" s="303" t="s">
        <v>128</v>
      </c>
      <c r="B106" s="91" t="s">
        <v>276</v>
      </c>
      <c r="C106" s="187"/>
      <c r="D106" s="187"/>
    </row>
    <row r="107" spans="1:4" ht="12" customHeight="1">
      <c r="A107" s="303" t="s">
        <v>270</v>
      </c>
      <c r="B107" s="92" t="s">
        <v>277</v>
      </c>
      <c r="C107" s="187"/>
      <c r="D107" s="187"/>
    </row>
    <row r="108" spans="1:4" ht="12" customHeight="1">
      <c r="A108" s="311" t="s">
        <v>271</v>
      </c>
      <c r="B108" s="93" t="s">
        <v>278</v>
      </c>
      <c r="C108" s="187"/>
      <c r="D108" s="187"/>
    </row>
    <row r="109" spans="1:4" ht="12" customHeight="1">
      <c r="A109" s="303" t="s">
        <v>349</v>
      </c>
      <c r="B109" s="93" t="s">
        <v>279</v>
      </c>
      <c r="C109" s="187"/>
      <c r="D109" s="187"/>
    </row>
    <row r="110" spans="1:4" ht="12" customHeight="1">
      <c r="A110" s="303" t="s">
        <v>350</v>
      </c>
      <c r="B110" s="92" t="s">
        <v>280</v>
      </c>
      <c r="C110" s="185">
        <v>5533</v>
      </c>
      <c r="D110" s="185">
        <v>5533</v>
      </c>
    </row>
    <row r="111" spans="1:4" ht="12" customHeight="1">
      <c r="A111" s="303" t="s">
        <v>354</v>
      </c>
      <c r="B111" s="11" t="s">
        <v>40</v>
      </c>
      <c r="C111" s="185">
        <v>11000</v>
      </c>
      <c r="D111" s="185">
        <v>11000</v>
      </c>
    </row>
    <row r="112" spans="1:4" ht="12" customHeight="1">
      <c r="A112" s="304" t="s">
        <v>355</v>
      </c>
      <c r="B112" s="8" t="s">
        <v>412</v>
      </c>
      <c r="C112" s="187">
        <v>8120</v>
      </c>
      <c r="D112" s="187">
        <v>8120</v>
      </c>
    </row>
    <row r="113" spans="1:4" ht="12" customHeight="1" thickBot="1">
      <c r="A113" s="312" t="s">
        <v>356</v>
      </c>
      <c r="B113" s="94" t="s">
        <v>413</v>
      </c>
      <c r="C113" s="191">
        <v>2880</v>
      </c>
      <c r="D113" s="191">
        <v>2880</v>
      </c>
    </row>
    <row r="114" spans="1:4" ht="12" customHeight="1" thickBot="1">
      <c r="A114" s="27" t="s">
        <v>11</v>
      </c>
      <c r="B114" s="25" t="s">
        <v>281</v>
      </c>
      <c r="C114" s="183">
        <f>+C115+C117+C119</f>
        <v>363439</v>
      </c>
      <c r="D114" s="183">
        <f>+D115+D117+D119</f>
        <v>363439</v>
      </c>
    </row>
    <row r="115" spans="1:4" ht="12" customHeight="1">
      <c r="A115" s="302" t="s">
        <v>85</v>
      </c>
      <c r="B115" s="8" t="s">
        <v>156</v>
      </c>
      <c r="C115" s="186">
        <v>302992</v>
      </c>
      <c r="D115" s="186">
        <v>302992</v>
      </c>
    </row>
    <row r="116" spans="1:4" ht="12" customHeight="1">
      <c r="A116" s="302" t="s">
        <v>86</v>
      </c>
      <c r="B116" s="12" t="s">
        <v>285</v>
      </c>
      <c r="C116" s="186"/>
      <c r="D116" s="186"/>
    </row>
    <row r="117" spans="1:4" ht="12" customHeight="1">
      <c r="A117" s="302" t="s">
        <v>87</v>
      </c>
      <c r="B117" s="12" t="s">
        <v>129</v>
      </c>
      <c r="C117" s="185">
        <v>55807</v>
      </c>
      <c r="D117" s="185">
        <v>55807</v>
      </c>
    </row>
    <row r="118" spans="1:4" ht="12" customHeight="1">
      <c r="A118" s="302" t="s">
        <v>88</v>
      </c>
      <c r="B118" s="12" t="s">
        <v>286</v>
      </c>
      <c r="C118" s="166"/>
      <c r="D118" s="166"/>
    </row>
    <row r="119" spans="1:4" ht="12" customHeight="1">
      <c r="A119" s="302" t="s">
        <v>89</v>
      </c>
      <c r="B119" s="180" t="s">
        <v>159</v>
      </c>
      <c r="C119" s="166">
        <v>4640</v>
      </c>
      <c r="D119" s="166">
        <v>4640</v>
      </c>
    </row>
    <row r="120" spans="1:4" ht="12" customHeight="1">
      <c r="A120" s="302" t="s">
        <v>98</v>
      </c>
      <c r="B120" s="179" t="s">
        <v>336</v>
      </c>
      <c r="C120" s="166"/>
      <c r="D120" s="166"/>
    </row>
    <row r="121" spans="1:4" ht="12" customHeight="1">
      <c r="A121" s="302" t="s">
        <v>100</v>
      </c>
      <c r="B121" s="283" t="s">
        <v>291</v>
      </c>
      <c r="C121" s="166"/>
      <c r="D121" s="166"/>
    </row>
    <row r="122" spans="1:4" ht="12" customHeight="1">
      <c r="A122" s="302" t="s">
        <v>130</v>
      </c>
      <c r="B122" s="92" t="s">
        <v>274</v>
      </c>
      <c r="C122" s="166"/>
      <c r="D122" s="166"/>
    </row>
    <row r="123" spans="1:4" ht="12" customHeight="1">
      <c r="A123" s="302" t="s">
        <v>131</v>
      </c>
      <c r="B123" s="92" t="s">
        <v>290</v>
      </c>
      <c r="C123" s="166">
        <v>1040</v>
      </c>
      <c r="D123" s="166">
        <v>1040</v>
      </c>
    </row>
    <row r="124" spans="1:4" ht="12" customHeight="1">
      <c r="A124" s="302" t="s">
        <v>132</v>
      </c>
      <c r="B124" s="92" t="s">
        <v>289</v>
      </c>
      <c r="C124" s="166"/>
      <c r="D124" s="166"/>
    </row>
    <row r="125" spans="1:4" ht="12" customHeight="1">
      <c r="A125" s="302" t="s">
        <v>282</v>
      </c>
      <c r="B125" s="92" t="s">
        <v>277</v>
      </c>
      <c r="C125" s="166"/>
      <c r="D125" s="166"/>
    </row>
    <row r="126" spans="1:4" ht="12" customHeight="1">
      <c r="A126" s="302" t="s">
        <v>283</v>
      </c>
      <c r="B126" s="92" t="s">
        <v>288</v>
      </c>
      <c r="C126" s="166"/>
      <c r="D126" s="166"/>
    </row>
    <row r="127" spans="1:4" ht="12" customHeight="1" thickBot="1">
      <c r="A127" s="311" t="s">
        <v>284</v>
      </c>
      <c r="B127" s="92" t="s">
        <v>287</v>
      </c>
      <c r="C127" s="168">
        <v>3600</v>
      </c>
      <c r="D127" s="168">
        <v>3600</v>
      </c>
    </row>
    <row r="128" spans="1:4" ht="12" customHeight="1" thickBot="1">
      <c r="A128" s="27" t="s">
        <v>12</v>
      </c>
      <c r="B128" s="85" t="s">
        <v>359</v>
      </c>
      <c r="C128" s="183">
        <f>+C93+C114</f>
        <v>517711</v>
      </c>
      <c r="D128" s="183">
        <f>+D93+D114</f>
        <v>517727</v>
      </c>
    </row>
    <row r="129" spans="1:4" ht="12" customHeight="1" thickBot="1">
      <c r="A129" s="27" t="s">
        <v>13</v>
      </c>
      <c r="B129" s="85" t="s">
        <v>360</v>
      </c>
      <c r="C129" s="183">
        <f>+C130+C131+C132</f>
        <v>2430</v>
      </c>
      <c r="D129" s="183">
        <f>+D130+D131+D132</f>
        <v>2430</v>
      </c>
    </row>
    <row r="130" spans="1:4" s="55" customFormat="1" ht="12" customHeight="1">
      <c r="A130" s="302" t="s">
        <v>182</v>
      </c>
      <c r="B130" s="9" t="s">
        <v>417</v>
      </c>
      <c r="C130" s="166">
        <v>2430</v>
      </c>
      <c r="D130" s="166">
        <v>2430</v>
      </c>
    </row>
    <row r="131" spans="1:4" ht="12" customHeight="1">
      <c r="A131" s="302" t="s">
        <v>185</v>
      </c>
      <c r="B131" s="9" t="s">
        <v>368</v>
      </c>
      <c r="C131" s="166"/>
      <c r="D131" s="166"/>
    </row>
    <row r="132" spans="1:4" ht="12" customHeight="1" thickBot="1">
      <c r="A132" s="311" t="s">
        <v>186</v>
      </c>
      <c r="B132" s="7" t="s">
        <v>416</v>
      </c>
      <c r="C132" s="166"/>
      <c r="D132" s="166"/>
    </row>
    <row r="133" spans="1:4" ht="12" customHeight="1" thickBot="1">
      <c r="A133" s="27" t="s">
        <v>14</v>
      </c>
      <c r="B133" s="85" t="s">
        <v>361</v>
      </c>
      <c r="C133" s="183">
        <f>+C134+C135+C136+C137+C138+C139</f>
        <v>0</v>
      </c>
      <c r="D133" s="183">
        <f>+D134+D135+D136+D137+D138+D139</f>
        <v>0</v>
      </c>
    </row>
    <row r="134" spans="1:4" ht="12" customHeight="1">
      <c r="A134" s="302" t="s">
        <v>72</v>
      </c>
      <c r="B134" s="9" t="s">
        <v>370</v>
      </c>
      <c r="C134" s="166"/>
      <c r="D134" s="166"/>
    </row>
    <row r="135" spans="1:4" ht="12" customHeight="1">
      <c r="A135" s="302" t="s">
        <v>73</v>
      </c>
      <c r="B135" s="9" t="s">
        <v>362</v>
      </c>
      <c r="C135" s="166"/>
      <c r="D135" s="166"/>
    </row>
    <row r="136" spans="1:4" ht="12" customHeight="1">
      <c r="A136" s="302" t="s">
        <v>74</v>
      </c>
      <c r="B136" s="9" t="s">
        <v>363</v>
      </c>
      <c r="C136" s="166"/>
      <c r="D136" s="166"/>
    </row>
    <row r="137" spans="1:4" ht="12" customHeight="1">
      <c r="A137" s="302" t="s">
        <v>117</v>
      </c>
      <c r="B137" s="9" t="s">
        <v>415</v>
      </c>
      <c r="C137" s="166"/>
      <c r="D137" s="166"/>
    </row>
    <row r="138" spans="1:4" ht="12" customHeight="1">
      <c r="A138" s="302" t="s">
        <v>118</v>
      </c>
      <c r="B138" s="9" t="s">
        <v>365</v>
      </c>
      <c r="C138" s="166"/>
      <c r="D138" s="166"/>
    </row>
    <row r="139" spans="1:4" s="55" customFormat="1" ht="12" customHeight="1" thickBot="1">
      <c r="A139" s="311" t="s">
        <v>119</v>
      </c>
      <c r="B139" s="7" t="s">
        <v>366</v>
      </c>
      <c r="C139" s="166"/>
      <c r="D139" s="166"/>
    </row>
    <row r="140" spans="1:11" ht="12" customHeight="1" thickBot="1">
      <c r="A140" s="27" t="s">
        <v>15</v>
      </c>
      <c r="B140" s="85" t="s">
        <v>430</v>
      </c>
      <c r="C140" s="189">
        <f>+C141+C142+C144+C145+C143</f>
        <v>174274</v>
      </c>
      <c r="D140" s="189">
        <f>+D141+D142+D144+D145+D143</f>
        <v>174376</v>
      </c>
      <c r="K140" s="148"/>
    </row>
    <row r="141" spans="1:4" ht="12.75">
      <c r="A141" s="302" t="s">
        <v>75</v>
      </c>
      <c r="B141" s="9" t="s">
        <v>292</v>
      </c>
      <c r="C141" s="166"/>
      <c r="D141" s="166"/>
    </row>
    <row r="142" spans="1:4" ht="12" customHeight="1">
      <c r="A142" s="302" t="s">
        <v>76</v>
      </c>
      <c r="B142" s="9" t="s">
        <v>293</v>
      </c>
      <c r="C142" s="166">
        <v>6737</v>
      </c>
      <c r="D142" s="166">
        <v>6737</v>
      </c>
    </row>
    <row r="143" spans="1:4" ht="12" customHeight="1">
      <c r="A143" s="302" t="s">
        <v>206</v>
      </c>
      <c r="B143" s="9" t="s">
        <v>429</v>
      </c>
      <c r="C143" s="166">
        <v>167537</v>
      </c>
      <c r="D143" s="166">
        <v>167639</v>
      </c>
    </row>
    <row r="144" spans="1:4" s="55" customFormat="1" ht="12" customHeight="1">
      <c r="A144" s="302" t="s">
        <v>207</v>
      </c>
      <c r="B144" s="9" t="s">
        <v>375</v>
      </c>
      <c r="C144" s="166"/>
      <c r="D144" s="166"/>
    </row>
    <row r="145" spans="1:4" s="55" customFormat="1" ht="12" customHeight="1" thickBot="1">
      <c r="A145" s="311" t="s">
        <v>208</v>
      </c>
      <c r="B145" s="7" t="s">
        <v>304</v>
      </c>
      <c r="C145" s="166"/>
      <c r="D145" s="166"/>
    </row>
    <row r="146" spans="1:4" s="55" customFormat="1" ht="12" customHeight="1" thickBot="1">
      <c r="A146" s="27" t="s">
        <v>16</v>
      </c>
      <c r="B146" s="85" t="s">
        <v>376</v>
      </c>
      <c r="C146" s="192">
        <f>+C147+C148+C149+C150+C151</f>
        <v>0</v>
      </c>
      <c r="D146" s="192">
        <f>+D147+D148+D149+D150+D151</f>
        <v>0</v>
      </c>
    </row>
    <row r="147" spans="1:4" s="55" customFormat="1" ht="12" customHeight="1">
      <c r="A147" s="302" t="s">
        <v>77</v>
      </c>
      <c r="B147" s="9" t="s">
        <v>371</v>
      </c>
      <c r="C147" s="166"/>
      <c r="D147" s="166"/>
    </row>
    <row r="148" spans="1:4" s="55" customFormat="1" ht="12" customHeight="1">
      <c r="A148" s="302" t="s">
        <v>78</v>
      </c>
      <c r="B148" s="9" t="s">
        <v>378</v>
      </c>
      <c r="C148" s="166"/>
      <c r="D148" s="166"/>
    </row>
    <row r="149" spans="1:4" s="55" customFormat="1" ht="12" customHeight="1">
      <c r="A149" s="302" t="s">
        <v>218</v>
      </c>
      <c r="B149" s="9" t="s">
        <v>373</v>
      </c>
      <c r="C149" s="166"/>
      <c r="D149" s="166"/>
    </row>
    <row r="150" spans="1:4" s="55" customFormat="1" ht="12" customHeight="1">
      <c r="A150" s="302" t="s">
        <v>219</v>
      </c>
      <c r="B150" s="9" t="s">
        <v>418</v>
      </c>
      <c r="C150" s="166"/>
      <c r="D150" s="166"/>
    </row>
    <row r="151" spans="1:4" ht="12.75" customHeight="1" thickBot="1">
      <c r="A151" s="311" t="s">
        <v>377</v>
      </c>
      <c r="B151" s="7" t="s">
        <v>380</v>
      </c>
      <c r="C151" s="168"/>
      <c r="D151" s="168"/>
    </row>
    <row r="152" spans="1:4" ht="12.75" customHeight="1" thickBot="1">
      <c r="A152" s="348" t="s">
        <v>17</v>
      </c>
      <c r="B152" s="85" t="s">
        <v>381</v>
      </c>
      <c r="C152" s="192"/>
      <c r="D152" s="192"/>
    </row>
    <row r="153" spans="1:4" ht="12.75" customHeight="1" thickBot="1">
      <c r="A153" s="348" t="s">
        <v>18</v>
      </c>
      <c r="B153" s="85" t="s">
        <v>382</v>
      </c>
      <c r="C153" s="192"/>
      <c r="D153" s="192"/>
    </row>
    <row r="154" spans="1:4" ht="12" customHeight="1" thickBot="1">
      <c r="A154" s="27" t="s">
        <v>19</v>
      </c>
      <c r="B154" s="85" t="s">
        <v>384</v>
      </c>
      <c r="C154" s="297">
        <f>+C129+C133+C140+C146+C152+C153</f>
        <v>176704</v>
      </c>
      <c r="D154" s="297">
        <f>+D129+D133+D140+D146+D152+D153</f>
        <v>176806</v>
      </c>
    </row>
    <row r="155" spans="1:4" ht="15" customHeight="1" thickBot="1">
      <c r="A155" s="313" t="s">
        <v>20</v>
      </c>
      <c r="B155" s="254" t="s">
        <v>383</v>
      </c>
      <c r="C155" s="297">
        <f>+C128+C154</f>
        <v>694415</v>
      </c>
      <c r="D155" s="297">
        <f>+D128+D154</f>
        <v>694533</v>
      </c>
    </row>
    <row r="156" spans="1:3" ht="13.5" thickBot="1">
      <c r="A156" s="259"/>
      <c r="B156" s="260"/>
      <c r="C156" s="261"/>
    </row>
    <row r="157" spans="1:4" ht="15" customHeight="1" thickBot="1">
      <c r="A157" s="145" t="s">
        <v>419</v>
      </c>
      <c r="B157" s="146"/>
      <c r="C157" s="84">
        <v>7</v>
      </c>
      <c r="D157" s="84">
        <v>7</v>
      </c>
    </row>
    <row r="158" spans="1:4" ht="14.25" customHeight="1" thickBot="1">
      <c r="A158" s="145" t="s">
        <v>138</v>
      </c>
      <c r="B158" s="146"/>
      <c r="C158" s="84">
        <v>6</v>
      </c>
      <c r="D158" s="84">
        <v>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85" workbookViewId="0" topLeftCell="A22">
      <selection activeCell="J41" sqref="J41"/>
    </sheetView>
  </sheetViews>
  <sheetFormatPr defaultColWidth="9.375" defaultRowHeight="12.75"/>
  <cols>
    <col min="1" max="1" width="19.50390625" style="262" customWidth="1"/>
    <col min="2" max="2" width="72.00390625" style="263" customWidth="1"/>
    <col min="3" max="3" width="21.125" style="264" customWidth="1"/>
    <col min="4" max="4" width="12.125" style="3" customWidth="1"/>
    <col min="5" max="16384" width="9.375" style="3" customWidth="1"/>
  </cols>
  <sheetData>
    <row r="1" spans="1:3" s="2" customFormat="1" ht="16.5" customHeight="1" thickBot="1">
      <c r="A1" s="122"/>
      <c r="B1" s="124"/>
      <c r="C1" s="147" t="s">
        <v>453</v>
      </c>
    </row>
    <row r="2" spans="1:4" s="51" customFormat="1" ht="21" customHeight="1">
      <c r="A2" s="277" t="s">
        <v>53</v>
      </c>
      <c r="B2" s="230" t="s">
        <v>432</v>
      </c>
      <c r="C2" s="232" t="s">
        <v>43</v>
      </c>
      <c r="D2" s="232" t="s">
        <v>43</v>
      </c>
    </row>
    <row r="3" spans="1:4" s="51" customFormat="1" ht="15.75" thickBot="1">
      <c r="A3" s="125" t="s">
        <v>135</v>
      </c>
      <c r="B3" s="231" t="s">
        <v>337</v>
      </c>
      <c r="C3" s="347" t="s">
        <v>50</v>
      </c>
      <c r="D3" s="347" t="s">
        <v>50</v>
      </c>
    </row>
    <row r="4" spans="1:3" s="52" customFormat="1" ht="15.75" customHeight="1" thickBot="1">
      <c r="A4" s="126"/>
      <c r="B4" s="126"/>
      <c r="C4" s="127" t="s">
        <v>44</v>
      </c>
    </row>
    <row r="5" spans="1:4" ht="13.5" thickBot="1">
      <c r="A5" s="278" t="s">
        <v>137</v>
      </c>
      <c r="B5" s="128" t="s">
        <v>45</v>
      </c>
      <c r="C5" s="129" t="s">
        <v>46</v>
      </c>
      <c r="D5" s="129" t="s">
        <v>455</v>
      </c>
    </row>
    <row r="6" spans="1:4" s="45" customFormat="1" ht="12.75" customHeight="1" thickBot="1">
      <c r="A6" s="115" t="s">
        <v>398</v>
      </c>
      <c r="B6" s="116" t="s">
        <v>399</v>
      </c>
      <c r="C6" s="117" t="s">
        <v>400</v>
      </c>
      <c r="D6" s="117" t="s">
        <v>402</v>
      </c>
    </row>
    <row r="7" spans="1:4" s="45" customFormat="1" ht="15.75" customHeight="1" thickBot="1">
      <c r="A7" s="130"/>
      <c r="B7" s="131" t="s">
        <v>47</v>
      </c>
      <c r="C7" s="233"/>
      <c r="D7" s="233"/>
    </row>
    <row r="8" spans="1:4" s="45" customFormat="1" ht="12" customHeight="1" thickBot="1">
      <c r="A8" s="27" t="s">
        <v>10</v>
      </c>
      <c r="B8" s="21" t="s">
        <v>166</v>
      </c>
      <c r="C8" s="183">
        <f>+C9+C10+C11+C12+C13+C14</f>
        <v>195728</v>
      </c>
      <c r="D8" s="183">
        <f>+D9+D10+D11+D12+D13+D14</f>
        <v>195846</v>
      </c>
    </row>
    <row r="9" spans="1:4" s="53" customFormat="1" ht="12" customHeight="1">
      <c r="A9" s="302" t="s">
        <v>79</v>
      </c>
      <c r="B9" s="287" t="s">
        <v>167</v>
      </c>
      <c r="C9" s="186">
        <v>64753</v>
      </c>
      <c r="D9" s="186">
        <v>64871</v>
      </c>
    </row>
    <row r="10" spans="1:4" s="54" customFormat="1" ht="12" customHeight="1">
      <c r="A10" s="303" t="s">
        <v>80</v>
      </c>
      <c r="B10" s="288" t="s">
        <v>168</v>
      </c>
      <c r="C10" s="185">
        <v>73988</v>
      </c>
      <c r="D10" s="185">
        <v>73988</v>
      </c>
    </row>
    <row r="11" spans="1:4" s="54" customFormat="1" ht="12" customHeight="1">
      <c r="A11" s="303" t="s">
        <v>81</v>
      </c>
      <c r="B11" s="288" t="s">
        <v>169</v>
      </c>
      <c r="C11" s="185">
        <v>53810</v>
      </c>
      <c r="D11" s="185">
        <v>53810</v>
      </c>
    </row>
    <row r="12" spans="1:4" s="54" customFormat="1" ht="12" customHeight="1">
      <c r="A12" s="303" t="s">
        <v>82</v>
      </c>
      <c r="B12" s="288" t="s">
        <v>170</v>
      </c>
      <c r="C12" s="185">
        <v>3177</v>
      </c>
      <c r="D12" s="185">
        <v>3177</v>
      </c>
    </row>
    <row r="13" spans="1:4" s="54" customFormat="1" ht="12" customHeight="1">
      <c r="A13" s="303" t="s">
        <v>102</v>
      </c>
      <c r="B13" s="288" t="s">
        <v>405</v>
      </c>
      <c r="C13" s="185"/>
      <c r="D13" s="185"/>
    </row>
    <row r="14" spans="1:4" s="53" customFormat="1" ht="12" customHeight="1" thickBot="1">
      <c r="A14" s="304" t="s">
        <v>83</v>
      </c>
      <c r="B14" s="289" t="s">
        <v>341</v>
      </c>
      <c r="C14" s="185"/>
      <c r="D14" s="185"/>
    </row>
    <row r="15" spans="1:4" s="53" customFormat="1" ht="12" customHeight="1" thickBot="1">
      <c r="A15" s="27" t="s">
        <v>11</v>
      </c>
      <c r="B15" s="178" t="s">
        <v>171</v>
      </c>
      <c r="C15" s="183">
        <f>+C16+C17+C18+C19+C20</f>
        <v>12113</v>
      </c>
      <c r="D15" s="183">
        <f>+D16+D17+D18+D19+D20</f>
        <v>12113</v>
      </c>
    </row>
    <row r="16" spans="1:4" s="53" customFormat="1" ht="12" customHeight="1">
      <c r="A16" s="302" t="s">
        <v>85</v>
      </c>
      <c r="B16" s="287" t="s">
        <v>172</v>
      </c>
      <c r="C16" s="186"/>
      <c r="D16" s="186"/>
    </row>
    <row r="17" spans="1:4" s="53" customFormat="1" ht="12" customHeight="1">
      <c r="A17" s="303" t="s">
        <v>86</v>
      </c>
      <c r="B17" s="288" t="s">
        <v>173</v>
      </c>
      <c r="C17" s="185"/>
      <c r="D17" s="185"/>
    </row>
    <row r="18" spans="1:4" s="53" customFormat="1" ht="12" customHeight="1">
      <c r="A18" s="303" t="s">
        <v>87</v>
      </c>
      <c r="B18" s="288" t="s">
        <v>330</v>
      </c>
      <c r="C18" s="185"/>
      <c r="D18" s="185"/>
    </row>
    <row r="19" spans="1:4" s="53" customFormat="1" ht="12" customHeight="1">
      <c r="A19" s="303" t="s">
        <v>88</v>
      </c>
      <c r="B19" s="288" t="s">
        <v>331</v>
      </c>
      <c r="C19" s="185"/>
      <c r="D19" s="185"/>
    </row>
    <row r="20" spans="1:4" s="53" customFormat="1" ht="12" customHeight="1">
      <c r="A20" s="303" t="s">
        <v>89</v>
      </c>
      <c r="B20" s="288" t="s">
        <v>174</v>
      </c>
      <c r="C20" s="185">
        <v>12113</v>
      </c>
      <c r="D20" s="185">
        <v>12113</v>
      </c>
    </row>
    <row r="21" spans="1:4" s="54" customFormat="1" ht="12" customHeight="1" thickBot="1">
      <c r="A21" s="304" t="s">
        <v>98</v>
      </c>
      <c r="B21" s="289" t="s">
        <v>175</v>
      </c>
      <c r="C21" s="187"/>
      <c r="D21" s="187"/>
    </row>
    <row r="22" spans="1:4" s="54" customFormat="1" ht="12" customHeight="1" thickBot="1">
      <c r="A22" s="27" t="s">
        <v>12</v>
      </c>
      <c r="B22" s="21" t="s">
        <v>176</v>
      </c>
      <c r="C22" s="183">
        <f>+C23+C24+C25+C26+C27</f>
        <v>0</v>
      </c>
      <c r="D22" s="183">
        <f>+D23+D24+D25+D26+D27</f>
        <v>0</v>
      </c>
    </row>
    <row r="23" spans="1:4" s="54" customFormat="1" ht="12" customHeight="1">
      <c r="A23" s="302" t="s">
        <v>68</v>
      </c>
      <c r="B23" s="287" t="s">
        <v>177</v>
      </c>
      <c r="C23" s="186"/>
      <c r="D23" s="186"/>
    </row>
    <row r="24" spans="1:4" s="53" customFormat="1" ht="12" customHeight="1">
      <c r="A24" s="303" t="s">
        <v>69</v>
      </c>
      <c r="B24" s="288" t="s">
        <v>178</v>
      </c>
      <c r="C24" s="185"/>
      <c r="D24" s="185"/>
    </row>
    <row r="25" spans="1:4" s="54" customFormat="1" ht="12" customHeight="1">
      <c r="A25" s="303" t="s">
        <v>70</v>
      </c>
      <c r="B25" s="288" t="s">
        <v>332</v>
      </c>
      <c r="C25" s="185"/>
      <c r="D25" s="185"/>
    </row>
    <row r="26" spans="1:4" s="54" customFormat="1" ht="12" customHeight="1">
      <c r="A26" s="303" t="s">
        <v>71</v>
      </c>
      <c r="B26" s="288" t="s">
        <v>333</v>
      </c>
      <c r="C26" s="185"/>
      <c r="D26" s="185"/>
    </row>
    <row r="27" spans="1:4" s="54" customFormat="1" ht="12" customHeight="1">
      <c r="A27" s="303" t="s">
        <v>113</v>
      </c>
      <c r="B27" s="288" t="s">
        <v>179</v>
      </c>
      <c r="C27" s="185"/>
      <c r="D27" s="185"/>
    </row>
    <row r="28" spans="1:4" s="54" customFormat="1" ht="12" customHeight="1" thickBot="1">
      <c r="A28" s="304" t="s">
        <v>114</v>
      </c>
      <c r="B28" s="289" t="s">
        <v>180</v>
      </c>
      <c r="C28" s="187"/>
      <c r="D28" s="187"/>
    </row>
    <row r="29" spans="1:4" s="54" customFormat="1" ht="12" customHeight="1" thickBot="1">
      <c r="A29" s="27" t="s">
        <v>115</v>
      </c>
      <c r="B29" s="21" t="s">
        <v>181</v>
      </c>
      <c r="C29" s="189">
        <f>+C30+C34+C35+C36</f>
        <v>44700</v>
      </c>
      <c r="D29" s="189">
        <f>+D30+D34+D35+D36</f>
        <v>44700</v>
      </c>
    </row>
    <row r="30" spans="1:4" s="54" customFormat="1" ht="12" customHeight="1">
      <c r="A30" s="302" t="s">
        <v>182</v>
      </c>
      <c r="B30" s="287" t="s">
        <v>406</v>
      </c>
      <c r="C30" s="282">
        <f>+C31+C32+C33</f>
        <v>36200</v>
      </c>
      <c r="D30" s="282">
        <f>+D31+D32+D33</f>
        <v>36200</v>
      </c>
    </row>
    <row r="31" spans="1:4" s="54" customFormat="1" ht="12" customHeight="1">
      <c r="A31" s="303" t="s">
        <v>183</v>
      </c>
      <c r="B31" s="288" t="s">
        <v>188</v>
      </c>
      <c r="C31" s="185">
        <v>6500</v>
      </c>
      <c r="D31" s="185">
        <v>6500</v>
      </c>
    </row>
    <row r="32" spans="1:4" s="54" customFormat="1" ht="12" customHeight="1">
      <c r="A32" s="303" t="s">
        <v>184</v>
      </c>
      <c r="B32" s="288" t="s">
        <v>189</v>
      </c>
      <c r="C32" s="185"/>
      <c r="D32" s="185"/>
    </row>
    <row r="33" spans="1:4" s="54" customFormat="1" ht="12" customHeight="1">
      <c r="A33" s="303" t="s">
        <v>345</v>
      </c>
      <c r="B33" s="338" t="s">
        <v>346</v>
      </c>
      <c r="C33" s="185">
        <v>29700</v>
      </c>
      <c r="D33" s="185">
        <v>29700</v>
      </c>
    </row>
    <row r="34" spans="1:4" s="54" customFormat="1" ht="12" customHeight="1">
      <c r="A34" s="303" t="s">
        <v>185</v>
      </c>
      <c r="B34" s="288" t="s">
        <v>190</v>
      </c>
      <c r="C34" s="185">
        <v>8000</v>
      </c>
      <c r="D34" s="185">
        <v>8000</v>
      </c>
    </row>
    <row r="35" spans="1:4" s="54" customFormat="1" ht="12" customHeight="1">
      <c r="A35" s="303" t="s">
        <v>186</v>
      </c>
      <c r="B35" s="288" t="s">
        <v>191</v>
      </c>
      <c r="C35" s="185">
        <v>200</v>
      </c>
      <c r="D35" s="185"/>
    </row>
    <row r="36" spans="1:4" s="54" customFormat="1" ht="12" customHeight="1" thickBot="1">
      <c r="A36" s="304" t="s">
        <v>187</v>
      </c>
      <c r="B36" s="289" t="s">
        <v>192</v>
      </c>
      <c r="C36" s="187">
        <v>300</v>
      </c>
      <c r="D36" s="187">
        <v>500</v>
      </c>
    </row>
    <row r="37" spans="1:4" s="54" customFormat="1" ht="12" customHeight="1" thickBot="1">
      <c r="A37" s="27" t="s">
        <v>14</v>
      </c>
      <c r="B37" s="21" t="s">
        <v>342</v>
      </c>
      <c r="C37" s="183">
        <f>SUM(C38:C48)</f>
        <v>81730</v>
      </c>
      <c r="D37" s="183">
        <f>SUM(D38:D48)</f>
        <v>81730</v>
      </c>
    </row>
    <row r="38" spans="1:4" s="54" customFormat="1" ht="12" customHeight="1">
      <c r="A38" s="302" t="s">
        <v>72</v>
      </c>
      <c r="B38" s="287" t="s">
        <v>195</v>
      </c>
      <c r="C38" s="186"/>
      <c r="D38" s="186"/>
    </row>
    <row r="39" spans="1:4" s="54" customFormat="1" ht="12" customHeight="1">
      <c r="A39" s="303" t="s">
        <v>73</v>
      </c>
      <c r="B39" s="288" t="s">
        <v>196</v>
      </c>
      <c r="C39" s="185">
        <v>4394</v>
      </c>
      <c r="D39" s="185">
        <v>4394</v>
      </c>
    </row>
    <row r="40" spans="1:4" s="54" customFormat="1" ht="12" customHeight="1">
      <c r="A40" s="303" t="s">
        <v>74</v>
      </c>
      <c r="B40" s="288" t="s">
        <v>197</v>
      </c>
      <c r="C40" s="185">
        <v>4138</v>
      </c>
      <c r="D40" s="185">
        <v>4138</v>
      </c>
    </row>
    <row r="41" spans="1:4" s="54" customFormat="1" ht="12" customHeight="1">
      <c r="A41" s="303" t="s">
        <v>117</v>
      </c>
      <c r="B41" s="288" t="s">
        <v>198</v>
      </c>
      <c r="C41" s="185">
        <v>347</v>
      </c>
      <c r="D41" s="185">
        <v>347</v>
      </c>
    </row>
    <row r="42" spans="1:4" s="54" customFormat="1" ht="12" customHeight="1">
      <c r="A42" s="303" t="s">
        <v>118</v>
      </c>
      <c r="B42" s="288" t="s">
        <v>199</v>
      </c>
      <c r="C42" s="185"/>
      <c r="D42" s="185"/>
    </row>
    <row r="43" spans="1:4" s="54" customFormat="1" ht="12" customHeight="1">
      <c r="A43" s="303" t="s">
        <v>119</v>
      </c>
      <c r="B43" s="288" t="s">
        <v>200</v>
      </c>
      <c r="C43" s="185">
        <v>51495</v>
      </c>
      <c r="D43" s="185">
        <v>51495</v>
      </c>
    </row>
    <row r="44" spans="1:4" s="54" customFormat="1" ht="12" customHeight="1">
      <c r="A44" s="303" t="s">
        <v>120</v>
      </c>
      <c r="B44" s="288" t="s">
        <v>201</v>
      </c>
      <c r="C44" s="185">
        <v>21305</v>
      </c>
      <c r="D44" s="185">
        <v>21305</v>
      </c>
    </row>
    <row r="45" spans="1:4" s="54" customFormat="1" ht="12" customHeight="1">
      <c r="A45" s="303" t="s">
        <v>121</v>
      </c>
      <c r="B45" s="288" t="s">
        <v>202</v>
      </c>
      <c r="C45" s="185">
        <v>50</v>
      </c>
      <c r="D45" s="185">
        <v>50</v>
      </c>
    </row>
    <row r="46" spans="1:4" s="54" customFormat="1" ht="12" customHeight="1">
      <c r="A46" s="303" t="s">
        <v>193</v>
      </c>
      <c r="B46" s="288" t="s">
        <v>203</v>
      </c>
      <c r="C46" s="188"/>
      <c r="D46" s="188"/>
    </row>
    <row r="47" spans="1:4" s="54" customFormat="1" ht="12" customHeight="1">
      <c r="A47" s="304" t="s">
        <v>194</v>
      </c>
      <c r="B47" s="289" t="s">
        <v>344</v>
      </c>
      <c r="C47" s="273"/>
      <c r="D47" s="273"/>
    </row>
    <row r="48" spans="1:4" s="54" customFormat="1" ht="12" customHeight="1" thickBot="1">
      <c r="A48" s="304" t="s">
        <v>343</v>
      </c>
      <c r="B48" s="289" t="s">
        <v>204</v>
      </c>
      <c r="C48" s="273">
        <v>1</v>
      </c>
      <c r="D48" s="273">
        <v>1</v>
      </c>
    </row>
    <row r="49" spans="1:4" s="54" customFormat="1" ht="12" customHeight="1" thickBot="1">
      <c r="A49" s="27" t="s">
        <v>15</v>
      </c>
      <c r="B49" s="21" t="s">
        <v>205</v>
      </c>
      <c r="C49" s="183">
        <f>SUM(C50:C54)</f>
        <v>183035</v>
      </c>
      <c r="D49" s="183">
        <f>SUM(D50:D54)</f>
        <v>183035</v>
      </c>
    </row>
    <row r="50" spans="1:4" s="54" customFormat="1" ht="12" customHeight="1">
      <c r="A50" s="302" t="s">
        <v>75</v>
      </c>
      <c r="B50" s="287" t="s">
        <v>209</v>
      </c>
      <c r="C50" s="330"/>
      <c r="D50" s="330"/>
    </row>
    <row r="51" spans="1:4" s="54" customFormat="1" ht="12" customHeight="1">
      <c r="A51" s="303" t="s">
        <v>76</v>
      </c>
      <c r="B51" s="288" t="s">
        <v>210</v>
      </c>
      <c r="C51" s="188">
        <v>182135</v>
      </c>
      <c r="D51" s="188">
        <v>182135</v>
      </c>
    </row>
    <row r="52" spans="1:4" s="54" customFormat="1" ht="12" customHeight="1">
      <c r="A52" s="303" t="s">
        <v>206</v>
      </c>
      <c r="B52" s="288" t="s">
        <v>211</v>
      </c>
      <c r="C52" s="188">
        <v>900</v>
      </c>
      <c r="D52" s="188">
        <v>900</v>
      </c>
    </row>
    <row r="53" spans="1:4" s="54" customFormat="1" ht="12" customHeight="1">
      <c r="A53" s="303" t="s">
        <v>207</v>
      </c>
      <c r="B53" s="288" t="s">
        <v>212</v>
      </c>
      <c r="C53" s="188"/>
      <c r="D53" s="188"/>
    </row>
    <row r="54" spans="1:4" s="54" customFormat="1" ht="12" customHeight="1" thickBot="1">
      <c r="A54" s="304" t="s">
        <v>208</v>
      </c>
      <c r="B54" s="289" t="s">
        <v>213</v>
      </c>
      <c r="C54" s="273"/>
      <c r="D54" s="273"/>
    </row>
    <row r="55" spans="1:4" s="54" customFormat="1" ht="12" customHeight="1" thickBot="1">
      <c r="A55" s="27" t="s">
        <v>122</v>
      </c>
      <c r="B55" s="21" t="s">
        <v>214</v>
      </c>
      <c r="C55" s="183">
        <f>SUM(C56:C58)</f>
        <v>0</v>
      </c>
      <c r="D55" s="183">
        <f>SUM(D56:D58)</f>
        <v>0</v>
      </c>
    </row>
    <row r="56" spans="1:4" s="54" customFormat="1" ht="12" customHeight="1">
      <c r="A56" s="302" t="s">
        <v>77</v>
      </c>
      <c r="B56" s="287" t="s">
        <v>215</v>
      </c>
      <c r="C56" s="186"/>
      <c r="D56" s="186"/>
    </row>
    <row r="57" spans="1:4" s="54" customFormat="1" ht="12" customHeight="1">
      <c r="A57" s="303" t="s">
        <v>78</v>
      </c>
      <c r="B57" s="288" t="s">
        <v>334</v>
      </c>
      <c r="C57" s="185"/>
      <c r="D57" s="185"/>
    </row>
    <row r="58" spans="1:4" s="54" customFormat="1" ht="12" customHeight="1">
      <c r="A58" s="303" t="s">
        <v>218</v>
      </c>
      <c r="B58" s="288" t="s">
        <v>216</v>
      </c>
      <c r="C58" s="185"/>
      <c r="D58" s="185"/>
    </row>
    <row r="59" spans="1:4" s="54" customFormat="1" ht="12" customHeight="1" thickBot="1">
      <c r="A59" s="304" t="s">
        <v>219</v>
      </c>
      <c r="B59" s="289" t="s">
        <v>217</v>
      </c>
      <c r="C59" s="187"/>
      <c r="D59" s="187"/>
    </row>
    <row r="60" spans="1:4" s="54" customFormat="1" ht="12" customHeight="1" thickBot="1">
      <c r="A60" s="27" t="s">
        <v>17</v>
      </c>
      <c r="B60" s="178" t="s">
        <v>220</v>
      </c>
      <c r="C60" s="183">
        <f>SUM(C61:C63)</f>
        <v>15152</v>
      </c>
      <c r="D60" s="183">
        <f>SUM(D61:D63)</f>
        <v>15152</v>
      </c>
    </row>
    <row r="61" spans="1:4" s="54" customFormat="1" ht="12" customHeight="1">
      <c r="A61" s="302" t="s">
        <v>123</v>
      </c>
      <c r="B61" s="287" t="s">
        <v>222</v>
      </c>
      <c r="C61" s="188"/>
      <c r="D61" s="188"/>
    </row>
    <row r="62" spans="1:4" s="54" customFormat="1" ht="12" customHeight="1">
      <c r="A62" s="303" t="s">
        <v>124</v>
      </c>
      <c r="B62" s="288" t="s">
        <v>335</v>
      </c>
      <c r="C62" s="188"/>
      <c r="D62" s="188"/>
    </row>
    <row r="63" spans="1:4" s="54" customFormat="1" ht="12" customHeight="1">
      <c r="A63" s="303" t="s">
        <v>158</v>
      </c>
      <c r="B63" s="288" t="s">
        <v>223</v>
      </c>
      <c r="C63" s="188">
        <v>15152</v>
      </c>
      <c r="D63" s="188">
        <v>15152</v>
      </c>
    </row>
    <row r="64" spans="1:4" s="54" customFormat="1" ht="12" customHeight="1" thickBot="1">
      <c r="A64" s="304" t="s">
        <v>221</v>
      </c>
      <c r="B64" s="289" t="s">
        <v>224</v>
      </c>
      <c r="C64" s="188"/>
      <c r="D64" s="188"/>
    </row>
    <row r="65" spans="1:4" s="54" customFormat="1" ht="12" customHeight="1" thickBot="1">
      <c r="A65" s="27" t="s">
        <v>18</v>
      </c>
      <c r="B65" s="21" t="s">
        <v>225</v>
      </c>
      <c r="C65" s="189">
        <f>+C8+C15+C22+C29+C37+C49+C55+C60</f>
        <v>532458</v>
      </c>
      <c r="D65" s="189">
        <f>+D8+D15+D22+D29+D37+D49+D55+D60</f>
        <v>532576</v>
      </c>
    </row>
    <row r="66" spans="1:4" s="54" customFormat="1" ht="12" customHeight="1" thickBot="1">
      <c r="A66" s="305" t="s">
        <v>305</v>
      </c>
      <c r="B66" s="178" t="s">
        <v>227</v>
      </c>
      <c r="C66" s="183">
        <f>SUM(C67:C69)</f>
        <v>45000</v>
      </c>
      <c r="D66" s="183">
        <f>SUM(D67:D69)</f>
        <v>45000</v>
      </c>
    </row>
    <row r="67" spans="1:4" s="54" customFormat="1" ht="12" customHeight="1">
      <c r="A67" s="302" t="s">
        <v>258</v>
      </c>
      <c r="B67" s="287" t="s">
        <v>228</v>
      </c>
      <c r="C67" s="188">
        <v>45000</v>
      </c>
      <c r="D67" s="188">
        <v>45000</v>
      </c>
    </row>
    <row r="68" spans="1:4" s="54" customFormat="1" ht="12" customHeight="1">
      <c r="A68" s="303" t="s">
        <v>267</v>
      </c>
      <c r="B68" s="288" t="s">
        <v>229</v>
      </c>
      <c r="C68" s="188"/>
      <c r="D68" s="188"/>
    </row>
    <row r="69" spans="1:4" s="54" customFormat="1" ht="12" customHeight="1" thickBot="1">
      <c r="A69" s="304" t="s">
        <v>268</v>
      </c>
      <c r="B69" s="290" t="s">
        <v>230</v>
      </c>
      <c r="C69" s="188"/>
      <c r="D69" s="188"/>
    </row>
    <row r="70" spans="1:4" s="54" customFormat="1" ht="12" customHeight="1" thickBot="1">
      <c r="A70" s="305" t="s">
        <v>231</v>
      </c>
      <c r="B70" s="178" t="s">
        <v>232</v>
      </c>
      <c r="C70" s="183">
        <f>SUM(C71:C74)</f>
        <v>0</v>
      </c>
      <c r="D70" s="183">
        <f>SUM(D71:D74)</f>
        <v>0</v>
      </c>
    </row>
    <row r="71" spans="1:4" s="54" customFormat="1" ht="12" customHeight="1">
      <c r="A71" s="302" t="s">
        <v>103</v>
      </c>
      <c r="B71" s="287" t="s">
        <v>233</v>
      </c>
      <c r="C71" s="188"/>
      <c r="D71" s="188"/>
    </row>
    <row r="72" spans="1:4" s="54" customFormat="1" ht="12" customHeight="1">
      <c r="A72" s="303" t="s">
        <v>104</v>
      </c>
      <c r="B72" s="288" t="s">
        <v>234</v>
      </c>
      <c r="C72" s="188"/>
      <c r="D72" s="188"/>
    </row>
    <row r="73" spans="1:4" s="54" customFormat="1" ht="12" customHeight="1">
      <c r="A73" s="303" t="s">
        <v>259</v>
      </c>
      <c r="B73" s="288" t="s">
        <v>235</v>
      </c>
      <c r="C73" s="188"/>
      <c r="D73" s="188"/>
    </row>
    <row r="74" spans="1:4" s="54" customFormat="1" ht="12" customHeight="1" thickBot="1">
      <c r="A74" s="304" t="s">
        <v>260</v>
      </c>
      <c r="B74" s="289" t="s">
        <v>236</v>
      </c>
      <c r="C74" s="188"/>
      <c r="D74" s="188"/>
    </row>
    <row r="75" spans="1:4" s="54" customFormat="1" ht="12" customHeight="1" thickBot="1">
      <c r="A75" s="305" t="s">
        <v>237</v>
      </c>
      <c r="B75" s="178" t="s">
        <v>238</v>
      </c>
      <c r="C75" s="183">
        <f>SUM(C76:C77)</f>
        <v>111657</v>
      </c>
      <c r="D75" s="183">
        <f>SUM(D76:D77)</f>
        <v>111657</v>
      </c>
    </row>
    <row r="76" spans="1:4" s="54" customFormat="1" ht="12" customHeight="1">
      <c r="A76" s="302" t="s">
        <v>261</v>
      </c>
      <c r="B76" s="287" t="s">
        <v>239</v>
      </c>
      <c r="C76" s="188">
        <v>111657</v>
      </c>
      <c r="D76" s="188">
        <v>111657</v>
      </c>
    </row>
    <row r="77" spans="1:4" s="54" customFormat="1" ht="12" customHeight="1" thickBot="1">
      <c r="A77" s="304" t="s">
        <v>262</v>
      </c>
      <c r="B77" s="289" t="s">
        <v>240</v>
      </c>
      <c r="C77" s="188"/>
      <c r="D77" s="188"/>
    </row>
    <row r="78" spans="1:4" s="53" customFormat="1" ht="12" customHeight="1" thickBot="1">
      <c r="A78" s="305" t="s">
        <v>241</v>
      </c>
      <c r="B78" s="178" t="s">
        <v>242</v>
      </c>
      <c r="C78" s="183">
        <f>SUM(C79:C81)</f>
        <v>0</v>
      </c>
      <c r="D78" s="183">
        <f>SUM(D79:D81)</f>
        <v>0</v>
      </c>
    </row>
    <row r="79" spans="1:4" s="54" customFormat="1" ht="12" customHeight="1">
      <c r="A79" s="302" t="s">
        <v>263</v>
      </c>
      <c r="B79" s="287" t="s">
        <v>243</v>
      </c>
      <c r="C79" s="188"/>
      <c r="D79" s="188"/>
    </row>
    <row r="80" spans="1:4" s="54" customFormat="1" ht="12" customHeight="1">
      <c r="A80" s="303" t="s">
        <v>264</v>
      </c>
      <c r="B80" s="288" t="s">
        <v>244</v>
      </c>
      <c r="C80" s="188"/>
      <c r="D80" s="188"/>
    </row>
    <row r="81" spans="1:4" s="54" customFormat="1" ht="12" customHeight="1" thickBot="1">
      <c r="A81" s="304" t="s">
        <v>265</v>
      </c>
      <c r="B81" s="289" t="s">
        <v>245</v>
      </c>
      <c r="C81" s="188"/>
      <c r="D81" s="188"/>
    </row>
    <row r="82" spans="1:4" s="54" customFormat="1" ht="12" customHeight="1" thickBot="1">
      <c r="A82" s="305" t="s">
        <v>246</v>
      </c>
      <c r="B82" s="178" t="s">
        <v>266</v>
      </c>
      <c r="C82" s="183">
        <f>SUM(C83:C86)</f>
        <v>0</v>
      </c>
      <c r="D82" s="183">
        <f>SUM(D83:D86)</f>
        <v>0</v>
      </c>
    </row>
    <row r="83" spans="1:4" s="54" customFormat="1" ht="12" customHeight="1">
      <c r="A83" s="306" t="s">
        <v>247</v>
      </c>
      <c r="B83" s="287" t="s">
        <v>248</v>
      </c>
      <c r="C83" s="188"/>
      <c r="D83" s="188"/>
    </row>
    <row r="84" spans="1:4" s="54" customFormat="1" ht="12" customHeight="1">
      <c r="A84" s="307" t="s">
        <v>249</v>
      </c>
      <c r="B84" s="288" t="s">
        <v>250</v>
      </c>
      <c r="C84" s="188"/>
      <c r="D84" s="188"/>
    </row>
    <row r="85" spans="1:4" s="54" customFormat="1" ht="12" customHeight="1">
      <c r="A85" s="307" t="s">
        <v>251</v>
      </c>
      <c r="B85" s="288" t="s">
        <v>252</v>
      </c>
      <c r="C85" s="188"/>
      <c r="D85" s="188"/>
    </row>
    <row r="86" spans="1:4" s="53" customFormat="1" ht="12" customHeight="1" thickBot="1">
      <c r="A86" s="308" t="s">
        <v>253</v>
      </c>
      <c r="B86" s="289" t="s">
        <v>254</v>
      </c>
      <c r="C86" s="188"/>
      <c r="D86" s="188"/>
    </row>
    <row r="87" spans="1:4" s="53" customFormat="1" ht="12" customHeight="1" thickBot="1">
      <c r="A87" s="305" t="s">
        <v>255</v>
      </c>
      <c r="B87" s="178" t="s">
        <v>386</v>
      </c>
      <c r="C87" s="331"/>
      <c r="D87" s="331"/>
    </row>
    <row r="88" spans="1:4" s="53" customFormat="1" ht="12" customHeight="1" thickBot="1">
      <c r="A88" s="305" t="s">
        <v>407</v>
      </c>
      <c r="B88" s="178" t="s">
        <v>256</v>
      </c>
      <c r="C88" s="331"/>
      <c r="D88" s="331"/>
    </row>
    <row r="89" spans="1:4" s="53" customFormat="1" ht="12" customHeight="1" thickBot="1">
      <c r="A89" s="305" t="s">
        <v>408</v>
      </c>
      <c r="B89" s="294" t="s">
        <v>389</v>
      </c>
      <c r="C89" s="189">
        <f>+C66+C70+C75+C78+C82+C88+C87</f>
        <v>156657</v>
      </c>
      <c r="D89" s="189">
        <f>+D66+D70+D75+D78+D82+D88+D87</f>
        <v>156657</v>
      </c>
    </row>
    <row r="90" spans="1:4" s="53" customFormat="1" ht="12" customHeight="1" thickBot="1">
      <c r="A90" s="309" t="s">
        <v>409</v>
      </c>
      <c r="B90" s="295" t="s">
        <v>410</v>
      </c>
      <c r="C90" s="189">
        <f>+C65+C89</f>
        <v>689115</v>
      </c>
      <c r="D90" s="189">
        <f>+D65+D89</f>
        <v>689233</v>
      </c>
    </row>
    <row r="91" spans="1:3" s="54" customFormat="1" ht="15" customHeight="1" thickBot="1">
      <c r="A91" s="136"/>
      <c r="B91" s="137"/>
      <c r="C91" s="238"/>
    </row>
    <row r="92" spans="1:4" s="45" customFormat="1" ht="16.5" customHeight="1" thickBot="1">
      <c r="A92" s="140"/>
      <c r="B92" s="141" t="s">
        <v>48</v>
      </c>
      <c r="C92" s="241"/>
      <c r="D92" s="241"/>
    </row>
    <row r="93" spans="1:4" s="55" customFormat="1" ht="12" customHeight="1" thickBot="1">
      <c r="A93" s="279" t="s">
        <v>10</v>
      </c>
      <c r="B93" s="26" t="s">
        <v>414</v>
      </c>
      <c r="C93" s="182">
        <f>+C94+C95+C96+C97+C98+C111</f>
        <v>148972</v>
      </c>
      <c r="D93" s="182">
        <f>+D94+D95+D96+D97+D98+D111</f>
        <v>148988</v>
      </c>
    </row>
    <row r="94" spans="1:4" ht="12" customHeight="1">
      <c r="A94" s="310" t="s">
        <v>79</v>
      </c>
      <c r="B94" s="10" t="s">
        <v>39</v>
      </c>
      <c r="C94" s="184">
        <v>29512</v>
      </c>
      <c r="D94" s="184">
        <v>29525</v>
      </c>
    </row>
    <row r="95" spans="1:4" ht="12" customHeight="1">
      <c r="A95" s="303" t="s">
        <v>80</v>
      </c>
      <c r="B95" s="8" t="s">
        <v>125</v>
      </c>
      <c r="C95" s="185">
        <v>6016</v>
      </c>
      <c r="D95" s="185">
        <v>6019</v>
      </c>
    </row>
    <row r="96" spans="1:4" ht="12" customHeight="1">
      <c r="A96" s="303" t="s">
        <v>81</v>
      </c>
      <c r="B96" s="8" t="s">
        <v>101</v>
      </c>
      <c r="C96" s="187">
        <v>97622</v>
      </c>
      <c r="D96" s="187">
        <v>97622</v>
      </c>
    </row>
    <row r="97" spans="1:4" ht="12" customHeight="1">
      <c r="A97" s="303" t="s">
        <v>82</v>
      </c>
      <c r="B97" s="11" t="s">
        <v>126</v>
      </c>
      <c r="C97" s="187">
        <v>4248</v>
      </c>
      <c r="D97" s="187">
        <v>4248</v>
      </c>
    </row>
    <row r="98" spans="1:4" ht="12" customHeight="1">
      <c r="A98" s="303" t="s">
        <v>93</v>
      </c>
      <c r="B98" s="19" t="s">
        <v>127</v>
      </c>
      <c r="C98" s="187">
        <v>574</v>
      </c>
      <c r="D98" s="187">
        <v>574</v>
      </c>
    </row>
    <row r="99" spans="1:4" ht="12" customHeight="1">
      <c r="A99" s="303" t="s">
        <v>83</v>
      </c>
      <c r="B99" s="8" t="s">
        <v>411</v>
      </c>
      <c r="C99" s="187">
        <v>6</v>
      </c>
      <c r="D99" s="187">
        <v>6</v>
      </c>
    </row>
    <row r="100" spans="1:4" ht="12" customHeight="1">
      <c r="A100" s="303" t="s">
        <v>84</v>
      </c>
      <c r="B100" s="91" t="s">
        <v>352</v>
      </c>
      <c r="C100" s="187"/>
      <c r="D100" s="187"/>
    </row>
    <row r="101" spans="1:4" ht="12" customHeight="1">
      <c r="A101" s="303" t="s">
        <v>94</v>
      </c>
      <c r="B101" s="91" t="s">
        <v>351</v>
      </c>
      <c r="C101" s="187"/>
      <c r="D101" s="187"/>
    </row>
    <row r="102" spans="1:4" ht="12" customHeight="1">
      <c r="A102" s="303" t="s">
        <v>95</v>
      </c>
      <c r="B102" s="91" t="s">
        <v>272</v>
      </c>
      <c r="C102" s="187"/>
      <c r="D102" s="187"/>
    </row>
    <row r="103" spans="1:4" ht="12" customHeight="1">
      <c r="A103" s="303" t="s">
        <v>96</v>
      </c>
      <c r="B103" s="92" t="s">
        <v>273</v>
      </c>
      <c r="C103" s="187"/>
      <c r="D103" s="187"/>
    </row>
    <row r="104" spans="1:4" ht="12" customHeight="1">
      <c r="A104" s="303" t="s">
        <v>97</v>
      </c>
      <c r="B104" s="92" t="s">
        <v>274</v>
      </c>
      <c r="C104" s="187"/>
      <c r="D104" s="187"/>
    </row>
    <row r="105" spans="1:4" ht="12" customHeight="1">
      <c r="A105" s="303" t="s">
        <v>99</v>
      </c>
      <c r="B105" s="91" t="s">
        <v>275</v>
      </c>
      <c r="C105" s="187">
        <v>335</v>
      </c>
      <c r="D105" s="187">
        <v>335</v>
      </c>
    </row>
    <row r="106" spans="1:4" ht="12" customHeight="1">
      <c r="A106" s="303" t="s">
        <v>128</v>
      </c>
      <c r="B106" s="91" t="s">
        <v>276</v>
      </c>
      <c r="C106" s="187"/>
      <c r="D106" s="187"/>
    </row>
    <row r="107" spans="1:4" ht="12" customHeight="1">
      <c r="A107" s="303" t="s">
        <v>270</v>
      </c>
      <c r="B107" s="92" t="s">
        <v>277</v>
      </c>
      <c r="C107" s="187"/>
      <c r="D107" s="187"/>
    </row>
    <row r="108" spans="1:4" ht="12" customHeight="1">
      <c r="A108" s="311" t="s">
        <v>271</v>
      </c>
      <c r="B108" s="93" t="s">
        <v>278</v>
      </c>
      <c r="C108" s="187"/>
      <c r="D108" s="187"/>
    </row>
    <row r="109" spans="1:4" ht="12" customHeight="1">
      <c r="A109" s="303" t="s">
        <v>349</v>
      </c>
      <c r="B109" s="93" t="s">
        <v>279</v>
      </c>
      <c r="C109" s="187"/>
      <c r="D109" s="187"/>
    </row>
    <row r="110" spans="1:4" ht="12" customHeight="1">
      <c r="A110" s="303" t="s">
        <v>350</v>
      </c>
      <c r="B110" s="92" t="s">
        <v>280</v>
      </c>
      <c r="C110" s="185">
        <v>233</v>
      </c>
      <c r="D110" s="185">
        <v>233</v>
      </c>
    </row>
    <row r="111" spans="1:4" ht="12" customHeight="1">
      <c r="A111" s="303" t="s">
        <v>354</v>
      </c>
      <c r="B111" s="11" t="s">
        <v>40</v>
      </c>
      <c r="C111" s="185">
        <v>11000</v>
      </c>
      <c r="D111" s="185">
        <v>11000</v>
      </c>
    </row>
    <row r="112" spans="1:4" ht="12" customHeight="1">
      <c r="A112" s="304" t="s">
        <v>355</v>
      </c>
      <c r="B112" s="8" t="s">
        <v>412</v>
      </c>
      <c r="C112" s="187">
        <v>8120</v>
      </c>
      <c r="D112" s="187">
        <v>8120</v>
      </c>
    </row>
    <row r="113" spans="1:4" ht="12" customHeight="1" thickBot="1">
      <c r="A113" s="312" t="s">
        <v>356</v>
      </c>
      <c r="B113" s="94" t="s">
        <v>413</v>
      </c>
      <c r="C113" s="191">
        <v>2880</v>
      </c>
      <c r="D113" s="191">
        <v>2880</v>
      </c>
    </row>
    <row r="114" spans="1:4" ht="12" customHeight="1" thickBot="1">
      <c r="A114" s="27" t="s">
        <v>11</v>
      </c>
      <c r="B114" s="25" t="s">
        <v>281</v>
      </c>
      <c r="C114" s="183">
        <f>+C115+C117+C119</f>
        <v>363439</v>
      </c>
      <c r="D114" s="183">
        <f>+D115+D117+D119</f>
        <v>363439</v>
      </c>
    </row>
    <row r="115" spans="1:4" ht="12" customHeight="1">
      <c r="A115" s="302" t="s">
        <v>85</v>
      </c>
      <c r="B115" s="8" t="s">
        <v>156</v>
      </c>
      <c r="C115" s="186">
        <v>302992</v>
      </c>
      <c r="D115" s="186">
        <v>302992</v>
      </c>
    </row>
    <row r="116" spans="1:4" ht="12" customHeight="1">
      <c r="A116" s="302" t="s">
        <v>86</v>
      </c>
      <c r="B116" s="12" t="s">
        <v>285</v>
      </c>
      <c r="C116" s="186"/>
      <c r="D116" s="186"/>
    </row>
    <row r="117" spans="1:4" ht="12" customHeight="1">
      <c r="A117" s="302" t="s">
        <v>87</v>
      </c>
      <c r="B117" s="12" t="s">
        <v>129</v>
      </c>
      <c r="C117" s="185">
        <v>55807</v>
      </c>
      <c r="D117" s="185">
        <v>55807</v>
      </c>
    </row>
    <row r="118" spans="1:4" ht="12" customHeight="1">
      <c r="A118" s="302" t="s">
        <v>88</v>
      </c>
      <c r="B118" s="12" t="s">
        <v>286</v>
      </c>
      <c r="C118" s="166"/>
      <c r="D118" s="166"/>
    </row>
    <row r="119" spans="1:4" ht="12" customHeight="1">
      <c r="A119" s="302" t="s">
        <v>89</v>
      </c>
      <c r="B119" s="180" t="s">
        <v>159</v>
      </c>
      <c r="C119" s="166">
        <v>4640</v>
      </c>
      <c r="D119" s="166">
        <v>4640</v>
      </c>
    </row>
    <row r="120" spans="1:4" ht="12" customHeight="1">
      <c r="A120" s="302" t="s">
        <v>98</v>
      </c>
      <c r="B120" s="179" t="s">
        <v>336</v>
      </c>
      <c r="C120" s="166"/>
      <c r="D120" s="166"/>
    </row>
    <row r="121" spans="1:4" ht="12" customHeight="1">
      <c r="A121" s="302" t="s">
        <v>100</v>
      </c>
      <c r="B121" s="283" t="s">
        <v>291</v>
      </c>
      <c r="C121" s="166"/>
      <c r="D121" s="166"/>
    </row>
    <row r="122" spans="1:4" ht="12" customHeight="1">
      <c r="A122" s="302" t="s">
        <v>130</v>
      </c>
      <c r="B122" s="92" t="s">
        <v>274</v>
      </c>
      <c r="C122" s="166"/>
      <c r="D122" s="166"/>
    </row>
    <row r="123" spans="1:4" ht="12" customHeight="1">
      <c r="A123" s="302" t="s">
        <v>131</v>
      </c>
      <c r="B123" s="92" t="s">
        <v>290</v>
      </c>
      <c r="C123" s="166">
        <v>1040</v>
      </c>
      <c r="D123" s="166">
        <v>1040</v>
      </c>
    </row>
    <row r="124" spans="1:4" ht="12" customHeight="1">
      <c r="A124" s="302" t="s">
        <v>132</v>
      </c>
      <c r="B124" s="92" t="s">
        <v>289</v>
      </c>
      <c r="C124" s="166"/>
      <c r="D124" s="166"/>
    </row>
    <row r="125" spans="1:4" ht="12" customHeight="1">
      <c r="A125" s="302" t="s">
        <v>282</v>
      </c>
      <c r="B125" s="92" t="s">
        <v>277</v>
      </c>
      <c r="C125" s="166"/>
      <c r="D125" s="166"/>
    </row>
    <row r="126" spans="1:4" ht="12" customHeight="1">
      <c r="A126" s="302" t="s">
        <v>283</v>
      </c>
      <c r="B126" s="92" t="s">
        <v>288</v>
      </c>
      <c r="C126" s="166"/>
      <c r="D126" s="166"/>
    </row>
    <row r="127" spans="1:4" ht="12" customHeight="1" thickBot="1">
      <c r="A127" s="311" t="s">
        <v>284</v>
      </c>
      <c r="B127" s="92" t="s">
        <v>287</v>
      </c>
      <c r="C127" s="168">
        <v>3600</v>
      </c>
      <c r="D127" s="168">
        <v>3600</v>
      </c>
    </row>
    <row r="128" spans="1:4" ht="12" customHeight="1" thickBot="1">
      <c r="A128" s="27" t="s">
        <v>12</v>
      </c>
      <c r="B128" s="85" t="s">
        <v>359</v>
      </c>
      <c r="C128" s="183">
        <f>+C93+C114</f>
        <v>512411</v>
      </c>
      <c r="D128" s="183">
        <f>+D93+D114</f>
        <v>512427</v>
      </c>
    </row>
    <row r="129" spans="1:4" ht="12" customHeight="1" thickBot="1">
      <c r="A129" s="27" t="s">
        <v>13</v>
      </c>
      <c r="B129" s="85" t="s">
        <v>360</v>
      </c>
      <c r="C129" s="183">
        <f>+C130+C131+C132</f>
        <v>2430</v>
      </c>
      <c r="D129" s="183">
        <f>+D130+D131+D132</f>
        <v>2430</v>
      </c>
    </row>
    <row r="130" spans="1:4" s="55" customFormat="1" ht="12" customHeight="1">
      <c r="A130" s="302" t="s">
        <v>182</v>
      </c>
      <c r="B130" s="9" t="s">
        <v>417</v>
      </c>
      <c r="C130" s="166">
        <v>2430</v>
      </c>
      <c r="D130" s="166">
        <v>2430</v>
      </c>
    </row>
    <row r="131" spans="1:4" ht="12" customHeight="1">
      <c r="A131" s="302" t="s">
        <v>185</v>
      </c>
      <c r="B131" s="9" t="s">
        <v>368</v>
      </c>
      <c r="C131" s="166"/>
      <c r="D131" s="166"/>
    </row>
    <row r="132" spans="1:4" ht="12" customHeight="1" thickBot="1">
      <c r="A132" s="311" t="s">
        <v>186</v>
      </c>
      <c r="B132" s="7" t="s">
        <v>416</v>
      </c>
      <c r="C132" s="166"/>
      <c r="D132" s="166"/>
    </row>
    <row r="133" spans="1:4" ht="12" customHeight="1" thickBot="1">
      <c r="A133" s="27" t="s">
        <v>14</v>
      </c>
      <c r="B133" s="85" t="s">
        <v>361</v>
      </c>
      <c r="C133" s="183">
        <f>+C134+C135+C136+C137+C138+C139</f>
        <v>0</v>
      </c>
      <c r="D133" s="183">
        <f>+D134+D135+D136+D137+D138+D139</f>
        <v>0</v>
      </c>
    </row>
    <row r="134" spans="1:4" ht="12" customHeight="1">
      <c r="A134" s="302" t="s">
        <v>72</v>
      </c>
      <c r="B134" s="9" t="s">
        <v>370</v>
      </c>
      <c r="C134" s="166"/>
      <c r="D134" s="166"/>
    </row>
    <row r="135" spans="1:4" ht="12" customHeight="1">
      <c r="A135" s="302" t="s">
        <v>73</v>
      </c>
      <c r="B135" s="9" t="s">
        <v>362</v>
      </c>
      <c r="C135" s="166"/>
      <c r="D135" s="166"/>
    </row>
    <row r="136" spans="1:4" ht="12" customHeight="1">
      <c r="A136" s="302" t="s">
        <v>74</v>
      </c>
      <c r="B136" s="9" t="s">
        <v>363</v>
      </c>
      <c r="C136" s="166"/>
      <c r="D136" s="166"/>
    </row>
    <row r="137" spans="1:4" ht="12" customHeight="1">
      <c r="A137" s="302" t="s">
        <v>117</v>
      </c>
      <c r="B137" s="9" t="s">
        <v>415</v>
      </c>
      <c r="C137" s="166"/>
      <c r="D137" s="166"/>
    </row>
    <row r="138" spans="1:4" ht="12" customHeight="1">
      <c r="A138" s="302" t="s">
        <v>118</v>
      </c>
      <c r="B138" s="9" t="s">
        <v>365</v>
      </c>
      <c r="C138" s="166"/>
      <c r="D138" s="166"/>
    </row>
    <row r="139" spans="1:4" s="55" customFormat="1" ht="12" customHeight="1" thickBot="1">
      <c r="A139" s="311" t="s">
        <v>119</v>
      </c>
      <c r="B139" s="7" t="s">
        <v>366</v>
      </c>
      <c r="C139" s="166"/>
      <c r="D139" s="166"/>
    </row>
    <row r="140" spans="1:11" ht="12" customHeight="1" thickBot="1">
      <c r="A140" s="27" t="s">
        <v>15</v>
      </c>
      <c r="B140" s="85" t="s">
        <v>430</v>
      </c>
      <c r="C140" s="189">
        <f>+C141+C142+C144+C145+C143</f>
        <v>174274</v>
      </c>
      <c r="D140" s="189">
        <f>+D141+D142+D144+D145+D143</f>
        <v>174376</v>
      </c>
      <c r="K140" s="148"/>
    </row>
    <row r="141" spans="1:4" ht="12.75">
      <c r="A141" s="302" t="s">
        <v>75</v>
      </c>
      <c r="B141" s="9" t="s">
        <v>292</v>
      </c>
      <c r="C141" s="166"/>
      <c r="D141" s="166"/>
    </row>
    <row r="142" spans="1:4" ht="12" customHeight="1">
      <c r="A142" s="302" t="s">
        <v>76</v>
      </c>
      <c r="B142" s="9" t="s">
        <v>293</v>
      </c>
      <c r="C142" s="166">
        <v>6737</v>
      </c>
      <c r="D142" s="166">
        <v>6737</v>
      </c>
    </row>
    <row r="143" spans="1:4" s="55" customFormat="1" ht="12" customHeight="1">
      <c r="A143" s="302" t="s">
        <v>206</v>
      </c>
      <c r="B143" s="9" t="s">
        <v>429</v>
      </c>
      <c r="C143" s="166">
        <v>167537</v>
      </c>
      <c r="D143" s="166">
        <v>167639</v>
      </c>
    </row>
    <row r="144" spans="1:4" s="55" customFormat="1" ht="12" customHeight="1">
      <c r="A144" s="302" t="s">
        <v>207</v>
      </c>
      <c r="B144" s="9" t="s">
        <v>375</v>
      </c>
      <c r="C144" s="166"/>
      <c r="D144" s="166"/>
    </row>
    <row r="145" spans="1:4" s="55" customFormat="1" ht="12" customHeight="1" thickBot="1">
      <c r="A145" s="311" t="s">
        <v>208</v>
      </c>
      <c r="B145" s="7" t="s">
        <v>304</v>
      </c>
      <c r="C145" s="166"/>
      <c r="D145" s="166"/>
    </row>
    <row r="146" spans="1:4" s="55" customFormat="1" ht="12" customHeight="1" thickBot="1">
      <c r="A146" s="27" t="s">
        <v>16</v>
      </c>
      <c r="B146" s="85" t="s">
        <v>376</v>
      </c>
      <c r="C146" s="192">
        <f>+C147+C148+C149+C150+C151</f>
        <v>0</v>
      </c>
      <c r="D146" s="192">
        <f>+D147+D148+D149+D150+D151</f>
        <v>0</v>
      </c>
    </row>
    <row r="147" spans="1:4" s="55" customFormat="1" ht="12" customHeight="1">
      <c r="A147" s="302" t="s">
        <v>77</v>
      </c>
      <c r="B147" s="9" t="s">
        <v>371</v>
      </c>
      <c r="C147" s="166"/>
      <c r="D147" s="166"/>
    </row>
    <row r="148" spans="1:4" s="55" customFormat="1" ht="12" customHeight="1">
      <c r="A148" s="302" t="s">
        <v>78</v>
      </c>
      <c r="B148" s="9" t="s">
        <v>378</v>
      </c>
      <c r="C148" s="166"/>
      <c r="D148" s="166"/>
    </row>
    <row r="149" spans="1:4" s="55" customFormat="1" ht="12" customHeight="1">
      <c r="A149" s="302" t="s">
        <v>218</v>
      </c>
      <c r="B149" s="9" t="s">
        <v>373</v>
      </c>
      <c r="C149" s="166"/>
      <c r="D149" s="166"/>
    </row>
    <row r="150" spans="1:4" ht="12.75" customHeight="1">
      <c r="A150" s="302" t="s">
        <v>219</v>
      </c>
      <c r="B150" s="9" t="s">
        <v>418</v>
      </c>
      <c r="C150" s="166"/>
      <c r="D150" s="166"/>
    </row>
    <row r="151" spans="1:4" ht="12.75" customHeight="1" thickBot="1">
      <c r="A151" s="311" t="s">
        <v>377</v>
      </c>
      <c r="B151" s="7" t="s">
        <v>380</v>
      </c>
      <c r="C151" s="168"/>
      <c r="D151" s="168"/>
    </row>
    <row r="152" spans="1:4" ht="12.75" customHeight="1" thickBot="1">
      <c r="A152" s="348" t="s">
        <v>17</v>
      </c>
      <c r="B152" s="85" t="s">
        <v>381</v>
      </c>
      <c r="C152" s="192"/>
      <c r="D152" s="192"/>
    </row>
    <row r="153" spans="1:4" ht="12" customHeight="1" thickBot="1">
      <c r="A153" s="348" t="s">
        <v>18</v>
      </c>
      <c r="B153" s="85" t="s">
        <v>382</v>
      </c>
      <c r="C153" s="192"/>
      <c r="D153" s="192"/>
    </row>
    <row r="154" spans="1:4" ht="15" customHeight="1" thickBot="1">
      <c r="A154" s="27" t="s">
        <v>19</v>
      </c>
      <c r="B154" s="85" t="s">
        <v>384</v>
      </c>
      <c r="C154" s="297">
        <f>+C129+C133+C140+C146+C152+C153</f>
        <v>176704</v>
      </c>
      <c r="D154" s="297">
        <f>+D129+D133+D140+D146+D152+D153</f>
        <v>176806</v>
      </c>
    </row>
    <row r="155" spans="1:4" ht="13.5" thickBot="1">
      <c r="A155" s="313" t="s">
        <v>20</v>
      </c>
      <c r="B155" s="254" t="s">
        <v>383</v>
      </c>
      <c r="C155" s="297">
        <f>+C128+C154</f>
        <v>689115</v>
      </c>
      <c r="D155" s="297">
        <f>+D128+D154</f>
        <v>689233</v>
      </c>
    </row>
    <row r="156" spans="1:3" ht="15" customHeight="1" thickBot="1">
      <c r="A156" s="259"/>
      <c r="B156" s="260"/>
      <c r="C156" s="261"/>
    </row>
    <row r="157" spans="1:4" ht="14.25" customHeight="1" thickBot="1">
      <c r="A157" s="145" t="s">
        <v>419</v>
      </c>
      <c r="B157" s="146"/>
      <c r="C157" s="84">
        <v>7</v>
      </c>
      <c r="D157" s="84">
        <v>7</v>
      </c>
    </row>
    <row r="158" spans="1:4" ht="13.5" thickBot="1">
      <c r="A158" s="145" t="s">
        <v>138</v>
      </c>
      <c r="B158" s="146"/>
      <c r="C158" s="84">
        <v>6</v>
      </c>
      <c r="D158" s="84">
        <v>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SheetLayoutView="85" workbookViewId="0" topLeftCell="A67">
      <selection activeCell="D163" sqref="D163"/>
    </sheetView>
  </sheetViews>
  <sheetFormatPr defaultColWidth="9.375" defaultRowHeight="12.75"/>
  <cols>
    <col min="1" max="1" width="19.50390625" style="262" customWidth="1"/>
    <col min="2" max="2" width="72.00390625" style="263" customWidth="1"/>
    <col min="3" max="3" width="20.625" style="264" customWidth="1"/>
    <col min="4" max="4" width="13.00390625" style="3" customWidth="1"/>
    <col min="5" max="16384" width="9.375" style="3" customWidth="1"/>
  </cols>
  <sheetData>
    <row r="1" spans="1:3" s="2" customFormat="1" ht="16.5" customHeight="1" thickBot="1">
      <c r="A1" s="122"/>
      <c r="B1" s="124"/>
      <c r="C1" s="147" t="s">
        <v>460</v>
      </c>
    </row>
    <row r="2" spans="1:4" s="51" customFormat="1" ht="21" customHeight="1">
      <c r="A2" s="277" t="s">
        <v>53</v>
      </c>
      <c r="B2" s="230" t="s">
        <v>432</v>
      </c>
      <c r="C2" s="232" t="s">
        <v>43</v>
      </c>
      <c r="D2" s="232" t="s">
        <v>43</v>
      </c>
    </row>
    <row r="3" spans="1:4" s="51" customFormat="1" ht="15.75" thickBot="1">
      <c r="A3" s="125" t="s">
        <v>135</v>
      </c>
      <c r="B3" s="231" t="s">
        <v>338</v>
      </c>
      <c r="C3" s="347" t="s">
        <v>51</v>
      </c>
      <c r="D3" s="347" t="s">
        <v>51</v>
      </c>
    </row>
    <row r="4" spans="1:3" s="52" customFormat="1" ht="15.75" customHeight="1" thickBot="1">
      <c r="A4" s="126"/>
      <c r="B4" s="126"/>
      <c r="C4" s="127" t="s">
        <v>44</v>
      </c>
    </row>
    <row r="5" spans="1:4" ht="13.5" thickBot="1">
      <c r="A5" s="278" t="s">
        <v>137</v>
      </c>
      <c r="B5" s="128" t="s">
        <v>45</v>
      </c>
      <c r="C5" s="129" t="s">
        <v>46</v>
      </c>
      <c r="D5" s="129" t="s">
        <v>455</v>
      </c>
    </row>
    <row r="6" spans="1:4" s="45" customFormat="1" ht="12.75" customHeight="1" thickBot="1">
      <c r="A6" s="115" t="s">
        <v>398</v>
      </c>
      <c r="B6" s="116" t="s">
        <v>399</v>
      </c>
      <c r="C6" s="117" t="s">
        <v>400</v>
      </c>
      <c r="D6" s="117" t="s">
        <v>402</v>
      </c>
    </row>
    <row r="7" spans="1:4" s="45" customFormat="1" ht="15.75" customHeight="1" thickBot="1">
      <c r="A7" s="130"/>
      <c r="B7" s="131" t="s">
        <v>47</v>
      </c>
      <c r="C7" s="233"/>
      <c r="D7" s="233"/>
    </row>
    <row r="8" spans="1:4" s="45" customFormat="1" ht="12" customHeight="1" thickBot="1">
      <c r="A8" s="27" t="s">
        <v>10</v>
      </c>
      <c r="B8" s="21" t="s">
        <v>166</v>
      </c>
      <c r="C8" s="183">
        <f>+C9+C10+C11+C12+C13+C14</f>
        <v>0</v>
      </c>
      <c r="D8" s="183">
        <f>+D9+D10+D11+D12+D13+D14</f>
        <v>0</v>
      </c>
    </row>
    <row r="9" spans="1:4" s="53" customFormat="1" ht="12" customHeight="1">
      <c r="A9" s="302" t="s">
        <v>79</v>
      </c>
      <c r="B9" s="287" t="s">
        <v>167</v>
      </c>
      <c r="C9" s="186"/>
      <c r="D9" s="186"/>
    </row>
    <row r="10" spans="1:4" s="54" customFormat="1" ht="12" customHeight="1">
      <c r="A10" s="303" t="s">
        <v>80</v>
      </c>
      <c r="B10" s="288" t="s">
        <v>168</v>
      </c>
      <c r="C10" s="185"/>
      <c r="D10" s="185"/>
    </row>
    <row r="11" spans="1:4" s="54" customFormat="1" ht="12" customHeight="1">
      <c r="A11" s="303" t="s">
        <v>81</v>
      </c>
      <c r="B11" s="288" t="s">
        <v>169</v>
      </c>
      <c r="C11" s="185"/>
      <c r="D11" s="185"/>
    </row>
    <row r="12" spans="1:4" s="54" customFormat="1" ht="12" customHeight="1">
      <c r="A12" s="303" t="s">
        <v>82</v>
      </c>
      <c r="B12" s="288" t="s">
        <v>170</v>
      </c>
      <c r="C12" s="185"/>
      <c r="D12" s="185"/>
    </row>
    <row r="13" spans="1:4" s="54" customFormat="1" ht="12" customHeight="1">
      <c r="A13" s="303" t="s">
        <v>102</v>
      </c>
      <c r="B13" s="288" t="s">
        <v>405</v>
      </c>
      <c r="C13" s="185"/>
      <c r="D13" s="185"/>
    </row>
    <row r="14" spans="1:4" s="53" customFormat="1" ht="12" customHeight="1" thickBot="1">
      <c r="A14" s="304" t="s">
        <v>83</v>
      </c>
      <c r="B14" s="289" t="s">
        <v>341</v>
      </c>
      <c r="C14" s="185"/>
      <c r="D14" s="185"/>
    </row>
    <row r="15" spans="1:4" s="53" customFormat="1" ht="12" customHeight="1" thickBot="1">
      <c r="A15" s="27" t="s">
        <v>11</v>
      </c>
      <c r="B15" s="178" t="s">
        <v>171</v>
      </c>
      <c r="C15" s="183">
        <f>+C16+C17+C18+C19+C20</f>
        <v>0</v>
      </c>
      <c r="D15" s="183">
        <f>+D16+D17+D18+D19+D20</f>
        <v>0</v>
      </c>
    </row>
    <row r="16" spans="1:4" s="53" customFormat="1" ht="12" customHeight="1">
      <c r="A16" s="302" t="s">
        <v>85</v>
      </c>
      <c r="B16" s="287" t="s">
        <v>172</v>
      </c>
      <c r="C16" s="186"/>
      <c r="D16" s="186"/>
    </row>
    <row r="17" spans="1:4" s="53" customFormat="1" ht="12" customHeight="1">
      <c r="A17" s="303" t="s">
        <v>86</v>
      </c>
      <c r="B17" s="288" t="s">
        <v>173</v>
      </c>
      <c r="C17" s="185"/>
      <c r="D17" s="185"/>
    </row>
    <row r="18" spans="1:4" s="53" customFormat="1" ht="12" customHeight="1">
      <c r="A18" s="303" t="s">
        <v>87</v>
      </c>
      <c r="B18" s="288" t="s">
        <v>330</v>
      </c>
      <c r="C18" s="185"/>
      <c r="D18" s="185"/>
    </row>
    <row r="19" spans="1:4" s="53" customFormat="1" ht="12" customHeight="1">
      <c r="A19" s="303" t="s">
        <v>88</v>
      </c>
      <c r="B19" s="288" t="s">
        <v>331</v>
      </c>
      <c r="C19" s="185"/>
      <c r="D19" s="185"/>
    </row>
    <row r="20" spans="1:4" s="53" customFormat="1" ht="12" customHeight="1">
      <c r="A20" s="303" t="s">
        <v>89</v>
      </c>
      <c r="B20" s="288" t="s">
        <v>174</v>
      </c>
      <c r="C20" s="185"/>
      <c r="D20" s="185"/>
    </row>
    <row r="21" spans="1:4" s="54" customFormat="1" ht="12" customHeight="1" thickBot="1">
      <c r="A21" s="304" t="s">
        <v>98</v>
      </c>
      <c r="B21" s="289" t="s">
        <v>175</v>
      </c>
      <c r="C21" s="187"/>
      <c r="D21" s="187"/>
    </row>
    <row r="22" spans="1:4" s="54" customFormat="1" ht="12" customHeight="1" thickBot="1">
      <c r="A22" s="27" t="s">
        <v>12</v>
      </c>
      <c r="B22" s="21" t="s">
        <v>176</v>
      </c>
      <c r="C22" s="183">
        <f>+C23+C24+C25+C26+C27</f>
        <v>0</v>
      </c>
      <c r="D22" s="183">
        <f>+D23+D24+D25+D26+D27</f>
        <v>0</v>
      </c>
    </row>
    <row r="23" spans="1:4" s="54" customFormat="1" ht="12" customHeight="1">
      <c r="A23" s="302" t="s">
        <v>68</v>
      </c>
      <c r="B23" s="287" t="s">
        <v>177</v>
      </c>
      <c r="C23" s="186"/>
      <c r="D23" s="186"/>
    </row>
    <row r="24" spans="1:4" s="53" customFormat="1" ht="12" customHeight="1">
      <c r="A24" s="303" t="s">
        <v>69</v>
      </c>
      <c r="B24" s="288" t="s">
        <v>178</v>
      </c>
      <c r="C24" s="185"/>
      <c r="D24" s="185"/>
    </row>
    <row r="25" spans="1:4" s="54" customFormat="1" ht="12" customHeight="1">
      <c r="A25" s="303" t="s">
        <v>70</v>
      </c>
      <c r="B25" s="288" t="s">
        <v>332</v>
      </c>
      <c r="C25" s="185"/>
      <c r="D25" s="185"/>
    </row>
    <row r="26" spans="1:4" s="54" customFormat="1" ht="12" customHeight="1">
      <c r="A26" s="303" t="s">
        <v>71</v>
      </c>
      <c r="B26" s="288" t="s">
        <v>333</v>
      </c>
      <c r="C26" s="185"/>
      <c r="D26" s="185"/>
    </row>
    <row r="27" spans="1:4" s="54" customFormat="1" ht="12" customHeight="1">
      <c r="A27" s="303" t="s">
        <v>113</v>
      </c>
      <c r="B27" s="288" t="s">
        <v>179</v>
      </c>
      <c r="C27" s="185"/>
      <c r="D27" s="185"/>
    </row>
    <row r="28" spans="1:4" s="54" customFormat="1" ht="12" customHeight="1" thickBot="1">
      <c r="A28" s="304" t="s">
        <v>114</v>
      </c>
      <c r="B28" s="289" t="s">
        <v>180</v>
      </c>
      <c r="C28" s="187"/>
      <c r="D28" s="187"/>
    </row>
    <row r="29" spans="1:4" s="54" customFormat="1" ht="12" customHeight="1" thickBot="1">
      <c r="A29" s="27" t="s">
        <v>115</v>
      </c>
      <c r="B29" s="21" t="s">
        <v>181</v>
      </c>
      <c r="C29" s="189">
        <f>+C30+C34+C35+C36</f>
        <v>0</v>
      </c>
      <c r="D29" s="189">
        <f>+D30+D34+D35+D36</f>
        <v>0</v>
      </c>
    </row>
    <row r="30" spans="1:4" s="54" customFormat="1" ht="12" customHeight="1">
      <c r="A30" s="302" t="s">
        <v>182</v>
      </c>
      <c r="B30" s="287" t="s">
        <v>406</v>
      </c>
      <c r="C30" s="282">
        <f>+C31+C32+C33</f>
        <v>0</v>
      </c>
      <c r="D30" s="282">
        <f>+D31+D32+D33</f>
        <v>0</v>
      </c>
    </row>
    <row r="31" spans="1:4" s="54" customFormat="1" ht="12" customHeight="1">
      <c r="A31" s="303" t="s">
        <v>183</v>
      </c>
      <c r="B31" s="288" t="s">
        <v>188</v>
      </c>
      <c r="C31" s="185"/>
      <c r="D31" s="185"/>
    </row>
    <row r="32" spans="1:4" s="54" customFormat="1" ht="12" customHeight="1">
      <c r="A32" s="303" t="s">
        <v>184</v>
      </c>
      <c r="B32" s="288" t="s">
        <v>189</v>
      </c>
      <c r="C32" s="185"/>
      <c r="D32" s="185"/>
    </row>
    <row r="33" spans="1:4" s="54" customFormat="1" ht="12" customHeight="1">
      <c r="A33" s="303" t="s">
        <v>345</v>
      </c>
      <c r="B33" s="338" t="s">
        <v>346</v>
      </c>
      <c r="C33" s="185"/>
      <c r="D33" s="185"/>
    </row>
    <row r="34" spans="1:4" s="54" customFormat="1" ht="12" customHeight="1">
      <c r="A34" s="303" t="s">
        <v>185</v>
      </c>
      <c r="B34" s="288" t="s">
        <v>190</v>
      </c>
      <c r="C34" s="185"/>
      <c r="D34" s="185"/>
    </row>
    <row r="35" spans="1:4" s="54" customFormat="1" ht="12" customHeight="1">
      <c r="A35" s="303" t="s">
        <v>186</v>
      </c>
      <c r="B35" s="288" t="s">
        <v>191</v>
      </c>
      <c r="C35" s="185"/>
      <c r="D35" s="185"/>
    </row>
    <row r="36" spans="1:4" s="54" customFormat="1" ht="12" customHeight="1" thickBot="1">
      <c r="A36" s="304" t="s">
        <v>187</v>
      </c>
      <c r="B36" s="289" t="s">
        <v>192</v>
      </c>
      <c r="C36" s="187"/>
      <c r="D36" s="187"/>
    </row>
    <row r="37" spans="1:4" s="54" customFormat="1" ht="12" customHeight="1" thickBot="1">
      <c r="A37" s="27" t="s">
        <v>14</v>
      </c>
      <c r="B37" s="21" t="s">
        <v>342</v>
      </c>
      <c r="C37" s="183">
        <f>SUM(C38:C48)</f>
        <v>0</v>
      </c>
      <c r="D37" s="183">
        <f>SUM(D38:D48)</f>
        <v>0</v>
      </c>
    </row>
    <row r="38" spans="1:4" s="54" customFormat="1" ht="12" customHeight="1">
      <c r="A38" s="302" t="s">
        <v>72</v>
      </c>
      <c r="B38" s="287" t="s">
        <v>195</v>
      </c>
      <c r="C38" s="186"/>
      <c r="D38" s="186"/>
    </row>
    <row r="39" spans="1:4" s="54" customFormat="1" ht="12" customHeight="1">
      <c r="A39" s="303" t="s">
        <v>73</v>
      </c>
      <c r="B39" s="288" t="s">
        <v>196</v>
      </c>
      <c r="C39" s="185"/>
      <c r="D39" s="185"/>
    </row>
    <row r="40" spans="1:4" s="54" customFormat="1" ht="12" customHeight="1">
      <c r="A40" s="303" t="s">
        <v>74</v>
      </c>
      <c r="B40" s="288" t="s">
        <v>197</v>
      </c>
      <c r="C40" s="185"/>
      <c r="D40" s="185"/>
    </row>
    <row r="41" spans="1:4" s="54" customFormat="1" ht="12" customHeight="1">
      <c r="A41" s="303" t="s">
        <v>117</v>
      </c>
      <c r="B41" s="288" t="s">
        <v>198</v>
      </c>
      <c r="C41" s="185"/>
      <c r="D41" s="185"/>
    </row>
    <row r="42" spans="1:4" s="54" customFormat="1" ht="12" customHeight="1">
      <c r="A42" s="303" t="s">
        <v>118</v>
      </c>
      <c r="B42" s="288" t="s">
        <v>199</v>
      </c>
      <c r="C42" s="185"/>
      <c r="D42" s="185"/>
    </row>
    <row r="43" spans="1:4" s="54" customFormat="1" ht="12" customHeight="1">
      <c r="A43" s="303" t="s">
        <v>119</v>
      </c>
      <c r="B43" s="288" t="s">
        <v>200</v>
      </c>
      <c r="C43" s="185"/>
      <c r="D43" s="185"/>
    </row>
    <row r="44" spans="1:4" s="54" customFormat="1" ht="12" customHeight="1">
      <c r="A44" s="303" t="s">
        <v>120</v>
      </c>
      <c r="B44" s="288" t="s">
        <v>201</v>
      </c>
      <c r="C44" s="185"/>
      <c r="D44" s="185"/>
    </row>
    <row r="45" spans="1:4" s="54" customFormat="1" ht="12" customHeight="1">
      <c r="A45" s="303" t="s">
        <v>121</v>
      </c>
      <c r="B45" s="288" t="s">
        <v>202</v>
      </c>
      <c r="C45" s="185"/>
      <c r="D45" s="185"/>
    </row>
    <row r="46" spans="1:4" s="54" customFormat="1" ht="12" customHeight="1">
      <c r="A46" s="303" t="s">
        <v>193</v>
      </c>
      <c r="B46" s="288" t="s">
        <v>203</v>
      </c>
      <c r="C46" s="188"/>
      <c r="D46" s="188"/>
    </row>
    <row r="47" spans="1:4" s="54" customFormat="1" ht="12" customHeight="1">
      <c r="A47" s="304" t="s">
        <v>194</v>
      </c>
      <c r="B47" s="289" t="s">
        <v>344</v>
      </c>
      <c r="C47" s="273"/>
      <c r="D47" s="273"/>
    </row>
    <row r="48" spans="1:4" s="54" customFormat="1" ht="12" customHeight="1" thickBot="1">
      <c r="A48" s="304" t="s">
        <v>343</v>
      </c>
      <c r="B48" s="289" t="s">
        <v>204</v>
      </c>
      <c r="C48" s="273"/>
      <c r="D48" s="273"/>
    </row>
    <row r="49" spans="1:4" s="54" customFormat="1" ht="12" customHeight="1" thickBot="1">
      <c r="A49" s="27" t="s">
        <v>15</v>
      </c>
      <c r="B49" s="21" t="s">
        <v>205</v>
      </c>
      <c r="C49" s="183">
        <f>SUM(C50:C54)</f>
        <v>0</v>
      </c>
      <c r="D49" s="183">
        <f>SUM(D50:D54)</f>
        <v>0</v>
      </c>
    </row>
    <row r="50" spans="1:4" s="54" customFormat="1" ht="12" customHeight="1">
      <c r="A50" s="302" t="s">
        <v>75</v>
      </c>
      <c r="B50" s="287" t="s">
        <v>209</v>
      </c>
      <c r="C50" s="330"/>
      <c r="D50" s="330"/>
    </row>
    <row r="51" spans="1:4" s="54" customFormat="1" ht="12" customHeight="1">
      <c r="A51" s="303" t="s">
        <v>76</v>
      </c>
      <c r="B51" s="288" t="s">
        <v>210</v>
      </c>
      <c r="C51" s="188"/>
      <c r="D51" s="188"/>
    </row>
    <row r="52" spans="1:4" s="54" customFormat="1" ht="12" customHeight="1">
      <c r="A52" s="303" t="s">
        <v>206</v>
      </c>
      <c r="B52" s="288" t="s">
        <v>211</v>
      </c>
      <c r="C52" s="188"/>
      <c r="D52" s="188"/>
    </row>
    <row r="53" spans="1:4" s="54" customFormat="1" ht="12" customHeight="1">
      <c r="A53" s="303" t="s">
        <v>207</v>
      </c>
      <c r="B53" s="288" t="s">
        <v>212</v>
      </c>
      <c r="C53" s="188"/>
      <c r="D53" s="188"/>
    </row>
    <row r="54" spans="1:4" s="54" customFormat="1" ht="12" customHeight="1" thickBot="1">
      <c r="A54" s="304" t="s">
        <v>208</v>
      </c>
      <c r="B54" s="289" t="s">
        <v>213</v>
      </c>
      <c r="C54" s="273"/>
      <c r="D54" s="273"/>
    </row>
    <row r="55" spans="1:4" s="54" customFormat="1" ht="12" customHeight="1" thickBot="1">
      <c r="A55" s="27" t="s">
        <v>122</v>
      </c>
      <c r="B55" s="21" t="s">
        <v>214</v>
      </c>
      <c r="C55" s="183">
        <f>SUM(C56:C58)</f>
        <v>0</v>
      </c>
      <c r="D55" s="183">
        <f>SUM(D56:D58)</f>
        <v>0</v>
      </c>
    </row>
    <row r="56" spans="1:4" s="54" customFormat="1" ht="12" customHeight="1">
      <c r="A56" s="302" t="s">
        <v>77</v>
      </c>
      <c r="B56" s="287" t="s">
        <v>215</v>
      </c>
      <c r="C56" s="186"/>
      <c r="D56" s="186"/>
    </row>
    <row r="57" spans="1:4" s="54" customFormat="1" ht="12" customHeight="1">
      <c r="A57" s="303" t="s">
        <v>78</v>
      </c>
      <c r="B57" s="288" t="s">
        <v>334</v>
      </c>
      <c r="C57" s="185"/>
      <c r="D57" s="185"/>
    </row>
    <row r="58" spans="1:4" s="54" customFormat="1" ht="12" customHeight="1">
      <c r="A58" s="303" t="s">
        <v>218</v>
      </c>
      <c r="B58" s="288" t="s">
        <v>216</v>
      </c>
      <c r="C58" s="185"/>
      <c r="D58" s="185"/>
    </row>
    <row r="59" spans="1:4" s="54" customFormat="1" ht="12" customHeight="1" thickBot="1">
      <c r="A59" s="304" t="s">
        <v>219</v>
      </c>
      <c r="B59" s="289" t="s">
        <v>217</v>
      </c>
      <c r="C59" s="187"/>
      <c r="D59" s="187"/>
    </row>
    <row r="60" spans="1:4" s="54" customFormat="1" ht="12" customHeight="1" thickBot="1">
      <c r="A60" s="27" t="s">
        <v>17</v>
      </c>
      <c r="B60" s="178" t="s">
        <v>220</v>
      </c>
      <c r="C60" s="183">
        <f>SUM(C61:C63)</f>
        <v>0</v>
      </c>
      <c r="D60" s="183">
        <f>SUM(D61:D63)</f>
        <v>0</v>
      </c>
    </row>
    <row r="61" spans="1:4" s="54" customFormat="1" ht="12" customHeight="1">
      <c r="A61" s="302" t="s">
        <v>123</v>
      </c>
      <c r="B61" s="287" t="s">
        <v>222</v>
      </c>
      <c r="C61" s="188"/>
      <c r="D61" s="188"/>
    </row>
    <row r="62" spans="1:4" s="54" customFormat="1" ht="12" customHeight="1">
      <c r="A62" s="303" t="s">
        <v>124</v>
      </c>
      <c r="B62" s="288" t="s">
        <v>335</v>
      </c>
      <c r="C62" s="188"/>
      <c r="D62" s="188"/>
    </row>
    <row r="63" spans="1:4" s="54" customFormat="1" ht="12" customHeight="1">
      <c r="A63" s="303" t="s">
        <v>158</v>
      </c>
      <c r="B63" s="288" t="s">
        <v>223</v>
      </c>
      <c r="C63" s="188"/>
      <c r="D63" s="188"/>
    </row>
    <row r="64" spans="1:4" s="54" customFormat="1" ht="12" customHeight="1" thickBot="1">
      <c r="A64" s="304" t="s">
        <v>221</v>
      </c>
      <c r="B64" s="289" t="s">
        <v>224</v>
      </c>
      <c r="C64" s="188"/>
      <c r="D64" s="188"/>
    </row>
    <row r="65" spans="1:4" s="54" customFormat="1" ht="12" customHeight="1" thickBot="1">
      <c r="A65" s="27" t="s">
        <v>18</v>
      </c>
      <c r="B65" s="21" t="s">
        <v>225</v>
      </c>
      <c r="C65" s="189">
        <f>+C8+C15+C22+C29+C37+C49+C55+C60</f>
        <v>0</v>
      </c>
      <c r="D65" s="189">
        <f>+D8+D15+D22+D29+D37+D49+D55+D60</f>
        <v>0</v>
      </c>
    </row>
    <row r="66" spans="1:4" s="54" customFormat="1" ht="12" customHeight="1" thickBot="1">
      <c r="A66" s="305" t="s">
        <v>305</v>
      </c>
      <c r="B66" s="178" t="s">
        <v>227</v>
      </c>
      <c r="C66" s="183">
        <f>SUM(C67:C69)</f>
        <v>0</v>
      </c>
      <c r="D66" s="183">
        <f>SUM(D67:D69)</f>
        <v>0</v>
      </c>
    </row>
    <row r="67" spans="1:4" s="54" customFormat="1" ht="12" customHeight="1">
      <c r="A67" s="302" t="s">
        <v>258</v>
      </c>
      <c r="B67" s="287" t="s">
        <v>228</v>
      </c>
      <c r="C67" s="188"/>
      <c r="D67" s="188"/>
    </row>
    <row r="68" spans="1:4" s="54" customFormat="1" ht="12" customHeight="1">
      <c r="A68" s="303" t="s">
        <v>267</v>
      </c>
      <c r="B68" s="288" t="s">
        <v>229</v>
      </c>
      <c r="C68" s="188"/>
      <c r="D68" s="188"/>
    </row>
    <row r="69" spans="1:4" s="54" customFormat="1" ht="12" customHeight="1" thickBot="1">
      <c r="A69" s="304" t="s">
        <v>268</v>
      </c>
      <c r="B69" s="290" t="s">
        <v>230</v>
      </c>
      <c r="C69" s="188"/>
      <c r="D69" s="188"/>
    </row>
    <row r="70" spans="1:4" s="54" customFormat="1" ht="12" customHeight="1" thickBot="1">
      <c r="A70" s="305" t="s">
        <v>231</v>
      </c>
      <c r="B70" s="178" t="s">
        <v>232</v>
      </c>
      <c r="C70" s="183">
        <f>SUM(C71:C74)</f>
        <v>0</v>
      </c>
      <c r="D70" s="183">
        <f>SUM(D71:D74)</f>
        <v>0</v>
      </c>
    </row>
    <row r="71" spans="1:4" s="54" customFormat="1" ht="12" customHeight="1">
      <c r="A71" s="302" t="s">
        <v>103</v>
      </c>
      <c r="B71" s="287" t="s">
        <v>233</v>
      </c>
      <c r="C71" s="188"/>
      <c r="D71" s="188"/>
    </row>
    <row r="72" spans="1:4" s="54" customFormat="1" ht="12" customHeight="1">
      <c r="A72" s="303" t="s">
        <v>104</v>
      </c>
      <c r="B72" s="288" t="s">
        <v>234</v>
      </c>
      <c r="C72" s="188"/>
      <c r="D72" s="188"/>
    </row>
    <row r="73" spans="1:4" s="54" customFormat="1" ht="12" customHeight="1">
      <c r="A73" s="303" t="s">
        <v>259</v>
      </c>
      <c r="B73" s="288" t="s">
        <v>235</v>
      </c>
      <c r="C73" s="188"/>
      <c r="D73" s="188"/>
    </row>
    <row r="74" spans="1:4" s="54" customFormat="1" ht="12" customHeight="1" thickBot="1">
      <c r="A74" s="304" t="s">
        <v>260</v>
      </c>
      <c r="B74" s="289" t="s">
        <v>236</v>
      </c>
      <c r="C74" s="188"/>
      <c r="D74" s="188"/>
    </row>
    <row r="75" spans="1:4" s="54" customFormat="1" ht="12" customHeight="1" thickBot="1">
      <c r="A75" s="305" t="s">
        <v>237</v>
      </c>
      <c r="B75" s="178" t="s">
        <v>238</v>
      </c>
      <c r="C75" s="183">
        <f>SUM(C76:C77)</f>
        <v>5300</v>
      </c>
      <c r="D75" s="183">
        <f>SUM(D76:D77)</f>
        <v>5300</v>
      </c>
    </row>
    <row r="76" spans="1:4" s="54" customFormat="1" ht="12" customHeight="1">
      <c r="A76" s="302" t="s">
        <v>261</v>
      </c>
      <c r="B76" s="287" t="s">
        <v>239</v>
      </c>
      <c r="C76" s="188">
        <v>5300</v>
      </c>
      <c r="D76" s="188">
        <v>5300</v>
      </c>
    </row>
    <row r="77" spans="1:4" s="54" customFormat="1" ht="12" customHeight="1" thickBot="1">
      <c r="A77" s="304" t="s">
        <v>262</v>
      </c>
      <c r="B77" s="289" t="s">
        <v>240</v>
      </c>
      <c r="C77" s="188"/>
      <c r="D77" s="188"/>
    </row>
    <row r="78" spans="1:4" s="53" customFormat="1" ht="12" customHeight="1" thickBot="1">
      <c r="A78" s="305" t="s">
        <v>241</v>
      </c>
      <c r="B78" s="178" t="s">
        <v>242</v>
      </c>
      <c r="C78" s="183">
        <f>SUM(C79:C81)</f>
        <v>0</v>
      </c>
      <c r="D78" s="183">
        <f>SUM(D79:D81)</f>
        <v>0</v>
      </c>
    </row>
    <row r="79" spans="1:4" s="54" customFormat="1" ht="12" customHeight="1">
      <c r="A79" s="302" t="s">
        <v>263</v>
      </c>
      <c r="B79" s="287" t="s">
        <v>243</v>
      </c>
      <c r="C79" s="188"/>
      <c r="D79" s="188"/>
    </row>
    <row r="80" spans="1:4" s="54" customFormat="1" ht="12" customHeight="1">
      <c r="A80" s="303" t="s">
        <v>264</v>
      </c>
      <c r="B80" s="288" t="s">
        <v>244</v>
      </c>
      <c r="C80" s="188"/>
      <c r="D80" s="188"/>
    </row>
    <row r="81" spans="1:4" s="54" customFormat="1" ht="12" customHeight="1" thickBot="1">
      <c r="A81" s="304" t="s">
        <v>265</v>
      </c>
      <c r="B81" s="289" t="s">
        <v>245</v>
      </c>
      <c r="C81" s="188"/>
      <c r="D81" s="188"/>
    </row>
    <row r="82" spans="1:4" s="54" customFormat="1" ht="12" customHeight="1" thickBot="1">
      <c r="A82" s="305" t="s">
        <v>246</v>
      </c>
      <c r="B82" s="178" t="s">
        <v>266</v>
      </c>
      <c r="C82" s="183">
        <f>SUM(C83:C86)</f>
        <v>0</v>
      </c>
      <c r="D82" s="183">
        <f>SUM(D83:D86)</f>
        <v>0</v>
      </c>
    </row>
    <row r="83" spans="1:4" s="54" customFormat="1" ht="12" customHeight="1">
      <c r="A83" s="306" t="s">
        <v>247</v>
      </c>
      <c r="B83" s="287" t="s">
        <v>248</v>
      </c>
      <c r="C83" s="188"/>
      <c r="D83" s="188"/>
    </row>
    <row r="84" spans="1:4" s="54" customFormat="1" ht="12" customHeight="1">
      <c r="A84" s="307" t="s">
        <v>249</v>
      </c>
      <c r="B84" s="288" t="s">
        <v>250</v>
      </c>
      <c r="C84" s="188"/>
      <c r="D84" s="188"/>
    </row>
    <row r="85" spans="1:4" s="54" customFormat="1" ht="12" customHeight="1">
      <c r="A85" s="307" t="s">
        <v>251</v>
      </c>
      <c r="B85" s="288" t="s">
        <v>252</v>
      </c>
      <c r="C85" s="188"/>
      <c r="D85" s="188"/>
    </row>
    <row r="86" spans="1:4" s="53" customFormat="1" ht="12" customHeight="1" thickBot="1">
      <c r="A86" s="308" t="s">
        <v>253</v>
      </c>
      <c r="B86" s="289" t="s">
        <v>254</v>
      </c>
      <c r="C86" s="188"/>
      <c r="D86" s="188"/>
    </row>
    <row r="87" spans="1:4" s="53" customFormat="1" ht="12" customHeight="1" thickBot="1">
      <c r="A87" s="305" t="s">
        <v>255</v>
      </c>
      <c r="B87" s="178" t="s">
        <v>386</v>
      </c>
      <c r="C87" s="331"/>
      <c r="D87" s="331"/>
    </row>
    <row r="88" spans="1:4" s="53" customFormat="1" ht="12" customHeight="1" thickBot="1">
      <c r="A88" s="305" t="s">
        <v>407</v>
      </c>
      <c r="B88" s="178" t="s">
        <v>256</v>
      </c>
      <c r="C88" s="331"/>
      <c r="D88" s="331"/>
    </row>
    <row r="89" spans="1:4" s="53" customFormat="1" ht="12" customHeight="1" thickBot="1">
      <c r="A89" s="305" t="s">
        <v>408</v>
      </c>
      <c r="B89" s="294" t="s">
        <v>389</v>
      </c>
      <c r="C89" s="189">
        <f>+C66+C70+C75+C78+C82+C88+C87</f>
        <v>5300</v>
      </c>
      <c r="D89" s="189">
        <f>+D66+D70+D75+D78+D82+D88+D87</f>
        <v>5300</v>
      </c>
    </row>
    <row r="90" spans="1:4" s="53" customFormat="1" ht="12" customHeight="1" thickBot="1">
      <c r="A90" s="309" t="s">
        <v>409</v>
      </c>
      <c r="B90" s="295" t="s">
        <v>410</v>
      </c>
      <c r="C90" s="189">
        <f>+C65+C89</f>
        <v>5300</v>
      </c>
      <c r="D90" s="189">
        <f>+D65+D89</f>
        <v>5300</v>
      </c>
    </row>
    <row r="91" spans="1:3" s="54" customFormat="1" ht="15" customHeight="1" thickBot="1">
      <c r="A91" s="136"/>
      <c r="B91" s="137"/>
      <c r="C91" s="238"/>
    </row>
    <row r="92" spans="1:4" s="45" customFormat="1" ht="16.5" customHeight="1" thickBot="1">
      <c r="A92" s="140"/>
      <c r="B92" s="141" t="s">
        <v>48</v>
      </c>
      <c r="C92" s="240"/>
      <c r="D92" s="240"/>
    </row>
    <row r="93" spans="1:4" s="55" customFormat="1" ht="12" customHeight="1" thickBot="1">
      <c r="A93" s="279" t="s">
        <v>10</v>
      </c>
      <c r="B93" s="26" t="s">
        <v>414</v>
      </c>
      <c r="C93" s="182">
        <f>+C94+C95+C96+C97+C98+C111</f>
        <v>5300</v>
      </c>
      <c r="D93" s="182">
        <f>+D94+D95+D96+D97+D98+D111</f>
        <v>5300</v>
      </c>
    </row>
    <row r="94" spans="1:4" ht="12" customHeight="1">
      <c r="A94" s="310" t="s">
        <v>79</v>
      </c>
      <c r="B94" s="10" t="s">
        <v>39</v>
      </c>
      <c r="C94" s="184"/>
      <c r="D94" s="184"/>
    </row>
    <row r="95" spans="1:4" ht="12" customHeight="1">
      <c r="A95" s="303" t="s">
        <v>80</v>
      </c>
      <c r="B95" s="8" t="s">
        <v>125</v>
      </c>
      <c r="C95" s="185"/>
      <c r="D95" s="185"/>
    </row>
    <row r="96" spans="1:4" ht="12" customHeight="1">
      <c r="A96" s="303" t="s">
        <v>81</v>
      </c>
      <c r="B96" s="8" t="s">
        <v>101</v>
      </c>
      <c r="C96" s="187"/>
      <c r="D96" s="187"/>
    </row>
    <row r="97" spans="1:4" ht="12" customHeight="1">
      <c r="A97" s="303" t="s">
        <v>82</v>
      </c>
      <c r="B97" s="11" t="s">
        <v>126</v>
      </c>
      <c r="C97" s="187"/>
      <c r="D97" s="187"/>
    </row>
    <row r="98" spans="1:4" ht="12" customHeight="1">
      <c r="A98" s="303" t="s">
        <v>93</v>
      </c>
      <c r="B98" s="19" t="s">
        <v>127</v>
      </c>
      <c r="C98" s="187">
        <v>5300</v>
      </c>
      <c r="D98" s="187">
        <v>5300</v>
      </c>
    </row>
    <row r="99" spans="1:4" ht="12" customHeight="1">
      <c r="A99" s="303" t="s">
        <v>83</v>
      </c>
      <c r="B99" s="8" t="s">
        <v>411</v>
      </c>
      <c r="C99" s="187"/>
      <c r="D99" s="187"/>
    </row>
    <row r="100" spans="1:4" ht="12" customHeight="1">
      <c r="A100" s="303" t="s">
        <v>84</v>
      </c>
      <c r="B100" s="91" t="s">
        <v>352</v>
      </c>
      <c r="C100" s="187"/>
      <c r="D100" s="187"/>
    </row>
    <row r="101" spans="1:4" ht="12" customHeight="1">
      <c r="A101" s="303" t="s">
        <v>94</v>
      </c>
      <c r="B101" s="91" t="s">
        <v>351</v>
      </c>
      <c r="C101" s="187"/>
      <c r="D101" s="187"/>
    </row>
    <row r="102" spans="1:4" ht="12" customHeight="1">
      <c r="A102" s="303" t="s">
        <v>95</v>
      </c>
      <c r="B102" s="91" t="s">
        <v>272</v>
      </c>
      <c r="C102" s="187"/>
      <c r="D102" s="187"/>
    </row>
    <row r="103" spans="1:4" ht="12" customHeight="1">
      <c r="A103" s="303" t="s">
        <v>96</v>
      </c>
      <c r="B103" s="92" t="s">
        <v>273</v>
      </c>
      <c r="C103" s="187"/>
      <c r="D103" s="187"/>
    </row>
    <row r="104" spans="1:4" ht="12" customHeight="1">
      <c r="A104" s="303" t="s">
        <v>97</v>
      </c>
      <c r="B104" s="92" t="s">
        <v>274</v>
      </c>
      <c r="C104" s="187"/>
      <c r="D104" s="187"/>
    </row>
    <row r="105" spans="1:4" ht="12" customHeight="1">
      <c r="A105" s="303" t="s">
        <v>99</v>
      </c>
      <c r="B105" s="91" t="s">
        <v>275</v>
      </c>
      <c r="C105" s="187"/>
      <c r="D105" s="187"/>
    </row>
    <row r="106" spans="1:4" ht="12" customHeight="1">
      <c r="A106" s="303" t="s">
        <v>128</v>
      </c>
      <c r="B106" s="91" t="s">
        <v>276</v>
      </c>
      <c r="C106" s="187"/>
      <c r="D106" s="187"/>
    </row>
    <row r="107" spans="1:4" ht="12" customHeight="1">
      <c r="A107" s="303" t="s">
        <v>270</v>
      </c>
      <c r="B107" s="92" t="s">
        <v>277</v>
      </c>
      <c r="C107" s="187"/>
      <c r="D107" s="187"/>
    </row>
    <row r="108" spans="1:4" ht="12" customHeight="1">
      <c r="A108" s="311" t="s">
        <v>271</v>
      </c>
      <c r="B108" s="93" t="s">
        <v>278</v>
      </c>
      <c r="C108" s="187"/>
      <c r="D108" s="187"/>
    </row>
    <row r="109" spans="1:4" ht="12" customHeight="1">
      <c r="A109" s="303" t="s">
        <v>349</v>
      </c>
      <c r="B109" s="93" t="s">
        <v>279</v>
      </c>
      <c r="C109" s="187"/>
      <c r="D109" s="187"/>
    </row>
    <row r="110" spans="1:4" ht="12" customHeight="1">
      <c r="A110" s="303" t="s">
        <v>350</v>
      </c>
      <c r="B110" s="92" t="s">
        <v>280</v>
      </c>
      <c r="C110" s="185">
        <v>5300</v>
      </c>
      <c r="D110" s="185">
        <v>5300</v>
      </c>
    </row>
    <row r="111" spans="1:4" ht="12" customHeight="1">
      <c r="A111" s="303" t="s">
        <v>354</v>
      </c>
      <c r="B111" s="11" t="s">
        <v>40</v>
      </c>
      <c r="C111" s="185"/>
      <c r="D111" s="185"/>
    </row>
    <row r="112" spans="1:4" ht="12" customHeight="1">
      <c r="A112" s="304" t="s">
        <v>355</v>
      </c>
      <c r="B112" s="8" t="s">
        <v>412</v>
      </c>
      <c r="C112" s="187"/>
      <c r="D112" s="187"/>
    </row>
    <row r="113" spans="1:4" ht="12" customHeight="1" thickBot="1">
      <c r="A113" s="312" t="s">
        <v>356</v>
      </c>
      <c r="B113" s="94" t="s">
        <v>413</v>
      </c>
      <c r="C113" s="191"/>
      <c r="D113" s="191"/>
    </row>
    <row r="114" spans="1:4" ht="12" customHeight="1" thickBot="1">
      <c r="A114" s="27" t="s">
        <v>11</v>
      </c>
      <c r="B114" s="25" t="s">
        <v>281</v>
      </c>
      <c r="C114" s="183">
        <f>+C115+C117+C119</f>
        <v>0</v>
      </c>
      <c r="D114" s="183">
        <f>+D115+D117+D119</f>
        <v>0</v>
      </c>
    </row>
    <row r="115" spans="1:4" ht="12" customHeight="1">
      <c r="A115" s="302" t="s">
        <v>85</v>
      </c>
      <c r="B115" s="8" t="s">
        <v>156</v>
      </c>
      <c r="C115" s="186"/>
      <c r="D115" s="186"/>
    </row>
    <row r="116" spans="1:4" ht="12" customHeight="1">
      <c r="A116" s="302" t="s">
        <v>86</v>
      </c>
      <c r="B116" s="12" t="s">
        <v>285</v>
      </c>
      <c r="C116" s="186"/>
      <c r="D116" s="186"/>
    </row>
    <row r="117" spans="1:4" ht="12" customHeight="1">
      <c r="A117" s="302" t="s">
        <v>87</v>
      </c>
      <c r="B117" s="12" t="s">
        <v>129</v>
      </c>
      <c r="C117" s="185"/>
      <c r="D117" s="185"/>
    </row>
    <row r="118" spans="1:4" ht="12" customHeight="1">
      <c r="A118" s="302" t="s">
        <v>88</v>
      </c>
      <c r="B118" s="12" t="s">
        <v>286</v>
      </c>
      <c r="C118" s="166"/>
      <c r="D118" s="166"/>
    </row>
    <row r="119" spans="1:4" ht="12" customHeight="1">
      <c r="A119" s="302" t="s">
        <v>89</v>
      </c>
      <c r="B119" s="180" t="s">
        <v>159</v>
      </c>
      <c r="C119" s="166"/>
      <c r="D119" s="166"/>
    </row>
    <row r="120" spans="1:4" ht="12" customHeight="1">
      <c r="A120" s="302" t="s">
        <v>98</v>
      </c>
      <c r="B120" s="179" t="s">
        <v>336</v>
      </c>
      <c r="C120" s="166"/>
      <c r="D120" s="166"/>
    </row>
    <row r="121" spans="1:4" ht="12" customHeight="1">
      <c r="A121" s="302" t="s">
        <v>100</v>
      </c>
      <c r="B121" s="283" t="s">
        <v>291</v>
      </c>
      <c r="C121" s="166"/>
      <c r="D121" s="166"/>
    </row>
    <row r="122" spans="1:4" ht="12" customHeight="1">
      <c r="A122" s="302" t="s">
        <v>130</v>
      </c>
      <c r="B122" s="92" t="s">
        <v>274</v>
      </c>
      <c r="C122" s="166"/>
      <c r="D122" s="166"/>
    </row>
    <row r="123" spans="1:4" ht="12" customHeight="1">
      <c r="A123" s="302" t="s">
        <v>131</v>
      </c>
      <c r="B123" s="92" t="s">
        <v>290</v>
      </c>
      <c r="C123" s="166"/>
      <c r="D123" s="166"/>
    </row>
    <row r="124" spans="1:4" ht="12" customHeight="1">
      <c r="A124" s="302" t="s">
        <v>132</v>
      </c>
      <c r="B124" s="92" t="s">
        <v>289</v>
      </c>
      <c r="C124" s="166"/>
      <c r="D124" s="166"/>
    </row>
    <row r="125" spans="1:4" ht="12" customHeight="1">
      <c r="A125" s="302" t="s">
        <v>282</v>
      </c>
      <c r="B125" s="92" t="s">
        <v>277</v>
      </c>
      <c r="C125" s="166"/>
      <c r="D125" s="166"/>
    </row>
    <row r="126" spans="1:4" ht="12" customHeight="1">
      <c r="A126" s="302" t="s">
        <v>283</v>
      </c>
      <c r="B126" s="92" t="s">
        <v>288</v>
      </c>
      <c r="C126" s="166"/>
      <c r="D126" s="166"/>
    </row>
    <row r="127" spans="1:4" ht="12" customHeight="1" thickBot="1">
      <c r="A127" s="311" t="s">
        <v>284</v>
      </c>
      <c r="B127" s="92" t="s">
        <v>287</v>
      </c>
      <c r="C127" s="168"/>
      <c r="D127" s="168"/>
    </row>
    <row r="128" spans="1:4" ht="12" customHeight="1" thickBot="1">
      <c r="A128" s="27" t="s">
        <v>12</v>
      </c>
      <c r="B128" s="85" t="s">
        <v>359</v>
      </c>
      <c r="C128" s="183">
        <f>+C93+C114</f>
        <v>5300</v>
      </c>
      <c r="D128" s="183">
        <f>+D93+D114</f>
        <v>5300</v>
      </c>
    </row>
    <row r="129" spans="1:4" ht="12" customHeight="1" thickBot="1">
      <c r="A129" s="27" t="s">
        <v>13</v>
      </c>
      <c r="B129" s="85" t="s">
        <v>360</v>
      </c>
      <c r="C129" s="183">
        <f>+C130+C131+C132</f>
        <v>0</v>
      </c>
      <c r="D129" s="183">
        <f>+D130+D131+D132</f>
        <v>0</v>
      </c>
    </row>
    <row r="130" spans="1:4" s="55" customFormat="1" ht="12" customHeight="1">
      <c r="A130" s="302" t="s">
        <v>182</v>
      </c>
      <c r="B130" s="9" t="s">
        <v>417</v>
      </c>
      <c r="C130" s="166"/>
      <c r="D130" s="166"/>
    </row>
    <row r="131" spans="1:4" ht="12" customHeight="1">
      <c r="A131" s="302" t="s">
        <v>185</v>
      </c>
      <c r="B131" s="9" t="s">
        <v>368</v>
      </c>
      <c r="C131" s="166"/>
      <c r="D131" s="166"/>
    </row>
    <row r="132" spans="1:4" ht="12" customHeight="1" thickBot="1">
      <c r="A132" s="311" t="s">
        <v>186</v>
      </c>
      <c r="B132" s="7" t="s">
        <v>416</v>
      </c>
      <c r="C132" s="166"/>
      <c r="D132" s="166"/>
    </row>
    <row r="133" spans="1:4" ht="12" customHeight="1" thickBot="1">
      <c r="A133" s="27" t="s">
        <v>14</v>
      </c>
      <c r="B133" s="85" t="s">
        <v>361</v>
      </c>
      <c r="C133" s="183">
        <f>+C134+C135+C136+C137+C138+C139</f>
        <v>0</v>
      </c>
      <c r="D133" s="183">
        <f>+D134+D135+D136+D137+D138+D139</f>
        <v>0</v>
      </c>
    </row>
    <row r="134" spans="1:4" ht="12" customHeight="1">
      <c r="A134" s="302" t="s">
        <v>72</v>
      </c>
      <c r="B134" s="9" t="s">
        <v>370</v>
      </c>
      <c r="C134" s="166"/>
      <c r="D134" s="166"/>
    </row>
    <row r="135" spans="1:4" ht="12" customHeight="1">
      <c r="A135" s="302" t="s">
        <v>73</v>
      </c>
      <c r="B135" s="9" t="s">
        <v>362</v>
      </c>
      <c r="C135" s="166"/>
      <c r="D135" s="166"/>
    </row>
    <row r="136" spans="1:4" ht="12" customHeight="1">
      <c r="A136" s="302" t="s">
        <v>74</v>
      </c>
      <c r="B136" s="9" t="s">
        <v>363</v>
      </c>
      <c r="C136" s="166"/>
      <c r="D136" s="166"/>
    </row>
    <row r="137" spans="1:4" ht="12" customHeight="1">
      <c r="A137" s="302" t="s">
        <v>117</v>
      </c>
      <c r="B137" s="9" t="s">
        <v>415</v>
      </c>
      <c r="C137" s="166"/>
      <c r="D137" s="166"/>
    </row>
    <row r="138" spans="1:4" ht="12" customHeight="1">
      <c r="A138" s="302" t="s">
        <v>118</v>
      </c>
      <c r="B138" s="9" t="s">
        <v>365</v>
      </c>
      <c r="C138" s="166"/>
      <c r="D138" s="166"/>
    </row>
    <row r="139" spans="1:4" s="55" customFormat="1" ht="12" customHeight="1" thickBot="1">
      <c r="A139" s="311" t="s">
        <v>119</v>
      </c>
      <c r="B139" s="7" t="s">
        <v>366</v>
      </c>
      <c r="C139" s="166"/>
      <c r="D139" s="166"/>
    </row>
    <row r="140" spans="1:11" ht="12" customHeight="1" thickBot="1">
      <c r="A140" s="27" t="s">
        <v>15</v>
      </c>
      <c r="B140" s="85" t="s">
        <v>430</v>
      </c>
      <c r="C140" s="189">
        <f>+C141+C142+C144+C145+C143</f>
        <v>0</v>
      </c>
      <c r="D140" s="189">
        <f>+D141+D142+D144+D145+D143</f>
        <v>0</v>
      </c>
      <c r="K140" s="148"/>
    </row>
    <row r="141" spans="1:4" ht="12.75">
      <c r="A141" s="302" t="s">
        <v>75</v>
      </c>
      <c r="B141" s="9" t="s">
        <v>292</v>
      </c>
      <c r="C141" s="166"/>
      <c r="D141" s="166"/>
    </row>
    <row r="142" spans="1:4" ht="12" customHeight="1">
      <c r="A142" s="302" t="s">
        <v>76</v>
      </c>
      <c r="B142" s="9" t="s">
        <v>293</v>
      </c>
      <c r="C142" s="166"/>
      <c r="D142" s="166"/>
    </row>
    <row r="143" spans="1:4" s="55" customFormat="1" ht="12" customHeight="1">
      <c r="A143" s="302" t="s">
        <v>206</v>
      </c>
      <c r="B143" s="9" t="s">
        <v>429</v>
      </c>
      <c r="C143" s="166"/>
      <c r="D143" s="166"/>
    </row>
    <row r="144" spans="1:4" s="55" customFormat="1" ht="12" customHeight="1">
      <c r="A144" s="302" t="s">
        <v>207</v>
      </c>
      <c r="B144" s="9" t="s">
        <v>375</v>
      </c>
      <c r="C144" s="166"/>
      <c r="D144" s="166"/>
    </row>
    <row r="145" spans="1:4" s="55" customFormat="1" ht="12" customHeight="1" thickBot="1">
      <c r="A145" s="311" t="s">
        <v>208</v>
      </c>
      <c r="B145" s="7" t="s">
        <v>304</v>
      </c>
      <c r="C145" s="166"/>
      <c r="D145" s="166"/>
    </row>
    <row r="146" spans="1:4" s="55" customFormat="1" ht="12" customHeight="1" thickBot="1">
      <c r="A146" s="27" t="s">
        <v>16</v>
      </c>
      <c r="B146" s="85" t="s">
        <v>376</v>
      </c>
      <c r="C146" s="192">
        <f>+C147+C148+C149+C150+C151</f>
        <v>0</v>
      </c>
      <c r="D146" s="192">
        <f>+D147+D148+D149+D150+D151</f>
        <v>0</v>
      </c>
    </row>
    <row r="147" spans="1:4" s="55" customFormat="1" ht="12" customHeight="1">
      <c r="A147" s="302" t="s">
        <v>77</v>
      </c>
      <c r="B147" s="9" t="s">
        <v>371</v>
      </c>
      <c r="C147" s="166"/>
      <c r="D147" s="166"/>
    </row>
    <row r="148" spans="1:4" s="55" customFormat="1" ht="12" customHeight="1">
      <c r="A148" s="302" t="s">
        <v>78</v>
      </c>
      <c r="B148" s="9" t="s">
        <v>378</v>
      </c>
      <c r="C148" s="166"/>
      <c r="D148" s="166"/>
    </row>
    <row r="149" spans="1:4" s="55" customFormat="1" ht="12" customHeight="1">
      <c r="A149" s="302" t="s">
        <v>218</v>
      </c>
      <c r="B149" s="9" t="s">
        <v>373</v>
      </c>
      <c r="C149" s="166"/>
      <c r="D149" s="166"/>
    </row>
    <row r="150" spans="1:4" ht="12.75" customHeight="1">
      <c r="A150" s="302" t="s">
        <v>219</v>
      </c>
      <c r="B150" s="9" t="s">
        <v>418</v>
      </c>
      <c r="C150" s="166"/>
      <c r="D150" s="166"/>
    </row>
    <row r="151" spans="1:4" ht="12.75" customHeight="1" thickBot="1">
      <c r="A151" s="311" t="s">
        <v>377</v>
      </c>
      <c r="B151" s="7" t="s">
        <v>380</v>
      </c>
      <c r="C151" s="168"/>
      <c r="D151" s="168"/>
    </row>
    <row r="152" spans="1:4" ht="12.75" customHeight="1" thickBot="1">
      <c r="A152" s="348" t="s">
        <v>17</v>
      </c>
      <c r="B152" s="85" t="s">
        <v>381</v>
      </c>
      <c r="C152" s="192"/>
      <c r="D152" s="192"/>
    </row>
    <row r="153" spans="1:4" ht="12" customHeight="1" thickBot="1">
      <c r="A153" s="348" t="s">
        <v>18</v>
      </c>
      <c r="B153" s="85" t="s">
        <v>382</v>
      </c>
      <c r="C153" s="192"/>
      <c r="D153" s="192"/>
    </row>
    <row r="154" spans="1:4" ht="15" customHeight="1" thickBot="1">
      <c r="A154" s="27" t="s">
        <v>19</v>
      </c>
      <c r="B154" s="85" t="s">
        <v>384</v>
      </c>
      <c r="C154" s="297">
        <f>+C129+C133+C140+C146+C152+C153</f>
        <v>0</v>
      </c>
      <c r="D154" s="297">
        <f>+D129+D133+D140+D146+D152+D153</f>
        <v>0</v>
      </c>
    </row>
    <row r="155" spans="1:4" ht="13.5" thickBot="1">
      <c r="A155" s="313" t="s">
        <v>20</v>
      </c>
      <c r="B155" s="254" t="s">
        <v>383</v>
      </c>
      <c r="C155" s="297">
        <f>+C128+C154</f>
        <v>5300</v>
      </c>
      <c r="D155" s="297">
        <f>+D128+D154</f>
        <v>5300</v>
      </c>
    </row>
    <row r="156" spans="1:3" ht="15" customHeight="1" thickBot="1">
      <c r="A156" s="259"/>
      <c r="B156" s="260"/>
      <c r="C156" s="261"/>
    </row>
    <row r="157" spans="1:4" ht="14.25" customHeight="1" thickBot="1">
      <c r="A157" s="145" t="s">
        <v>419</v>
      </c>
      <c r="B157" s="146"/>
      <c r="C157" s="84">
        <v>0</v>
      </c>
      <c r="D157" s="84">
        <v>0</v>
      </c>
    </row>
    <row r="158" spans="1:4" ht="13.5" thickBot="1">
      <c r="A158" s="145" t="s">
        <v>138</v>
      </c>
      <c r="B158" s="146"/>
      <c r="C158" s="84">
        <v>0</v>
      </c>
      <c r="D158" s="8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dr. Torma Viktória</cp:lastModifiedBy>
  <cp:lastPrinted>2017-03-07T10:44:58Z</cp:lastPrinted>
  <dcterms:created xsi:type="dcterms:W3CDTF">1999-10-30T10:30:45Z</dcterms:created>
  <dcterms:modified xsi:type="dcterms:W3CDTF">2017-04-11T11:00:48Z</dcterms:modified>
  <cp:category/>
  <cp:version/>
  <cp:contentType/>
  <cp:contentStatus/>
</cp:coreProperties>
</file>