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4"/>
  </bookViews>
  <sheets>
    <sheet name="hivatal" sheetId="1" r:id="rId1"/>
    <sheet name="önkorm" sheetId="2" r:id="rId2"/>
    <sheet name="ovoda" sheetId="3" r:id="rId3"/>
    <sheet name="beruházás" sheetId="4" r:id="rId4"/>
    <sheet name="összesített" sheetId="5" r:id="rId5"/>
  </sheets>
  <definedNames/>
  <calcPr fullCalcOnLoad="1"/>
</workbook>
</file>

<file path=xl/sharedStrings.xml><?xml version="1.0" encoding="utf-8"?>
<sst xmlns="http://schemas.openxmlformats.org/spreadsheetml/2006/main" count="269" uniqueCount="104">
  <si>
    <t>adatok ezer forintban</t>
  </si>
  <si>
    <t>Megnevezés</t>
  </si>
  <si>
    <t>Bevételek</t>
  </si>
  <si>
    <t>Sorsz.</t>
  </si>
  <si>
    <t>1.</t>
  </si>
  <si>
    <t>2.</t>
  </si>
  <si>
    <t>3.</t>
  </si>
  <si>
    <t>4.</t>
  </si>
  <si>
    <t>6.</t>
  </si>
  <si>
    <t>5.</t>
  </si>
  <si>
    <t xml:space="preserve">Zsámbok Község Önkormányzat  </t>
  </si>
  <si>
    <t xml:space="preserve">Bevételek mindösszesen </t>
  </si>
  <si>
    <t>Kiadások</t>
  </si>
  <si>
    <t>Működési kiadások</t>
  </si>
  <si>
    <t>Felhalmozási célú kiadás</t>
  </si>
  <si>
    <t>ebből: Általános tartalék</t>
  </si>
  <si>
    <t xml:space="preserve">          Céltartalék</t>
  </si>
  <si>
    <t>Kiadások mindösszesen:</t>
  </si>
  <si>
    <t>Eredeti ei</t>
  </si>
  <si>
    <t>Módosított ei</t>
  </si>
  <si>
    <t>bevételei és kiadásai</t>
  </si>
  <si>
    <t>Módosítás</t>
  </si>
  <si>
    <t>Készletértékesítés B401</t>
  </si>
  <si>
    <t>Szolgáltatások ellenértéke B402</t>
  </si>
  <si>
    <t>Közvetített szolgáltatások ellenértéke   (Továbbszámlázott belföldi szolgáltatás) B403</t>
  </si>
  <si>
    <t>Tulajdonosi bevételek B404 (Bérleti díj bev. 2300, Osztalék 750, Egyéb önkorm.vagyon bérbead. 1800)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</si>
  <si>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</si>
  <si>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</si>
  <si>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</si>
  <si>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</si>
  <si>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</si>
  <si>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</si>
  <si>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>Egyéb köznevelési tám. B112</t>
  </si>
  <si>
    <t>Szociális, gyermekjóléti, gyermekétkezt. Tám. B113</t>
  </si>
  <si>
    <t>Kulturális felad. Tám. B114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</si>
  <si>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</si>
  <si>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</si>
  <si>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</si>
  <si>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</si>
  <si>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</si>
  <si>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</si>
  <si>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</si>
  <si>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</si>
  <si>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</si>
  <si>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Egyéb felhalm.célú átvett pek B73 (Felhalm.célra átvett pek 7423, 9918)</t>
  </si>
  <si>
    <t xml:space="preserve">Felhalm. Célra átvett pénzeszk.összesen: </t>
  </si>
  <si>
    <t>Költségvetési bevételek</t>
  </si>
  <si>
    <t>Befekt.célú belföldi ép visszaváltása, értékes. B8123</t>
  </si>
  <si>
    <t>Finanszírozási bevételek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</si>
  <si>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</si>
  <si>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</si>
  <si>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</si>
  <si>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</si>
  <si>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  felújítás K7</t>
  </si>
  <si>
    <t>ebből: beruházás K6</t>
  </si>
  <si>
    <t>Tartalékok K512</t>
  </si>
  <si>
    <t>Finanszírozási kiadások</t>
  </si>
  <si>
    <t>Intézményfinanszírozás K915</t>
  </si>
  <si>
    <t xml:space="preserve">        pénzek.átadás, támogatás K5</t>
  </si>
  <si>
    <t>Egyéb felhalm.célú tám.</t>
  </si>
  <si>
    <t>Felhalmozási célú tám. K8</t>
  </si>
  <si>
    <t>Polgármesteri Hivatal</t>
  </si>
  <si>
    <t>Helyi önkorm.műk.általános tám. B111</t>
  </si>
  <si>
    <t>Egyéb közhatalmi bev. B36 (Igazgatási díj))</t>
  </si>
  <si>
    <t>Központi, irányítószervi tám. B816 (Intézményfinansz.)</t>
  </si>
  <si>
    <t>Kacó Napköziotthonos Óvoda</t>
  </si>
  <si>
    <t>Önkorm.</t>
  </si>
  <si>
    <t>Hivatal</t>
  </si>
  <si>
    <t>Óvoda</t>
  </si>
  <si>
    <t>Összesen</t>
  </si>
  <si>
    <t>13. melléklet a 1/2014.(I.31) Ör-hez</t>
  </si>
  <si>
    <t>2/a.melléklet a 1/2014.(I.31.) Ör-hez</t>
  </si>
  <si>
    <t xml:space="preserve">Zsámbok Község Önkormányzat </t>
  </si>
  <si>
    <t>Csatorna</t>
  </si>
  <si>
    <t>ASP</t>
  </si>
  <si>
    <t>Felújítás</t>
  </si>
  <si>
    <t>Utak</t>
  </si>
  <si>
    <t>Beruházás</t>
  </si>
  <si>
    <t>Önkormányzat össz</t>
  </si>
  <si>
    <t>Hivatal összesen</t>
  </si>
  <si>
    <t>Számítógép</t>
  </si>
  <si>
    <t>Porszívó</t>
  </si>
  <si>
    <t>Bojler</t>
  </si>
  <si>
    <t>Óvoda összesen:</t>
  </si>
  <si>
    <t>Mindösszesen</t>
  </si>
  <si>
    <t>Műv.ház szám.gép</t>
  </si>
  <si>
    <t>Fűnyírógép</t>
  </si>
  <si>
    <t>Sportöltöző</t>
  </si>
  <si>
    <t>6. melléklet a 1/2014.(I.31.) Ör-hez</t>
  </si>
  <si>
    <t>beruházási, felújítási előirányzatai (Áfával)</t>
  </si>
  <si>
    <t>7.melléklet a 1/2014.(I.31.) Ör-hez</t>
  </si>
  <si>
    <t>8. melléklet a 1/2014.(I.31.) Ör.-hez</t>
  </si>
  <si>
    <t>Egyéb műk.c.tám államh.belülről B16 (Választás)</t>
  </si>
  <si>
    <t>Műk.célú közp.előirányz. B115</t>
  </si>
  <si>
    <t>Helyi önkorm.kieg.tám. B116</t>
  </si>
  <si>
    <t>Maradvány igénybevétele B813</t>
  </si>
  <si>
    <t>Műk.célú közp.előir.B115</t>
  </si>
  <si>
    <t>Központi, irányítőszervi tám.816</t>
  </si>
  <si>
    <t>Mindösszesen:</t>
  </si>
  <si>
    <t>4. melléklet 6/2014. (VI.12.) Ör.-hez</t>
  </si>
  <si>
    <t>2. melléklet a 6/2014. (VI.12.) Ör.-hez</t>
  </si>
  <si>
    <t>5. melléklet a 6/2014. (VI.12.) Ör. -hez</t>
  </si>
  <si>
    <t>3.melléklet a 6/2014.(VI.12.) Ör-hez</t>
  </si>
  <si>
    <t>1. melléklet a 6/2014. (VI.12.) Ör.-hez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</si>
</sst>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20" fillId="0" borderId="10" xfId="0" applyFont="1" applyBorder="1" applyAlignment="1">
      <alignment horizontal="justify" vertical="top"/>
    </xf>
    <xf numFmtId="0" fontId="21" fillId="0" borderId="10" xfId="0" applyFont="1" applyBorder="1" applyAlignment="1">
      <alignment horizontal="justify" vertical="top"/>
    </xf>
    <xf numFmtId="0" fontId="21" fillId="0" borderId="10" xfId="0" applyFont="1" applyBorder="1" applyAlignment="1">
      <alignment horizontal="right" vertical="top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vertical="top"/>
    </xf>
    <xf numFmtId="14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4" fontId="18" fillId="0" borderId="14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4">
      <selection activeCell="C13" sqref="C13"/>
    </sheetView>
  </sheetViews>
  <sheetFormatPr defaultColWidth="9.140625" defaultRowHeight="12.75"/>
  <cols>
    <col min="1" max="1" width="7.140625" style="0" customWidth="1"/>
    <col min="2" max="2" width="30.28125" style="0" customWidth="1"/>
    <col min="3" max="3" width="12.00390625" style="0" customWidth="1"/>
    <col min="4" max="4" width="10.140625" style="0" customWidth="1"/>
    <col min="5" max="5" width="14.00390625" style="0" customWidth="1"/>
  </cols>
  <sheetData>
    <row r="1" spans="1:5" ht="12.75">
      <c r="A1" s="40" t="s">
        <v>99</v>
      </c>
      <c r="B1" s="40"/>
      <c r="C1" s="1"/>
      <c r="D1" s="1"/>
      <c r="E1" s="1"/>
    </row>
    <row r="2" spans="1:5" ht="12.75">
      <c r="A2" s="41" t="s">
        <v>90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61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41790</v>
      </c>
      <c r="C6" s="37"/>
      <c r="D6" s="1"/>
      <c r="E6" s="1"/>
    </row>
    <row r="7" spans="1:5" ht="12.75">
      <c r="A7" s="9"/>
      <c r="B7" s="10"/>
      <c r="C7" s="23"/>
      <c r="D7" s="38" t="s">
        <v>0</v>
      </c>
      <c r="E7" s="39"/>
    </row>
    <row r="8" spans="1:5" ht="12.75">
      <c r="A8" s="9"/>
      <c r="B8" s="10"/>
      <c r="C8" s="24"/>
      <c r="D8" s="1"/>
      <c r="E8" s="1"/>
    </row>
    <row r="9" spans="1:5" ht="12.75">
      <c r="A9" s="22" t="s">
        <v>3</v>
      </c>
      <c r="B9" s="22" t="s">
        <v>1</v>
      </c>
      <c r="C9" s="25" t="s">
        <v>18</v>
      </c>
      <c r="D9" s="2" t="s">
        <v>21</v>
      </c>
      <c r="E9" s="2" t="s">
        <v>19</v>
      </c>
    </row>
    <row r="10" spans="1:5" ht="12.75">
      <c r="A10" s="11"/>
      <c r="B10" s="12"/>
      <c r="C10" s="12"/>
      <c r="D10" s="1"/>
      <c r="E10" s="1"/>
    </row>
    <row r="11" spans="1:5" ht="12.75">
      <c r="A11" s="13"/>
      <c r="B11" s="14" t="s">
        <v>2</v>
      </c>
      <c r="C11" s="9"/>
      <c r="D11" s="1"/>
      <c r="E11" s="1"/>
    </row>
    <row r="12" spans="1:5" ht="25.5">
      <c r="A12" s="13">
        <v>1</v>
      </c>
      <c r="B12" s="13" t="s">
        <v>92</v>
      </c>
      <c r="C12" s="9">
        <v>0</v>
      </c>
      <c r="D12" s="1">
        <f>E12-C12</f>
        <v>880</v>
      </c>
      <c r="E12" s="1">
        <v>880</v>
      </c>
    </row>
    <row r="13" spans="1:5" ht="25.5">
      <c r="A13" s="13">
        <v>2</v>
      </c>
      <c r="B13" s="13" t="s">
        <v>63</v>
      </c>
      <c r="C13" s="9">
        <v>100</v>
      </c>
      <c r="D13" s="1">
        <f aca="true" t="shared" si="0" ref="D13:D56">E13-C13</f>
        <v>0</v>
      </c>
      <c r="E13" s="18">
        <v>100</v>
      </c>
    </row>
    <row r="14" spans="1:5" ht="12.75">
      <c r="A14" s="13">
        <v>3</v>
      </c>
      <c r="B14" s="15" t="s">
        <v>43</v>
      </c>
      <c r="C14" s="16">
        <f>SUM(C13)</f>
        <v>100</v>
      </c>
      <c r="D14" s="1">
        <f t="shared" si="0"/>
        <v>0</v>
      </c>
      <c r="E14" s="16">
        <f>SUM(E13)</f>
        <v>100</v>
      </c>
    </row>
    <row r="15" spans="1:5" ht="12.75">
      <c r="A15" s="13">
        <v>4</v>
      </c>
      <c r="B15" s="13" t="s">
        <v>22</v>
      </c>
      <c r="C15" s="9">
        <v>0</v>
      </c>
      <c r="D15" s="1">
        <f t="shared" si="0"/>
        <v>0</v>
      </c>
      <c r="E15" s="1">
        <v>0</v>
      </c>
    </row>
    <row r="16" spans="1:5" ht="12.75">
      <c r="A16" s="13">
        <v>5</v>
      </c>
      <c r="B16" s="13" t="s">
        <v>23</v>
      </c>
      <c r="C16" s="9">
        <v>10</v>
      </c>
      <c r="D16" s="1">
        <f t="shared" si="0"/>
        <v>0</v>
      </c>
      <c r="E16" s="1">
        <v>10</v>
      </c>
    </row>
    <row r="17" spans="1:5" ht="38.25">
      <c r="A17" s="13">
        <v>6</v>
      </c>
      <c r="B17" s="13" t="s">
        <v>24</v>
      </c>
      <c r="C17" s="9"/>
      <c r="D17" s="1">
        <f t="shared" si="0"/>
        <v>0</v>
      </c>
      <c r="E17" s="1"/>
    </row>
    <row r="18" spans="1:5" ht="51">
      <c r="A18" s="13">
        <v>7</v>
      </c>
      <c r="B18" s="13" t="s">
        <v>25</v>
      </c>
      <c r="C18" s="9"/>
      <c r="D18" s="1">
        <f t="shared" si="0"/>
        <v>0</v>
      </c>
      <c r="E18" s="1"/>
    </row>
    <row r="19" spans="1:5" ht="25.5">
      <c r="A19" s="13">
        <v>8</v>
      </c>
      <c r="B19" s="13" t="s">
        <v>26</v>
      </c>
      <c r="C19" s="9"/>
      <c r="D19" s="1">
        <f t="shared" si="0"/>
        <v>0</v>
      </c>
      <c r="E19" s="1"/>
    </row>
    <row r="20" spans="1:5" ht="25.5">
      <c r="A20" s="13">
        <v>9</v>
      </c>
      <c r="B20" s="13" t="s">
        <v>27</v>
      </c>
      <c r="C20" s="9">
        <v>55</v>
      </c>
      <c r="D20" s="1">
        <f t="shared" si="0"/>
        <v>0</v>
      </c>
      <c r="E20" s="1">
        <v>55</v>
      </c>
    </row>
    <row r="21" spans="1:5" ht="25.5">
      <c r="A21" s="13">
        <v>10</v>
      </c>
      <c r="B21" s="13" t="s">
        <v>28</v>
      </c>
      <c r="C21" s="9">
        <v>400</v>
      </c>
      <c r="D21" s="1">
        <f t="shared" si="0"/>
        <v>0</v>
      </c>
      <c r="E21" s="1">
        <v>400</v>
      </c>
    </row>
    <row r="22" spans="1:5" ht="12.75">
      <c r="A22" s="13">
        <v>11</v>
      </c>
      <c r="B22" s="15" t="s">
        <v>29</v>
      </c>
      <c r="C22" s="16">
        <f>SUM(C15:C21)</f>
        <v>465</v>
      </c>
      <c r="D22" s="1">
        <f t="shared" si="0"/>
        <v>0</v>
      </c>
      <c r="E22" s="16">
        <f>SUM(E15:E21)</f>
        <v>465</v>
      </c>
    </row>
    <row r="23" spans="1:5" ht="51">
      <c r="A23" s="13">
        <v>12</v>
      </c>
      <c r="B23" s="13" t="s">
        <v>30</v>
      </c>
      <c r="C23" s="9"/>
      <c r="D23" s="1">
        <f t="shared" si="0"/>
        <v>0</v>
      </c>
      <c r="E23" s="18"/>
    </row>
    <row r="24" spans="1:5" ht="12.75">
      <c r="A24" s="13">
        <v>13</v>
      </c>
      <c r="B24" s="15" t="s">
        <v>31</v>
      </c>
      <c r="C24" s="16"/>
      <c r="D24" s="1">
        <f t="shared" si="0"/>
        <v>0</v>
      </c>
      <c r="E24" s="17"/>
    </row>
    <row r="25" spans="1:5" ht="38.25">
      <c r="A25" s="13">
        <v>14</v>
      </c>
      <c r="B25" s="13" t="s">
        <v>44</v>
      </c>
      <c r="C25" s="9"/>
      <c r="D25" s="1">
        <f t="shared" si="0"/>
        <v>0</v>
      </c>
      <c r="E25" s="17"/>
    </row>
    <row r="26" spans="1:5" ht="25.5">
      <c r="A26" s="13">
        <v>15</v>
      </c>
      <c r="B26" s="15" t="s">
        <v>45</v>
      </c>
      <c r="C26" s="16"/>
      <c r="D26" s="1">
        <f t="shared" si="0"/>
        <v>0</v>
      </c>
      <c r="E26" s="16">
        <f>SUM(E25)</f>
        <v>0</v>
      </c>
    </row>
    <row r="27" spans="1:5" ht="12.75">
      <c r="A27" s="13">
        <v>16</v>
      </c>
      <c r="B27" s="19" t="s">
        <v>46</v>
      </c>
      <c r="C27" s="20">
        <f>C14+C22+C24+C26</f>
        <v>565</v>
      </c>
      <c r="D27" s="1">
        <f t="shared" si="0"/>
        <v>0</v>
      </c>
      <c r="E27" s="20">
        <f>E14+E22+E24+E26</f>
        <v>565</v>
      </c>
    </row>
    <row r="28" spans="1:5" ht="25.5">
      <c r="A28" s="13">
        <v>17</v>
      </c>
      <c r="B28" s="13" t="s">
        <v>47</v>
      </c>
      <c r="C28" s="9"/>
      <c r="D28" s="1">
        <f t="shared" si="0"/>
        <v>0</v>
      </c>
      <c r="E28" s="18"/>
    </row>
    <row r="29" spans="1:5" ht="25.5">
      <c r="A29" s="13">
        <v>18</v>
      </c>
      <c r="B29" s="13" t="s">
        <v>64</v>
      </c>
      <c r="C29" s="9">
        <v>57622</v>
      </c>
      <c r="D29" s="1">
        <f t="shared" si="0"/>
        <v>1437</v>
      </c>
      <c r="E29" s="18">
        <v>59059</v>
      </c>
    </row>
    <row r="30" spans="1:5" ht="12.75">
      <c r="A30" s="13">
        <v>19</v>
      </c>
      <c r="B30" s="19" t="s">
        <v>48</v>
      </c>
      <c r="C30" s="20">
        <f>SUM(C28)</f>
        <v>0</v>
      </c>
      <c r="D30" s="1">
        <f t="shared" si="0"/>
        <v>0</v>
      </c>
      <c r="E30" s="20">
        <f>SUM(E28)</f>
        <v>0</v>
      </c>
    </row>
    <row r="31" spans="1:5" ht="12.75">
      <c r="A31" s="13">
        <v>20</v>
      </c>
      <c r="B31" s="19"/>
      <c r="C31" s="20"/>
      <c r="D31" s="1">
        <f t="shared" si="0"/>
        <v>0</v>
      </c>
      <c r="E31" s="20"/>
    </row>
    <row r="32" spans="1:5" ht="12.75">
      <c r="A32" s="13">
        <v>21</v>
      </c>
      <c r="B32" s="14" t="s">
        <v>11</v>
      </c>
      <c r="C32" s="21">
        <f>C27+C30+C29+C12</f>
        <v>58187</v>
      </c>
      <c r="D32" s="2">
        <f t="shared" si="0"/>
        <v>2317</v>
      </c>
      <c r="E32" s="21">
        <f>E27+E30+E29+E12</f>
        <v>60504</v>
      </c>
    </row>
    <row r="33" spans="1:5" ht="12.75">
      <c r="A33" s="1"/>
      <c r="B33" s="1"/>
      <c r="C33" s="1"/>
      <c r="D33" s="1">
        <f t="shared" si="0"/>
        <v>0</v>
      </c>
      <c r="E33" s="1"/>
    </row>
    <row r="34" spans="1:5" ht="12.75">
      <c r="A34" s="1"/>
      <c r="B34" s="2" t="s">
        <v>12</v>
      </c>
      <c r="C34" s="1"/>
      <c r="D34" s="1">
        <f t="shared" si="0"/>
        <v>0</v>
      </c>
      <c r="E34" s="1"/>
    </row>
    <row r="35" spans="1:5" ht="12.75">
      <c r="A35" s="2" t="s">
        <v>4</v>
      </c>
      <c r="B35" s="2" t="s">
        <v>13</v>
      </c>
      <c r="C35" s="2">
        <f>SUM(C36:C40)</f>
        <v>50764</v>
      </c>
      <c r="D35" s="1">
        <f t="shared" si="0"/>
        <v>9376</v>
      </c>
      <c r="E35" s="2">
        <f>SUM(E36:E40)</f>
        <v>60140</v>
      </c>
    </row>
    <row r="36" spans="1:5" ht="12.75">
      <c r="A36" s="1"/>
      <c r="B36" s="1" t="s">
        <v>49</v>
      </c>
      <c r="C36" s="1">
        <v>30718</v>
      </c>
      <c r="D36" s="1">
        <f t="shared" si="0"/>
        <v>826</v>
      </c>
      <c r="E36" s="1">
        <v>31544</v>
      </c>
    </row>
    <row r="37" spans="1:5" ht="12.75">
      <c r="A37" s="1"/>
      <c r="B37" s="1" t="s">
        <v>50</v>
      </c>
      <c r="C37" s="1">
        <v>7696</v>
      </c>
      <c r="D37" s="1">
        <f t="shared" si="0"/>
        <v>202</v>
      </c>
      <c r="E37" s="1">
        <v>7898</v>
      </c>
    </row>
    <row r="38" spans="1:5" ht="12.75">
      <c r="A38" s="1"/>
      <c r="B38" s="1" t="s">
        <v>51</v>
      </c>
      <c r="C38" s="1">
        <v>8030</v>
      </c>
      <c r="D38" s="1">
        <f t="shared" si="0"/>
        <v>-364</v>
      </c>
      <c r="E38" s="1">
        <v>7666</v>
      </c>
    </row>
    <row r="39" spans="1:5" ht="12.75">
      <c r="A39" s="1"/>
      <c r="B39" s="1" t="s">
        <v>52</v>
      </c>
      <c r="C39" s="1">
        <v>4320</v>
      </c>
      <c r="D39" s="1">
        <f t="shared" si="0"/>
        <v>8712</v>
      </c>
      <c r="E39" s="1">
        <v>13032</v>
      </c>
    </row>
    <row r="40" spans="1:5" ht="12.75">
      <c r="A40" s="1"/>
      <c r="B40" s="1" t="s">
        <v>58</v>
      </c>
      <c r="C40" s="1"/>
      <c r="D40" s="1">
        <f t="shared" si="0"/>
        <v>0</v>
      </c>
      <c r="E40" s="1"/>
    </row>
    <row r="41" spans="1:5" ht="12.75">
      <c r="A41" s="1"/>
      <c r="B41" s="1"/>
      <c r="C41" s="1"/>
      <c r="D41" s="1">
        <f t="shared" si="0"/>
        <v>0</v>
      </c>
      <c r="E41" s="1"/>
    </row>
    <row r="42" spans="1:5" ht="12.75">
      <c r="A42" s="2" t="s">
        <v>5</v>
      </c>
      <c r="B42" s="2" t="s">
        <v>14</v>
      </c>
      <c r="C42" s="2">
        <f>SUM(C43:C44)</f>
        <v>7423</v>
      </c>
      <c r="D42" s="1">
        <f t="shared" si="0"/>
        <v>-7059</v>
      </c>
      <c r="E42" s="2">
        <f>SUM(E43:E44)</f>
        <v>364</v>
      </c>
    </row>
    <row r="43" spans="1:5" ht="12.75">
      <c r="A43" s="1"/>
      <c r="B43" s="1" t="s">
        <v>54</v>
      </c>
      <c r="C43" s="1">
        <v>7423</v>
      </c>
      <c r="D43" s="1">
        <f t="shared" si="0"/>
        <v>-7059</v>
      </c>
      <c r="E43" s="1">
        <v>364</v>
      </c>
    </row>
    <row r="44" spans="1:5" ht="12.75">
      <c r="A44" s="1"/>
      <c r="B44" s="1" t="s">
        <v>53</v>
      </c>
      <c r="C44" s="1"/>
      <c r="D44" s="1">
        <f t="shared" si="0"/>
        <v>0</v>
      </c>
      <c r="E44" s="1"/>
    </row>
    <row r="45" spans="1:5" ht="12.75">
      <c r="A45" s="1"/>
      <c r="B45" s="1"/>
      <c r="C45" s="1"/>
      <c r="D45" s="1">
        <f t="shared" si="0"/>
        <v>0</v>
      </c>
      <c r="E45" s="1"/>
    </row>
    <row r="46" spans="1:5" ht="12.75">
      <c r="A46" s="2" t="s">
        <v>6</v>
      </c>
      <c r="B46" s="2" t="s">
        <v>60</v>
      </c>
      <c r="C46" s="2">
        <f>C47</f>
        <v>0</v>
      </c>
      <c r="D46" s="1">
        <f t="shared" si="0"/>
        <v>0</v>
      </c>
      <c r="E46" s="1">
        <v>0</v>
      </c>
    </row>
    <row r="47" spans="1:5" ht="12.75">
      <c r="A47" s="1"/>
      <c r="B47" s="1" t="s">
        <v>59</v>
      </c>
      <c r="C47" s="1"/>
      <c r="D47" s="1">
        <f t="shared" si="0"/>
        <v>0</v>
      </c>
      <c r="E47" s="1"/>
    </row>
    <row r="48" spans="1:5" ht="12.75">
      <c r="A48" s="1"/>
      <c r="B48" s="1"/>
      <c r="C48" s="1"/>
      <c r="D48" s="1">
        <f t="shared" si="0"/>
        <v>0</v>
      </c>
      <c r="E48" s="1"/>
    </row>
    <row r="49" spans="1:5" ht="12.75">
      <c r="A49" s="2" t="s">
        <v>7</v>
      </c>
      <c r="B49" s="2" t="s">
        <v>55</v>
      </c>
      <c r="C49" s="2">
        <f>C50</f>
        <v>0</v>
      </c>
      <c r="D49" s="1">
        <f t="shared" si="0"/>
        <v>0</v>
      </c>
      <c r="E49" s="2">
        <f>E50</f>
        <v>0</v>
      </c>
    </row>
    <row r="50" spans="1:5" ht="12.75">
      <c r="A50" s="1"/>
      <c r="B50" s="1" t="s">
        <v>15</v>
      </c>
      <c r="C50" s="1"/>
      <c r="D50" s="1">
        <f t="shared" si="0"/>
        <v>0</v>
      </c>
      <c r="E50" s="1"/>
    </row>
    <row r="51" spans="1:5" ht="12.75">
      <c r="A51" s="1"/>
      <c r="B51" s="1" t="s">
        <v>16</v>
      </c>
      <c r="C51" s="1"/>
      <c r="D51" s="1">
        <f t="shared" si="0"/>
        <v>0</v>
      </c>
      <c r="E51" s="1"/>
    </row>
    <row r="52" spans="1:5" ht="12.75">
      <c r="A52" s="1"/>
      <c r="B52" s="1"/>
      <c r="C52" s="1"/>
      <c r="D52" s="1">
        <f t="shared" si="0"/>
        <v>0</v>
      </c>
      <c r="E52" s="1"/>
    </row>
    <row r="53" spans="1:5" ht="12.75">
      <c r="A53" s="2" t="s">
        <v>9</v>
      </c>
      <c r="B53" s="2" t="s">
        <v>56</v>
      </c>
      <c r="C53" s="2">
        <f>C54</f>
        <v>0</v>
      </c>
      <c r="D53" s="1">
        <f t="shared" si="0"/>
        <v>0</v>
      </c>
      <c r="E53" s="2">
        <f>E54</f>
        <v>0</v>
      </c>
    </row>
    <row r="54" spans="1:5" ht="12.75">
      <c r="A54" s="1"/>
      <c r="B54" s="1" t="s">
        <v>57</v>
      </c>
      <c r="C54" s="1"/>
      <c r="D54" s="1">
        <f t="shared" si="0"/>
        <v>0</v>
      </c>
      <c r="E54" s="1"/>
    </row>
    <row r="55" spans="1:5" ht="12.75">
      <c r="A55" s="1"/>
      <c r="B55" s="1"/>
      <c r="C55" s="1"/>
      <c r="D55" s="1">
        <f t="shared" si="0"/>
        <v>0</v>
      </c>
      <c r="E55" s="1"/>
    </row>
    <row r="56" spans="1:5" ht="12.75">
      <c r="A56" s="2" t="s">
        <v>8</v>
      </c>
      <c r="B56" s="2" t="s">
        <v>17</v>
      </c>
      <c r="C56" s="2">
        <f>C35+C42+C46+C49+C53</f>
        <v>58187</v>
      </c>
      <c r="D56" s="2">
        <f t="shared" si="0"/>
        <v>2317</v>
      </c>
      <c r="E56" s="2">
        <f>E35+E42+E46+E49+E53</f>
        <v>60504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8515625" style="0" customWidth="1"/>
    <col min="2" max="2" width="30.140625" style="0" customWidth="1"/>
    <col min="3" max="3" width="10.57421875" style="0" customWidth="1"/>
    <col min="4" max="4" width="9.8515625" style="0" customWidth="1"/>
    <col min="5" max="5" width="12.7109375" style="0" customWidth="1"/>
  </cols>
  <sheetData>
    <row r="1" spans="1:5" ht="12.75">
      <c r="A1" s="40" t="s">
        <v>100</v>
      </c>
      <c r="B1" s="40"/>
      <c r="C1" s="1"/>
      <c r="D1" s="1"/>
      <c r="E1" s="1"/>
    </row>
    <row r="2" spans="1:5" ht="12.75">
      <c r="A2" s="41" t="s">
        <v>70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10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41790</v>
      </c>
      <c r="C6" s="37"/>
      <c r="D6" s="1"/>
      <c r="E6" s="1"/>
    </row>
    <row r="7" spans="1:5" ht="13.5" customHeight="1">
      <c r="A7" s="9"/>
      <c r="B7" s="10"/>
      <c r="C7" s="23"/>
      <c r="D7" s="38" t="s">
        <v>0</v>
      </c>
      <c r="E7" s="39"/>
    </row>
    <row r="8" spans="1:5" ht="12.75">
      <c r="A8" s="9"/>
      <c r="B8" s="10"/>
      <c r="C8" s="24"/>
      <c r="D8" s="1"/>
      <c r="E8" s="1"/>
    </row>
    <row r="9" spans="1:5" s="5" customFormat="1" ht="12.75">
      <c r="A9" s="22" t="s">
        <v>3</v>
      </c>
      <c r="B9" s="22" t="s">
        <v>1</v>
      </c>
      <c r="C9" s="25" t="s">
        <v>18</v>
      </c>
      <c r="D9" s="2" t="s">
        <v>21</v>
      </c>
      <c r="E9" s="2" t="s">
        <v>19</v>
      </c>
    </row>
    <row r="10" spans="1:5" ht="12.75">
      <c r="A10" s="11"/>
      <c r="B10" s="12"/>
      <c r="C10" s="12"/>
      <c r="D10" s="1"/>
      <c r="E10" s="1"/>
    </row>
    <row r="11" spans="1:5" ht="12.75">
      <c r="A11" s="13"/>
      <c r="B11" s="14" t="s">
        <v>2</v>
      </c>
      <c r="C11" s="9"/>
      <c r="D11" s="1"/>
      <c r="E11" s="1"/>
    </row>
    <row r="12" spans="1:5" ht="25.5">
      <c r="A12" s="13">
        <v>1</v>
      </c>
      <c r="B12" s="13" t="s">
        <v>62</v>
      </c>
      <c r="C12" s="9">
        <v>57770</v>
      </c>
      <c r="D12" s="1">
        <f>E12-C12</f>
        <v>0</v>
      </c>
      <c r="E12" s="1">
        <v>57770</v>
      </c>
    </row>
    <row r="13" spans="1:5" ht="12.75">
      <c r="A13" s="13">
        <v>2</v>
      </c>
      <c r="B13" s="13" t="s">
        <v>32</v>
      </c>
      <c r="C13" s="9">
        <v>33318</v>
      </c>
      <c r="D13" s="1">
        <f aca="true" t="shared" si="0" ref="D13:D68">E13-C13</f>
        <v>0</v>
      </c>
      <c r="E13" s="1">
        <v>33318</v>
      </c>
    </row>
    <row r="14" spans="1:5" ht="25.5">
      <c r="A14" s="13">
        <v>3</v>
      </c>
      <c r="B14" s="13" t="s">
        <v>33</v>
      </c>
      <c r="C14" s="9">
        <v>20618</v>
      </c>
      <c r="D14" s="1">
        <f t="shared" si="0"/>
        <v>8642</v>
      </c>
      <c r="E14" s="1">
        <v>29260</v>
      </c>
    </row>
    <row r="15" spans="1:5" ht="12.75">
      <c r="A15" s="13">
        <v>4</v>
      </c>
      <c r="B15" s="13" t="s">
        <v>34</v>
      </c>
      <c r="C15" s="9">
        <v>2795</v>
      </c>
      <c r="D15" s="1">
        <f t="shared" si="0"/>
        <v>-1</v>
      </c>
      <c r="E15" s="1">
        <v>2794</v>
      </c>
    </row>
    <row r="16" spans="1:5" ht="12.75">
      <c r="A16" s="13">
        <v>5</v>
      </c>
      <c r="B16" s="13" t="s">
        <v>93</v>
      </c>
      <c r="C16" s="9">
        <v>0</v>
      </c>
      <c r="D16" s="1">
        <f t="shared" si="0"/>
        <v>182</v>
      </c>
      <c r="E16" s="1">
        <v>182</v>
      </c>
    </row>
    <row r="17" spans="1:5" ht="12.75">
      <c r="A17" s="13">
        <v>6</v>
      </c>
      <c r="B17" s="13" t="s">
        <v>94</v>
      </c>
      <c r="C17" s="9">
        <v>0</v>
      </c>
      <c r="D17" s="1">
        <f t="shared" si="0"/>
        <v>947</v>
      </c>
      <c r="E17" s="1">
        <v>947</v>
      </c>
    </row>
    <row r="18" spans="1:5" s="4" customFormat="1" ht="12.75">
      <c r="A18" s="13">
        <v>7</v>
      </c>
      <c r="B18" s="15" t="s">
        <v>35</v>
      </c>
      <c r="C18" s="16">
        <f>SUM(C12:C17)</f>
        <v>114501</v>
      </c>
      <c r="D18" s="1">
        <f t="shared" si="0"/>
        <v>9770</v>
      </c>
      <c r="E18" s="16">
        <f>SUM(E12:E17)</f>
        <v>124271</v>
      </c>
    </row>
    <row r="19" spans="1:5" ht="25.5">
      <c r="A19" s="13">
        <v>8</v>
      </c>
      <c r="B19" s="13" t="s">
        <v>36</v>
      </c>
      <c r="C19" s="9">
        <v>4200</v>
      </c>
      <c r="D19" s="1">
        <f t="shared" si="0"/>
        <v>24104</v>
      </c>
      <c r="E19" s="1">
        <v>28304</v>
      </c>
    </row>
    <row r="20" spans="1:5" s="4" customFormat="1" ht="12.75">
      <c r="A20" s="13">
        <v>9</v>
      </c>
      <c r="B20" s="15" t="s">
        <v>37</v>
      </c>
      <c r="C20" s="16">
        <f>SUM(C18:C19)</f>
        <v>118701</v>
      </c>
      <c r="D20" s="1">
        <f t="shared" si="0"/>
        <v>33874</v>
      </c>
      <c r="E20" s="16">
        <f>SUM(E18:E19)</f>
        <v>152575</v>
      </c>
    </row>
    <row r="21" spans="1:5" s="4" customFormat="1" ht="25.5">
      <c r="A21" s="13">
        <v>10</v>
      </c>
      <c r="B21" s="13" t="s">
        <v>38</v>
      </c>
      <c r="C21" s="9">
        <v>6000</v>
      </c>
      <c r="D21" s="1">
        <f t="shared" si="0"/>
        <v>0</v>
      </c>
      <c r="E21" s="17">
        <v>6000</v>
      </c>
    </row>
    <row r="22" spans="1:5" s="4" customFormat="1" ht="25.5">
      <c r="A22" s="13">
        <v>11</v>
      </c>
      <c r="B22" s="13" t="s">
        <v>39</v>
      </c>
      <c r="C22" s="9">
        <v>27000</v>
      </c>
      <c r="D22" s="1">
        <f t="shared" si="0"/>
        <v>0</v>
      </c>
      <c r="E22" s="17">
        <v>27000</v>
      </c>
    </row>
    <row r="23" spans="1:5" s="4" customFormat="1" ht="12.75">
      <c r="A23" s="13">
        <v>12</v>
      </c>
      <c r="B23" s="13" t="s">
        <v>40</v>
      </c>
      <c r="C23" s="9">
        <v>5500</v>
      </c>
      <c r="D23" s="1">
        <f t="shared" si="0"/>
        <v>0</v>
      </c>
      <c r="E23" s="17">
        <v>5500</v>
      </c>
    </row>
    <row r="24" spans="1:5" s="4" customFormat="1" ht="12.75">
      <c r="A24" s="13">
        <v>13</v>
      </c>
      <c r="B24" s="15" t="s">
        <v>41</v>
      </c>
      <c r="C24" s="16">
        <f>SUM(C22:C23)</f>
        <v>32500</v>
      </c>
      <c r="D24" s="1">
        <f t="shared" si="0"/>
        <v>0</v>
      </c>
      <c r="E24" s="16">
        <f>SUM(E22:E23)</f>
        <v>32500</v>
      </c>
    </row>
    <row r="25" spans="1:5" s="3" customFormat="1" ht="25.5">
      <c r="A25" s="13">
        <v>14</v>
      </c>
      <c r="B25" s="13" t="s">
        <v>42</v>
      </c>
      <c r="C25" s="9">
        <v>1300</v>
      </c>
      <c r="D25" s="1">
        <f t="shared" si="0"/>
        <v>0</v>
      </c>
      <c r="E25" s="18">
        <v>1300</v>
      </c>
    </row>
    <row r="26" spans="1:5" s="4" customFormat="1" ht="12.75">
      <c r="A26" s="13">
        <v>15</v>
      </c>
      <c r="B26" s="15" t="s">
        <v>43</v>
      </c>
      <c r="C26" s="16">
        <f>SUM(C24+C25+C21)</f>
        <v>39800</v>
      </c>
      <c r="D26" s="1">
        <f t="shared" si="0"/>
        <v>0</v>
      </c>
      <c r="E26" s="16">
        <f>SUM(E24+E25+E21)</f>
        <v>39800</v>
      </c>
    </row>
    <row r="27" spans="1:5" ht="12.75">
      <c r="A27" s="13">
        <v>16</v>
      </c>
      <c r="B27" s="13" t="s">
        <v>22</v>
      </c>
      <c r="C27" s="9">
        <v>0</v>
      </c>
      <c r="D27" s="1">
        <f t="shared" si="0"/>
        <v>0</v>
      </c>
      <c r="E27" s="1">
        <v>0</v>
      </c>
    </row>
    <row r="28" spans="1:5" ht="12.75">
      <c r="A28" s="13">
        <v>17</v>
      </c>
      <c r="B28" s="13" t="s">
        <v>23</v>
      </c>
      <c r="C28" s="9">
        <v>20</v>
      </c>
      <c r="D28" s="1">
        <f t="shared" si="0"/>
        <v>1</v>
      </c>
      <c r="E28" s="1">
        <v>21</v>
      </c>
    </row>
    <row r="29" spans="1:5" ht="38.25">
      <c r="A29" s="13">
        <v>18</v>
      </c>
      <c r="B29" s="13" t="s">
        <v>24</v>
      </c>
      <c r="C29" s="9">
        <v>5730</v>
      </c>
      <c r="D29" s="1">
        <f t="shared" si="0"/>
        <v>0</v>
      </c>
      <c r="E29" s="1">
        <v>5730</v>
      </c>
    </row>
    <row r="30" spans="1:5" ht="51">
      <c r="A30" s="13">
        <v>19</v>
      </c>
      <c r="B30" s="13" t="s">
        <v>25</v>
      </c>
      <c r="C30" s="9">
        <v>4850</v>
      </c>
      <c r="D30" s="1">
        <f t="shared" si="0"/>
        <v>236</v>
      </c>
      <c r="E30" s="1">
        <v>5086</v>
      </c>
    </row>
    <row r="31" spans="1:5" ht="25.5">
      <c r="A31" s="13">
        <v>20</v>
      </c>
      <c r="B31" s="13" t="s">
        <v>26</v>
      </c>
      <c r="C31" s="9">
        <v>2304</v>
      </c>
      <c r="D31" s="1">
        <f t="shared" si="0"/>
        <v>0</v>
      </c>
      <c r="E31" s="1">
        <v>2304</v>
      </c>
    </row>
    <row r="32" spans="1:5" ht="25.5">
      <c r="A32" s="13">
        <v>21</v>
      </c>
      <c r="B32" s="13" t="s">
        <v>27</v>
      </c>
      <c r="C32" s="9">
        <v>2310</v>
      </c>
      <c r="D32" s="1">
        <f t="shared" si="0"/>
        <v>0</v>
      </c>
      <c r="E32" s="1">
        <v>2310</v>
      </c>
    </row>
    <row r="33" spans="1:5" ht="25.5">
      <c r="A33" s="13">
        <v>22</v>
      </c>
      <c r="B33" s="13" t="s">
        <v>28</v>
      </c>
      <c r="C33" s="9">
        <v>600</v>
      </c>
      <c r="D33" s="1">
        <f t="shared" si="0"/>
        <v>0</v>
      </c>
      <c r="E33" s="1">
        <v>600</v>
      </c>
    </row>
    <row r="34" spans="1:5" ht="12.75">
      <c r="A34" s="13">
        <v>23</v>
      </c>
      <c r="B34" s="15" t="s">
        <v>29</v>
      </c>
      <c r="C34" s="16">
        <f>SUM(C27:C33)</f>
        <v>15814</v>
      </c>
      <c r="D34" s="1">
        <f t="shared" si="0"/>
        <v>237</v>
      </c>
      <c r="E34" s="16">
        <f>SUM(E27:E33)</f>
        <v>16051</v>
      </c>
    </row>
    <row r="35" spans="1:5" s="3" customFormat="1" ht="51">
      <c r="A35" s="13">
        <v>24</v>
      </c>
      <c r="B35" s="13" t="s">
        <v>30</v>
      </c>
      <c r="C35" s="9">
        <v>600</v>
      </c>
      <c r="D35" s="1">
        <f t="shared" si="0"/>
        <v>0</v>
      </c>
      <c r="E35" s="18">
        <v>600</v>
      </c>
    </row>
    <row r="36" spans="1:5" s="4" customFormat="1" ht="12.75">
      <c r="A36" s="13">
        <v>25</v>
      </c>
      <c r="B36" s="15" t="s">
        <v>31</v>
      </c>
      <c r="C36" s="16">
        <v>600</v>
      </c>
      <c r="D36" s="1">
        <f t="shared" si="0"/>
        <v>0</v>
      </c>
      <c r="E36" s="17">
        <v>600</v>
      </c>
    </row>
    <row r="37" spans="1:5" s="4" customFormat="1" ht="38.25">
      <c r="A37" s="13">
        <v>26</v>
      </c>
      <c r="B37" s="13" t="s">
        <v>44</v>
      </c>
      <c r="C37" s="9">
        <v>17341</v>
      </c>
      <c r="D37" s="1">
        <f t="shared" si="0"/>
        <v>0</v>
      </c>
      <c r="E37" s="17">
        <v>17341</v>
      </c>
    </row>
    <row r="38" spans="1:5" ht="25.5">
      <c r="A38" s="13">
        <v>27</v>
      </c>
      <c r="B38" s="15" t="s">
        <v>45</v>
      </c>
      <c r="C38" s="16">
        <f>SUM(C37)</f>
        <v>17341</v>
      </c>
      <c r="D38" s="1">
        <f t="shared" si="0"/>
        <v>0</v>
      </c>
      <c r="E38" s="16">
        <f>SUM(E37)</f>
        <v>17341</v>
      </c>
    </row>
    <row r="39" spans="1:5" s="5" customFormat="1" ht="12.75">
      <c r="A39" s="13">
        <v>28</v>
      </c>
      <c r="B39" s="19" t="s">
        <v>46</v>
      </c>
      <c r="C39" s="20">
        <f>C20+C26+C34+C36+C38</f>
        <v>192256</v>
      </c>
      <c r="D39" s="1">
        <f t="shared" si="0"/>
        <v>34111</v>
      </c>
      <c r="E39" s="20">
        <f>E20+E26+E34+E36+E38</f>
        <v>226367</v>
      </c>
    </row>
    <row r="40" spans="1:5" s="3" customFormat="1" ht="25.5">
      <c r="A40" s="13">
        <v>29</v>
      </c>
      <c r="B40" s="13" t="s">
        <v>47</v>
      </c>
      <c r="C40" s="9">
        <v>24000</v>
      </c>
      <c r="D40" s="1">
        <f t="shared" si="0"/>
        <v>0</v>
      </c>
      <c r="E40" s="18">
        <v>24000</v>
      </c>
    </row>
    <row r="41" spans="1:5" s="3" customFormat="1" ht="12.75">
      <c r="A41" s="13">
        <v>30</v>
      </c>
      <c r="B41" s="13" t="s">
        <v>95</v>
      </c>
      <c r="C41" s="9">
        <v>0</v>
      </c>
      <c r="D41" s="1">
        <f t="shared" si="0"/>
        <v>15690</v>
      </c>
      <c r="E41" s="18">
        <v>15690</v>
      </c>
    </row>
    <row r="42" spans="1:5" s="6" customFormat="1" ht="12.75">
      <c r="A42" s="13">
        <v>31</v>
      </c>
      <c r="B42" s="19" t="s">
        <v>48</v>
      </c>
      <c r="C42" s="20">
        <f>SUM(C40)</f>
        <v>24000</v>
      </c>
      <c r="D42" s="1">
        <f t="shared" si="0"/>
        <v>15690</v>
      </c>
      <c r="E42" s="20">
        <f>SUM(E40+E41)</f>
        <v>39690</v>
      </c>
    </row>
    <row r="43" spans="1:5" s="6" customFormat="1" ht="12.75">
      <c r="A43" s="13">
        <v>32</v>
      </c>
      <c r="B43" s="19"/>
      <c r="C43" s="20"/>
      <c r="D43" s="1">
        <f t="shared" si="0"/>
        <v>0</v>
      </c>
      <c r="E43" s="20"/>
    </row>
    <row r="44" spans="1:5" ht="12.75">
      <c r="A44" s="13">
        <v>33</v>
      </c>
      <c r="B44" s="14" t="s">
        <v>11</v>
      </c>
      <c r="C44" s="21">
        <f>C39+C42</f>
        <v>216256</v>
      </c>
      <c r="D44" s="2">
        <f t="shared" si="0"/>
        <v>49801</v>
      </c>
      <c r="E44" s="21">
        <f>E39+E42</f>
        <v>266057</v>
      </c>
    </row>
    <row r="45" spans="1:5" ht="12.75">
      <c r="A45" s="1"/>
      <c r="B45" s="1"/>
      <c r="C45" s="1"/>
      <c r="D45" s="1">
        <f t="shared" si="0"/>
        <v>0</v>
      </c>
      <c r="E45" s="1"/>
    </row>
    <row r="46" spans="1:5" ht="12.75">
      <c r="A46" s="1"/>
      <c r="B46" s="2" t="s">
        <v>12</v>
      </c>
      <c r="C46" s="1"/>
      <c r="D46" s="1">
        <f t="shared" si="0"/>
        <v>0</v>
      </c>
      <c r="E46" s="1"/>
    </row>
    <row r="47" spans="1:5" ht="12.75">
      <c r="A47" s="2" t="s">
        <v>4</v>
      </c>
      <c r="B47" s="2" t="s">
        <v>13</v>
      </c>
      <c r="C47" s="2">
        <f>SUM(C48:C52)</f>
        <v>56282</v>
      </c>
      <c r="D47" s="1">
        <f t="shared" si="0"/>
        <v>34484</v>
      </c>
      <c r="E47" s="2">
        <f>SUM(E48:E52)</f>
        <v>90766</v>
      </c>
    </row>
    <row r="48" spans="1:5" ht="12.75">
      <c r="A48" s="1"/>
      <c r="B48" s="1" t="s">
        <v>49</v>
      </c>
      <c r="C48" s="1">
        <v>14947</v>
      </c>
      <c r="D48" s="1">
        <f t="shared" si="0"/>
        <v>20512</v>
      </c>
      <c r="E48" s="1">
        <v>35459</v>
      </c>
    </row>
    <row r="49" spans="1:5" ht="12.75">
      <c r="A49" s="1"/>
      <c r="B49" s="1" t="s">
        <v>50</v>
      </c>
      <c r="C49" s="1">
        <v>3757</v>
      </c>
      <c r="D49" s="1">
        <f t="shared" si="0"/>
        <v>2832</v>
      </c>
      <c r="E49" s="1">
        <v>6589</v>
      </c>
    </row>
    <row r="50" spans="1:5" ht="12.75">
      <c r="A50" s="1"/>
      <c r="B50" s="1" t="s">
        <v>51</v>
      </c>
      <c r="C50" s="1">
        <v>29878</v>
      </c>
      <c r="D50" s="1">
        <f t="shared" si="0"/>
        <v>3140</v>
      </c>
      <c r="E50" s="1">
        <v>33018</v>
      </c>
    </row>
    <row r="51" spans="1:5" ht="12.75">
      <c r="A51" s="1"/>
      <c r="B51" s="1" t="s">
        <v>52</v>
      </c>
      <c r="C51" s="1">
        <v>5650</v>
      </c>
      <c r="D51" s="1">
        <f t="shared" si="0"/>
        <v>0</v>
      </c>
      <c r="E51" s="1">
        <v>5650</v>
      </c>
    </row>
    <row r="52" spans="1:5" ht="12.75">
      <c r="A52" s="1"/>
      <c r="B52" s="1" t="s">
        <v>58</v>
      </c>
      <c r="C52" s="1">
        <v>2050</v>
      </c>
      <c r="D52" s="1">
        <f t="shared" si="0"/>
        <v>8000</v>
      </c>
      <c r="E52" s="1">
        <v>10050</v>
      </c>
    </row>
    <row r="53" spans="1:5" ht="12.75">
      <c r="A53" s="1"/>
      <c r="B53" s="1"/>
      <c r="C53" s="1"/>
      <c r="D53" s="1">
        <f t="shared" si="0"/>
        <v>0</v>
      </c>
      <c r="E53" s="1"/>
    </row>
    <row r="54" spans="1:5" ht="12.75">
      <c r="A54" s="2" t="s">
        <v>5</v>
      </c>
      <c r="B54" s="2" t="s">
        <v>14</v>
      </c>
      <c r="C54" s="2">
        <f>SUM(C55:C56)</f>
        <v>36898</v>
      </c>
      <c r="D54" s="1">
        <f t="shared" si="0"/>
        <v>15442</v>
      </c>
      <c r="E54" s="2">
        <f>SUM(E55:E56)</f>
        <v>52340</v>
      </c>
    </row>
    <row r="55" spans="1:5" ht="12.75">
      <c r="A55" s="1"/>
      <c r="B55" s="1" t="s">
        <v>54</v>
      </c>
      <c r="C55" s="1">
        <v>9918</v>
      </c>
      <c r="D55" s="1">
        <f t="shared" si="0"/>
        <v>8458</v>
      </c>
      <c r="E55" s="1">
        <v>18376</v>
      </c>
    </row>
    <row r="56" spans="1:5" ht="12.75">
      <c r="A56" s="1"/>
      <c r="B56" s="1" t="s">
        <v>53</v>
      </c>
      <c r="C56" s="1">
        <v>26980</v>
      </c>
      <c r="D56" s="1">
        <f t="shared" si="0"/>
        <v>6984</v>
      </c>
      <c r="E56" s="1">
        <v>33964</v>
      </c>
    </row>
    <row r="57" spans="1:5" ht="12.75">
      <c r="A57" s="1"/>
      <c r="B57" s="1"/>
      <c r="C57" s="1"/>
      <c r="D57" s="1">
        <f t="shared" si="0"/>
        <v>0</v>
      </c>
      <c r="E57" s="1"/>
    </row>
    <row r="58" spans="1:5" ht="12.75">
      <c r="A58" s="2" t="s">
        <v>6</v>
      </c>
      <c r="B58" s="2" t="s">
        <v>60</v>
      </c>
      <c r="C58" s="2">
        <f>C59</f>
        <v>250</v>
      </c>
      <c r="D58" s="1">
        <f t="shared" si="0"/>
        <v>0</v>
      </c>
      <c r="E58" s="2">
        <v>250</v>
      </c>
    </row>
    <row r="59" spans="1:5" ht="12.75">
      <c r="A59" s="1"/>
      <c r="B59" s="1" t="s">
        <v>59</v>
      </c>
      <c r="C59" s="1">
        <v>250</v>
      </c>
      <c r="D59" s="1">
        <f t="shared" si="0"/>
        <v>0</v>
      </c>
      <c r="E59" s="1">
        <v>250</v>
      </c>
    </row>
    <row r="60" spans="1:5" ht="12.75">
      <c r="A60" s="1"/>
      <c r="B60" s="1"/>
      <c r="C60" s="1"/>
      <c r="D60" s="1">
        <f t="shared" si="0"/>
        <v>0</v>
      </c>
      <c r="E60" s="1"/>
    </row>
    <row r="61" spans="1:5" ht="12.75">
      <c r="A61" s="2" t="s">
        <v>7</v>
      </c>
      <c r="B61" s="2" t="s">
        <v>55</v>
      </c>
      <c r="C61" s="2">
        <f>C62</f>
        <v>13380</v>
      </c>
      <c r="D61" s="1">
        <f t="shared" si="0"/>
        <v>-1696</v>
      </c>
      <c r="E61" s="2">
        <f>E62</f>
        <v>11684</v>
      </c>
    </row>
    <row r="62" spans="1:5" ht="12.75">
      <c r="A62" s="1"/>
      <c r="B62" s="1" t="s">
        <v>15</v>
      </c>
      <c r="C62" s="1">
        <v>13380</v>
      </c>
      <c r="D62" s="1">
        <f t="shared" si="0"/>
        <v>-1696</v>
      </c>
      <c r="E62" s="1">
        <v>11684</v>
      </c>
    </row>
    <row r="63" spans="1:5" ht="12.75">
      <c r="A63" s="1"/>
      <c r="B63" s="1" t="s">
        <v>16</v>
      </c>
      <c r="C63" s="1"/>
      <c r="D63" s="1">
        <f t="shared" si="0"/>
        <v>0</v>
      </c>
      <c r="E63" s="1"/>
    </row>
    <row r="64" spans="1:5" ht="12.75">
      <c r="A64" s="1"/>
      <c r="B64" s="1"/>
      <c r="C64" s="1"/>
      <c r="D64" s="1">
        <f t="shared" si="0"/>
        <v>0</v>
      </c>
      <c r="E64" s="1"/>
    </row>
    <row r="65" spans="1:5" ht="12.75">
      <c r="A65" s="2" t="s">
        <v>9</v>
      </c>
      <c r="B65" s="2" t="s">
        <v>56</v>
      </c>
      <c r="C65" s="2">
        <f>C66</f>
        <v>109446</v>
      </c>
      <c r="D65" s="1">
        <f t="shared" si="0"/>
        <v>1571</v>
      </c>
      <c r="E65" s="2">
        <f>E66</f>
        <v>111017</v>
      </c>
    </row>
    <row r="66" spans="1:5" ht="12.75">
      <c r="A66" s="1"/>
      <c r="B66" s="1" t="s">
        <v>57</v>
      </c>
      <c r="C66" s="1">
        <v>109446</v>
      </c>
      <c r="D66" s="1">
        <f t="shared" si="0"/>
        <v>1571</v>
      </c>
      <c r="E66" s="1">
        <v>111017</v>
      </c>
    </row>
    <row r="67" spans="1:5" ht="12.75">
      <c r="A67" s="1"/>
      <c r="B67" s="1"/>
      <c r="C67" s="1"/>
      <c r="D67" s="1">
        <f t="shared" si="0"/>
        <v>0</v>
      </c>
      <c r="E67" s="1"/>
    </row>
    <row r="68" spans="1:5" ht="12.75">
      <c r="A68" s="2" t="s">
        <v>8</v>
      </c>
      <c r="B68" s="2" t="s">
        <v>17</v>
      </c>
      <c r="C68" s="2">
        <f>C47+C54+C58+C61+C65</f>
        <v>216256</v>
      </c>
      <c r="D68" s="2">
        <f t="shared" si="0"/>
        <v>49801</v>
      </c>
      <c r="E68" s="2">
        <f>E47+E54+E58+E61+E65</f>
        <v>266057</v>
      </c>
    </row>
  </sheetData>
  <sheetProtection/>
  <mergeCells count="6">
    <mergeCell ref="D7:E7"/>
    <mergeCell ref="B6:C6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0.00390625" style="0" customWidth="1"/>
    <col min="4" max="4" width="10.28125" style="0" customWidth="1"/>
    <col min="5" max="5" width="12.7109375" style="0" customWidth="1"/>
  </cols>
  <sheetData>
    <row r="1" spans="1:5" ht="12.75">
      <c r="A1" s="40" t="s">
        <v>101</v>
      </c>
      <c r="B1" s="40"/>
      <c r="C1" s="1"/>
      <c r="D1" s="1"/>
      <c r="E1" s="1"/>
    </row>
    <row r="2" spans="1:5" ht="12.75">
      <c r="A2" s="41" t="s">
        <v>91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65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41790</v>
      </c>
      <c r="C6" s="37"/>
      <c r="D6" s="1"/>
      <c r="E6" s="1"/>
    </row>
    <row r="7" spans="1:5" ht="12.75">
      <c r="A7" s="9"/>
      <c r="B7" s="10"/>
      <c r="C7" s="23"/>
      <c r="D7" s="38" t="s">
        <v>0</v>
      </c>
      <c r="E7" s="39"/>
    </row>
    <row r="8" spans="1:5" ht="12.75">
      <c r="A8" s="9"/>
      <c r="B8" s="10"/>
      <c r="C8" s="24"/>
      <c r="D8" s="1"/>
      <c r="E8" s="1"/>
    </row>
    <row r="9" spans="1:5" ht="12.75">
      <c r="A9" s="22" t="s">
        <v>3</v>
      </c>
      <c r="B9" s="22" t="s">
        <v>1</v>
      </c>
      <c r="C9" s="25" t="s">
        <v>18</v>
      </c>
      <c r="D9" s="2" t="s">
        <v>21</v>
      </c>
      <c r="E9" s="2" t="s">
        <v>19</v>
      </c>
    </row>
    <row r="10" spans="1:5" ht="12.75">
      <c r="A10" s="11"/>
      <c r="B10" s="12"/>
      <c r="C10" s="12"/>
      <c r="D10" s="1"/>
      <c r="E10" s="1"/>
    </row>
    <row r="11" spans="1:5" ht="12.75">
      <c r="A11" s="13"/>
      <c r="B11" s="14" t="s">
        <v>2</v>
      </c>
      <c r="C11" s="9"/>
      <c r="D11" s="1"/>
      <c r="E11" s="1"/>
    </row>
    <row r="12" spans="1:5" ht="12.75">
      <c r="A12" s="13">
        <v>1</v>
      </c>
      <c r="B12" s="13" t="s">
        <v>22</v>
      </c>
      <c r="C12" s="9">
        <v>0</v>
      </c>
      <c r="D12" s="1">
        <f>E12-C12</f>
        <v>0</v>
      </c>
      <c r="E12" s="1">
        <v>0</v>
      </c>
    </row>
    <row r="13" spans="1:5" ht="12.75">
      <c r="A13" s="13">
        <v>2</v>
      </c>
      <c r="B13" s="13" t="s">
        <v>23</v>
      </c>
      <c r="C13" s="9">
        <v>0</v>
      </c>
      <c r="D13" s="1">
        <f aca="true" t="shared" si="0" ref="D13:D53">E13-C13</f>
        <v>0</v>
      </c>
      <c r="E13" s="1"/>
    </row>
    <row r="14" spans="1:5" ht="38.25">
      <c r="A14" s="13">
        <v>3</v>
      </c>
      <c r="B14" s="13" t="s">
        <v>24</v>
      </c>
      <c r="C14" s="9"/>
      <c r="D14" s="1">
        <f t="shared" si="0"/>
        <v>0</v>
      </c>
      <c r="E14" s="1"/>
    </row>
    <row r="15" spans="1:5" ht="38.25">
      <c r="A15" s="13">
        <v>4</v>
      </c>
      <c r="B15" s="13" t="s">
        <v>25</v>
      </c>
      <c r="C15" s="9"/>
      <c r="D15" s="1">
        <f t="shared" si="0"/>
        <v>0</v>
      </c>
      <c r="E15" s="1"/>
    </row>
    <row r="16" spans="1:5" ht="25.5">
      <c r="A16" s="13">
        <v>5</v>
      </c>
      <c r="B16" s="13" t="s">
        <v>26</v>
      </c>
      <c r="C16" s="9">
        <v>3806</v>
      </c>
      <c r="D16" s="1">
        <f t="shared" si="0"/>
        <v>0</v>
      </c>
      <c r="E16" s="1">
        <v>3806</v>
      </c>
    </row>
    <row r="17" spans="1:5" ht="25.5">
      <c r="A17" s="13">
        <v>6</v>
      </c>
      <c r="B17" s="13" t="s">
        <v>27</v>
      </c>
      <c r="C17" s="9">
        <v>1151</v>
      </c>
      <c r="D17" s="1">
        <f t="shared" si="0"/>
        <v>0</v>
      </c>
      <c r="E17" s="1">
        <v>1151</v>
      </c>
    </row>
    <row r="18" spans="1:5" ht="25.5">
      <c r="A18" s="13">
        <v>7</v>
      </c>
      <c r="B18" s="13" t="s">
        <v>28</v>
      </c>
      <c r="C18" s="9">
        <v>457</v>
      </c>
      <c r="D18" s="1">
        <f t="shared" si="0"/>
        <v>0</v>
      </c>
      <c r="E18" s="1">
        <v>457</v>
      </c>
    </row>
    <row r="19" spans="1:5" ht="12.75">
      <c r="A19" s="13">
        <v>8</v>
      </c>
      <c r="B19" s="15" t="s">
        <v>29</v>
      </c>
      <c r="C19" s="16">
        <f>SUM(C12:C18)</f>
        <v>5414</v>
      </c>
      <c r="D19" s="1">
        <f t="shared" si="0"/>
        <v>0</v>
      </c>
      <c r="E19" s="16">
        <f>SUM(E12:E18)</f>
        <v>5414</v>
      </c>
    </row>
    <row r="20" spans="1:5" ht="51">
      <c r="A20" s="13">
        <v>9</v>
      </c>
      <c r="B20" s="13" t="s">
        <v>30</v>
      </c>
      <c r="C20" s="9"/>
      <c r="D20" s="1">
        <f t="shared" si="0"/>
        <v>0</v>
      </c>
      <c r="E20" s="18"/>
    </row>
    <row r="21" spans="1:5" ht="12.75">
      <c r="A21" s="13">
        <v>10</v>
      </c>
      <c r="B21" s="15" t="s">
        <v>31</v>
      </c>
      <c r="C21" s="16"/>
      <c r="D21" s="1">
        <f t="shared" si="0"/>
        <v>0</v>
      </c>
      <c r="E21" s="17"/>
    </row>
    <row r="22" spans="1:5" ht="38.25">
      <c r="A22" s="13">
        <v>11</v>
      </c>
      <c r="B22" s="13" t="s">
        <v>44</v>
      </c>
      <c r="C22" s="9"/>
      <c r="D22" s="1">
        <f t="shared" si="0"/>
        <v>0</v>
      </c>
      <c r="E22" s="17"/>
    </row>
    <row r="23" spans="1:5" ht="25.5">
      <c r="A23" s="13">
        <v>12</v>
      </c>
      <c r="B23" s="15" t="s">
        <v>45</v>
      </c>
      <c r="C23" s="16"/>
      <c r="D23" s="1">
        <f t="shared" si="0"/>
        <v>0</v>
      </c>
      <c r="E23" s="16">
        <f>SUM(E22)</f>
        <v>0</v>
      </c>
    </row>
    <row r="24" spans="1:5" ht="12.75">
      <c r="A24" s="13">
        <v>13</v>
      </c>
      <c r="B24" s="19" t="s">
        <v>46</v>
      </c>
      <c r="C24" s="20">
        <f>C19+C21+C23</f>
        <v>5414</v>
      </c>
      <c r="D24" s="1">
        <f t="shared" si="0"/>
        <v>0</v>
      </c>
      <c r="E24" s="20">
        <f>E19+E21+E23</f>
        <v>5414</v>
      </c>
    </row>
    <row r="25" spans="1:5" ht="25.5">
      <c r="A25" s="13">
        <v>14</v>
      </c>
      <c r="B25" s="13" t="s">
        <v>47</v>
      </c>
      <c r="C25" s="9"/>
      <c r="D25" s="1">
        <f t="shared" si="0"/>
        <v>0</v>
      </c>
      <c r="E25" s="18"/>
    </row>
    <row r="26" spans="1:5" ht="25.5">
      <c r="A26" s="13">
        <v>15</v>
      </c>
      <c r="B26" s="13" t="s">
        <v>64</v>
      </c>
      <c r="C26" s="9">
        <v>51824</v>
      </c>
      <c r="D26" s="1">
        <f t="shared" si="0"/>
        <v>134</v>
      </c>
      <c r="E26" s="18">
        <v>51958</v>
      </c>
    </row>
    <row r="27" spans="1:5" ht="12.75">
      <c r="A27" s="13">
        <v>16</v>
      </c>
      <c r="B27" s="19" t="s">
        <v>48</v>
      </c>
      <c r="C27" s="20">
        <f>SUM(C25)</f>
        <v>0</v>
      </c>
      <c r="D27" s="1">
        <f t="shared" si="0"/>
        <v>0</v>
      </c>
      <c r="E27" s="20">
        <f>SUM(E25)</f>
        <v>0</v>
      </c>
    </row>
    <row r="28" spans="1:5" ht="12.75">
      <c r="A28" s="13">
        <v>17</v>
      </c>
      <c r="B28" s="19"/>
      <c r="C28" s="20"/>
      <c r="D28" s="1">
        <f t="shared" si="0"/>
        <v>0</v>
      </c>
      <c r="E28" s="20"/>
    </row>
    <row r="29" spans="1:5" ht="12.75">
      <c r="A29" s="13">
        <v>18</v>
      </c>
      <c r="B29" s="14" t="s">
        <v>11</v>
      </c>
      <c r="C29" s="21">
        <f>C24+C27+C26</f>
        <v>57238</v>
      </c>
      <c r="D29" s="2">
        <f t="shared" si="0"/>
        <v>134</v>
      </c>
      <c r="E29" s="21">
        <f>E24+E27+E26</f>
        <v>57372</v>
      </c>
    </row>
    <row r="30" spans="1:5" ht="12.75">
      <c r="A30" s="1"/>
      <c r="B30" s="1"/>
      <c r="C30" s="1"/>
      <c r="D30" s="1">
        <f t="shared" si="0"/>
        <v>0</v>
      </c>
      <c r="E30" s="1"/>
    </row>
    <row r="31" spans="1:5" ht="12.75">
      <c r="A31" s="1"/>
      <c r="B31" s="2" t="s">
        <v>12</v>
      </c>
      <c r="C31" s="1"/>
      <c r="D31" s="1">
        <f t="shared" si="0"/>
        <v>0</v>
      </c>
      <c r="E31" s="1"/>
    </row>
    <row r="32" spans="1:5" ht="12.75">
      <c r="A32" s="2" t="s">
        <v>4</v>
      </c>
      <c r="B32" s="2" t="s">
        <v>13</v>
      </c>
      <c r="C32" s="2">
        <f>SUM(C33:C37)</f>
        <v>57238</v>
      </c>
      <c r="D32" s="1">
        <f t="shared" si="0"/>
        <v>44</v>
      </c>
      <c r="E32" s="2">
        <f>SUM(E33:E37)</f>
        <v>57282</v>
      </c>
    </row>
    <row r="33" spans="1:5" ht="12.75">
      <c r="A33" s="1"/>
      <c r="B33" s="1" t="s">
        <v>49</v>
      </c>
      <c r="C33" s="1">
        <v>31278</v>
      </c>
      <c r="D33" s="1">
        <f t="shared" si="0"/>
        <v>106</v>
      </c>
      <c r="E33" s="1">
        <v>31384</v>
      </c>
    </row>
    <row r="34" spans="1:5" ht="12.75">
      <c r="A34" s="1"/>
      <c r="B34" s="1" t="s">
        <v>50</v>
      </c>
      <c r="C34" s="1">
        <v>8448</v>
      </c>
      <c r="D34" s="1">
        <f t="shared" si="0"/>
        <v>28</v>
      </c>
      <c r="E34" s="1">
        <v>8476</v>
      </c>
    </row>
    <row r="35" spans="1:5" ht="12.75">
      <c r="A35" s="1"/>
      <c r="B35" s="1" t="s">
        <v>51</v>
      </c>
      <c r="C35" s="1">
        <v>17512</v>
      </c>
      <c r="D35" s="1">
        <f t="shared" si="0"/>
        <v>-90</v>
      </c>
      <c r="E35" s="1">
        <v>17422</v>
      </c>
    </row>
    <row r="36" spans="1:5" ht="12.75">
      <c r="A36" s="1"/>
      <c r="B36" s="1" t="s">
        <v>52</v>
      </c>
      <c r="C36" s="1"/>
      <c r="D36" s="1">
        <f t="shared" si="0"/>
        <v>0</v>
      </c>
      <c r="E36" s="1"/>
    </row>
    <row r="37" spans="1:5" ht="12.75">
      <c r="A37" s="1"/>
      <c r="B37" s="1" t="s">
        <v>58</v>
      </c>
      <c r="C37" s="1"/>
      <c r="D37" s="1">
        <f t="shared" si="0"/>
        <v>0</v>
      </c>
      <c r="E37" s="1"/>
    </row>
    <row r="38" spans="1:5" ht="12.75">
      <c r="A38" s="1"/>
      <c r="B38" s="1"/>
      <c r="C38" s="1"/>
      <c r="D38" s="1">
        <f t="shared" si="0"/>
        <v>0</v>
      </c>
      <c r="E38" s="1"/>
    </row>
    <row r="39" spans="1:5" ht="12.75">
      <c r="A39" s="2" t="s">
        <v>5</v>
      </c>
      <c r="B39" s="2" t="s">
        <v>14</v>
      </c>
      <c r="C39" s="2">
        <f>SUM(C40:C41)</f>
        <v>0</v>
      </c>
      <c r="D39" s="1">
        <f t="shared" si="0"/>
        <v>90</v>
      </c>
      <c r="E39" s="2">
        <f>SUM(E40:E41)</f>
        <v>90</v>
      </c>
    </row>
    <row r="40" spans="1:5" ht="12.75">
      <c r="A40" s="1"/>
      <c r="B40" s="1" t="s">
        <v>54</v>
      </c>
      <c r="C40" s="1"/>
      <c r="D40" s="1">
        <f t="shared" si="0"/>
        <v>90</v>
      </c>
      <c r="E40" s="1">
        <v>90</v>
      </c>
    </row>
    <row r="41" spans="1:5" ht="12.75">
      <c r="A41" s="1"/>
      <c r="B41" s="1" t="s">
        <v>53</v>
      </c>
      <c r="C41" s="1"/>
      <c r="D41" s="1">
        <f t="shared" si="0"/>
        <v>0</v>
      </c>
      <c r="E41" s="1"/>
    </row>
    <row r="42" spans="1:5" ht="12.75">
      <c r="A42" s="1"/>
      <c r="B42" s="1"/>
      <c r="C42" s="1"/>
      <c r="D42" s="1">
        <f t="shared" si="0"/>
        <v>0</v>
      </c>
      <c r="E42" s="1"/>
    </row>
    <row r="43" spans="1:5" ht="12.75">
      <c r="A43" s="2" t="s">
        <v>6</v>
      </c>
      <c r="B43" s="2" t="s">
        <v>60</v>
      </c>
      <c r="C43" s="2">
        <f>C44</f>
        <v>0</v>
      </c>
      <c r="D43" s="1">
        <f t="shared" si="0"/>
        <v>0</v>
      </c>
      <c r="E43" s="1">
        <v>0</v>
      </c>
    </row>
    <row r="44" spans="1:5" ht="12.75">
      <c r="A44" s="1"/>
      <c r="B44" s="1" t="s">
        <v>59</v>
      </c>
      <c r="C44" s="1"/>
      <c r="D44" s="1">
        <f t="shared" si="0"/>
        <v>0</v>
      </c>
      <c r="E44" s="1"/>
    </row>
    <row r="45" spans="1:5" ht="12.75">
      <c r="A45" s="1"/>
      <c r="B45" s="1"/>
      <c r="C45" s="1"/>
      <c r="D45" s="1">
        <f t="shared" si="0"/>
        <v>0</v>
      </c>
      <c r="E45" s="1"/>
    </row>
    <row r="46" spans="1:5" ht="12.75">
      <c r="A46" s="2" t="s">
        <v>7</v>
      </c>
      <c r="B46" s="2" t="s">
        <v>55</v>
      </c>
      <c r="C46" s="2">
        <f>C47</f>
        <v>0</v>
      </c>
      <c r="D46" s="1">
        <f t="shared" si="0"/>
        <v>0</v>
      </c>
      <c r="E46" s="2">
        <f>E47</f>
        <v>0</v>
      </c>
    </row>
    <row r="47" spans="1:5" ht="12.75">
      <c r="A47" s="1"/>
      <c r="B47" s="1" t="s">
        <v>15</v>
      </c>
      <c r="C47" s="1"/>
      <c r="D47" s="1">
        <f t="shared" si="0"/>
        <v>0</v>
      </c>
      <c r="E47" s="1"/>
    </row>
    <row r="48" spans="1:5" ht="12.75">
      <c r="A48" s="1"/>
      <c r="B48" s="1" t="s">
        <v>16</v>
      </c>
      <c r="C48" s="1"/>
      <c r="D48" s="1">
        <f t="shared" si="0"/>
        <v>0</v>
      </c>
      <c r="E48" s="1"/>
    </row>
    <row r="49" spans="1:5" ht="12.75">
      <c r="A49" s="1"/>
      <c r="B49" s="1"/>
      <c r="C49" s="1"/>
      <c r="D49" s="1">
        <f t="shared" si="0"/>
        <v>0</v>
      </c>
      <c r="E49" s="1"/>
    </row>
    <row r="50" spans="1:5" ht="12.75">
      <c r="A50" s="2" t="s">
        <v>9</v>
      </c>
      <c r="B50" s="2" t="s">
        <v>56</v>
      </c>
      <c r="C50" s="2">
        <f>C51</f>
        <v>0</v>
      </c>
      <c r="D50" s="1">
        <f t="shared" si="0"/>
        <v>0</v>
      </c>
      <c r="E50" s="2">
        <f>E51</f>
        <v>0</v>
      </c>
    </row>
    <row r="51" spans="1:5" ht="12.75">
      <c r="A51" s="1"/>
      <c r="B51" s="1" t="s">
        <v>57</v>
      </c>
      <c r="C51" s="1"/>
      <c r="D51" s="1">
        <f t="shared" si="0"/>
        <v>0</v>
      </c>
      <c r="E51" s="1"/>
    </row>
    <row r="52" spans="1:5" ht="12.75">
      <c r="A52" s="1"/>
      <c r="B52" s="1"/>
      <c r="C52" s="1"/>
      <c r="D52" s="1">
        <f t="shared" si="0"/>
        <v>0</v>
      </c>
      <c r="E52" s="1"/>
    </row>
    <row r="53" spans="1:5" ht="12.75">
      <c r="A53" s="2" t="s">
        <v>8</v>
      </c>
      <c r="B53" s="2" t="s">
        <v>17</v>
      </c>
      <c r="C53" s="2">
        <f>C32+C39+C43+C46+C50</f>
        <v>57238</v>
      </c>
      <c r="D53" s="2">
        <f t="shared" si="0"/>
        <v>134</v>
      </c>
      <c r="E53" s="2">
        <f>E32+E39+E43+E46+E50</f>
        <v>57372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57421875" style="0" customWidth="1"/>
    <col min="2" max="2" width="10.28125" style="0" customWidth="1"/>
    <col min="3" max="3" width="12.8515625" style="0" customWidth="1"/>
  </cols>
  <sheetData>
    <row r="1" spans="1:3" ht="12.75">
      <c r="A1" s="45" t="s">
        <v>102</v>
      </c>
      <c r="B1" s="45"/>
      <c r="C1" s="45"/>
    </row>
    <row r="2" spans="1:3" ht="12.75">
      <c r="A2" s="45" t="s">
        <v>88</v>
      </c>
      <c r="B2" s="45"/>
      <c r="C2" s="45"/>
    </row>
    <row r="3" spans="1:3" ht="12.75">
      <c r="A3" s="30"/>
      <c r="B3" s="30"/>
      <c r="C3" s="30"/>
    </row>
    <row r="4" spans="1:3" ht="12.75">
      <c r="A4" s="30"/>
      <c r="B4" s="30"/>
      <c r="C4" s="30"/>
    </row>
    <row r="5" spans="1:3" ht="12.75">
      <c r="A5" s="30"/>
      <c r="B5" s="30"/>
      <c r="C5" s="30"/>
    </row>
    <row r="7" spans="1:7" ht="12.75">
      <c r="A7" s="43" t="s">
        <v>72</v>
      </c>
      <c r="B7" s="43"/>
      <c r="C7" s="43"/>
      <c r="D7" s="43"/>
      <c r="E7" s="43"/>
      <c r="F7" s="43"/>
      <c r="G7" s="43"/>
    </row>
    <row r="8" spans="1:7" ht="12.75">
      <c r="A8" s="43" t="s">
        <v>89</v>
      </c>
      <c r="B8" s="43"/>
      <c r="C8" s="43"/>
      <c r="D8" s="43"/>
      <c r="E8" s="43"/>
      <c r="F8" s="43"/>
      <c r="G8" s="43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2" spans="1:7" ht="12.75">
      <c r="A12" s="5" t="s">
        <v>1</v>
      </c>
      <c r="B12" s="46" t="s">
        <v>0</v>
      </c>
      <c r="C12" s="46"/>
      <c r="D12" s="44">
        <v>41790</v>
      </c>
      <c r="E12" s="45"/>
      <c r="F12" s="44"/>
      <c r="G12" s="45"/>
    </row>
    <row r="13" spans="1:7" ht="12.75">
      <c r="A13" s="5"/>
      <c r="B13" s="33"/>
      <c r="C13" s="33"/>
      <c r="D13" s="31"/>
      <c r="E13" s="30"/>
      <c r="F13" s="31"/>
      <c r="G13" s="30"/>
    </row>
    <row r="14" spans="1:3" s="5" customFormat="1" ht="12.75">
      <c r="A14" s="2" t="s">
        <v>77</v>
      </c>
      <c r="B14" s="2" t="s">
        <v>18</v>
      </c>
      <c r="C14" s="2" t="s">
        <v>19</v>
      </c>
    </row>
    <row r="15" spans="1:3" ht="12.75">
      <c r="A15" s="1" t="s">
        <v>73</v>
      </c>
      <c r="B15" s="1">
        <v>9918</v>
      </c>
      <c r="C15" s="1">
        <v>9918</v>
      </c>
    </row>
    <row r="16" spans="1:3" ht="12.75">
      <c r="A16" s="1" t="s">
        <v>74</v>
      </c>
      <c r="B16" s="1">
        <v>0</v>
      </c>
      <c r="C16" s="1">
        <v>7423</v>
      </c>
    </row>
    <row r="17" spans="1:3" ht="12.75">
      <c r="A17" s="1" t="s">
        <v>85</v>
      </c>
      <c r="B17" s="1">
        <v>0</v>
      </c>
      <c r="C17" s="1">
        <v>135</v>
      </c>
    </row>
    <row r="18" spans="1:3" ht="12.75">
      <c r="A18" s="1" t="s">
        <v>86</v>
      </c>
      <c r="B18" s="1">
        <v>0</v>
      </c>
      <c r="C18" s="1">
        <v>900</v>
      </c>
    </row>
    <row r="19" spans="1:3" s="5" customFormat="1" ht="12.75">
      <c r="A19" s="2" t="s">
        <v>78</v>
      </c>
      <c r="B19" s="2">
        <f>SUM(B15:B18)</f>
        <v>9918</v>
      </c>
      <c r="C19" s="2">
        <f>SUM(C15:C18)</f>
        <v>18376</v>
      </c>
    </row>
    <row r="20" spans="1:3" ht="12.75">
      <c r="A20" s="1" t="s">
        <v>74</v>
      </c>
      <c r="B20" s="1">
        <v>7423</v>
      </c>
      <c r="C20" s="1">
        <v>0</v>
      </c>
    </row>
    <row r="21" spans="1:3" ht="12.75">
      <c r="A21" s="1" t="s">
        <v>80</v>
      </c>
      <c r="B21" s="1"/>
      <c r="C21" s="1">
        <v>364</v>
      </c>
    </row>
    <row r="22" spans="1:3" s="5" customFormat="1" ht="12.75">
      <c r="A22" s="2" t="s">
        <v>79</v>
      </c>
      <c r="B22" s="2">
        <f>SUM(B20:B21)</f>
        <v>7423</v>
      </c>
      <c r="C22" s="2">
        <f>SUM(C20:C21)</f>
        <v>364</v>
      </c>
    </row>
    <row r="23" spans="1:3" ht="12.75">
      <c r="A23" s="1" t="s">
        <v>81</v>
      </c>
      <c r="B23" s="1">
        <v>0</v>
      </c>
      <c r="C23" s="1">
        <v>20</v>
      </c>
    </row>
    <row r="24" spans="1:3" ht="12.75">
      <c r="A24" s="1" t="s">
        <v>82</v>
      </c>
      <c r="B24" s="1">
        <v>0</v>
      </c>
      <c r="C24" s="1">
        <v>70</v>
      </c>
    </row>
    <row r="25" spans="1:3" s="5" customFormat="1" ht="12.75">
      <c r="A25" s="2" t="s">
        <v>83</v>
      </c>
      <c r="B25" s="2">
        <f>SUM(B23:B24)</f>
        <v>0</v>
      </c>
      <c r="C25" s="2">
        <f>SUM(C23:C24)</f>
        <v>90</v>
      </c>
    </row>
    <row r="26" spans="1:3" s="5" customFormat="1" ht="12.75">
      <c r="A26" s="2" t="s">
        <v>84</v>
      </c>
      <c r="B26" s="2">
        <f>B19+B22+B25</f>
        <v>17341</v>
      </c>
      <c r="C26" s="2">
        <f>C19+C22+C25</f>
        <v>18830</v>
      </c>
    </row>
    <row r="27" spans="1:3" ht="12.75">
      <c r="A27" s="1"/>
      <c r="B27" s="1"/>
      <c r="C27" s="1"/>
    </row>
    <row r="28" spans="1:3" ht="12.75">
      <c r="A28" s="2" t="s">
        <v>75</v>
      </c>
      <c r="B28" s="1"/>
      <c r="C28" s="1"/>
    </row>
    <row r="29" spans="1:3" ht="12.75">
      <c r="A29" s="1" t="s">
        <v>76</v>
      </c>
      <c r="B29" s="1">
        <v>26980</v>
      </c>
      <c r="C29" s="1">
        <v>33597</v>
      </c>
    </row>
    <row r="30" spans="1:3" ht="12.75">
      <c r="A30" s="34" t="s">
        <v>87</v>
      </c>
      <c r="B30" s="1">
        <v>0</v>
      </c>
      <c r="C30" s="1">
        <v>367</v>
      </c>
    </row>
    <row r="31" spans="1:3" ht="12.75">
      <c r="A31" s="35" t="s">
        <v>69</v>
      </c>
      <c r="B31" s="2">
        <f>SUM(B29:B30)</f>
        <v>26980</v>
      </c>
      <c r="C31" s="2">
        <f>SUM(C29:C30)</f>
        <v>33964</v>
      </c>
    </row>
    <row r="33" spans="1:3" ht="12.75">
      <c r="A33" t="s">
        <v>98</v>
      </c>
      <c r="B33">
        <f>B26+B31</f>
        <v>44321</v>
      </c>
      <c r="C33">
        <f>C26+C31</f>
        <v>52794</v>
      </c>
    </row>
  </sheetData>
  <sheetProtection/>
  <mergeCells count="7">
    <mergeCell ref="A7:G7"/>
    <mergeCell ref="A8:G8"/>
    <mergeCell ref="F12:G12"/>
    <mergeCell ref="A1:C1"/>
    <mergeCell ref="A2:C2"/>
    <mergeCell ref="D12:E12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9.57421875" style="0" customWidth="1"/>
    <col min="4" max="4" width="8.421875" style="0" customWidth="1"/>
    <col min="5" max="5" width="9.57421875" style="0" customWidth="1"/>
  </cols>
  <sheetData>
    <row r="1" spans="1:5" ht="12.75">
      <c r="A1" s="40" t="s">
        <v>103</v>
      </c>
      <c r="B1" s="40"/>
      <c r="C1" s="1"/>
      <c r="D1" s="1"/>
      <c r="E1" s="1"/>
    </row>
    <row r="2" spans="1:5" ht="12.75">
      <c r="A2" s="41" t="s">
        <v>71</v>
      </c>
      <c r="B2" s="41"/>
      <c r="C2" s="7"/>
      <c r="D2" s="1"/>
      <c r="E2" s="1"/>
    </row>
    <row r="3" spans="1:5" ht="12.75">
      <c r="A3" s="29"/>
      <c r="B3" s="29"/>
      <c r="C3" s="7"/>
      <c r="D3" s="1"/>
      <c r="E3" s="1"/>
    </row>
    <row r="4" spans="1:5" ht="15.75">
      <c r="A4" s="8"/>
      <c r="B4" s="42" t="s">
        <v>10</v>
      </c>
      <c r="C4" s="42"/>
      <c r="D4" s="1"/>
      <c r="E4" s="1"/>
    </row>
    <row r="5" spans="1:5" ht="15.75">
      <c r="A5" s="8"/>
      <c r="B5" s="42" t="s">
        <v>20</v>
      </c>
      <c r="C5" s="42"/>
      <c r="D5" s="1"/>
      <c r="E5" s="1"/>
    </row>
    <row r="6" spans="1:5" ht="15.75">
      <c r="A6" s="9"/>
      <c r="B6" s="36">
        <v>41790</v>
      </c>
      <c r="C6" s="37"/>
      <c r="D6" s="1"/>
      <c r="E6" s="1"/>
    </row>
    <row r="7" spans="1:5" ht="12.75">
      <c r="A7" s="9"/>
      <c r="B7" s="10"/>
      <c r="C7" s="23"/>
      <c r="D7" s="38" t="s">
        <v>0</v>
      </c>
      <c r="E7" s="39"/>
    </row>
    <row r="8" spans="1:5" ht="12.75">
      <c r="A8" s="26"/>
      <c r="B8" s="27"/>
      <c r="C8" s="10"/>
      <c r="D8" s="28"/>
      <c r="E8" s="28"/>
    </row>
    <row r="9" spans="1:6" ht="12.75">
      <c r="A9" s="22" t="s">
        <v>3</v>
      </c>
      <c r="B9" s="22" t="s">
        <v>1</v>
      </c>
      <c r="C9" s="25" t="s">
        <v>66</v>
      </c>
      <c r="D9" s="2" t="s">
        <v>67</v>
      </c>
      <c r="E9" s="2" t="s">
        <v>68</v>
      </c>
      <c r="F9" s="2" t="s">
        <v>69</v>
      </c>
    </row>
    <row r="10" spans="1:6" ht="12.75">
      <c r="A10" s="11"/>
      <c r="B10" s="12"/>
      <c r="C10" s="12"/>
      <c r="D10" s="1"/>
      <c r="E10" s="1"/>
      <c r="F10" s="1"/>
    </row>
    <row r="11" spans="1:6" ht="12.75">
      <c r="A11" s="13"/>
      <c r="B11" s="14" t="s">
        <v>2</v>
      </c>
      <c r="C11" s="9"/>
      <c r="D11" s="1"/>
      <c r="E11" s="1"/>
      <c r="F11" s="1"/>
    </row>
    <row r="12" spans="1:6" ht="25.5">
      <c r="A12" s="13">
        <v>1</v>
      </c>
      <c r="B12" s="13" t="s">
        <v>62</v>
      </c>
      <c r="C12" s="1">
        <v>57770</v>
      </c>
      <c r="D12" s="1"/>
      <c r="E12" s="1"/>
      <c r="F12" s="1">
        <f>SUM(C12:E12)</f>
        <v>57770</v>
      </c>
    </row>
    <row r="13" spans="1:6" ht="12.75">
      <c r="A13" s="13">
        <v>2</v>
      </c>
      <c r="B13" s="13" t="s">
        <v>32</v>
      </c>
      <c r="C13" s="1">
        <v>33318</v>
      </c>
      <c r="D13" s="1"/>
      <c r="E13" s="1"/>
      <c r="F13" s="1">
        <f aca="true" t="shared" si="0" ref="F13:F68">SUM(C13:E13)</f>
        <v>33318</v>
      </c>
    </row>
    <row r="14" spans="1:6" ht="25.5">
      <c r="A14" s="13">
        <v>3</v>
      </c>
      <c r="B14" s="13" t="s">
        <v>33</v>
      </c>
      <c r="C14" s="1">
        <v>29260</v>
      </c>
      <c r="D14" s="1"/>
      <c r="E14" s="1"/>
      <c r="F14" s="1">
        <f t="shared" si="0"/>
        <v>29260</v>
      </c>
    </row>
    <row r="15" spans="1:6" ht="12.75">
      <c r="A15" s="13">
        <v>4</v>
      </c>
      <c r="B15" s="13" t="s">
        <v>34</v>
      </c>
      <c r="C15" s="1">
        <v>2794</v>
      </c>
      <c r="D15" s="1"/>
      <c r="E15" s="1"/>
      <c r="F15" s="1">
        <f t="shared" si="0"/>
        <v>2794</v>
      </c>
    </row>
    <row r="16" spans="1:6" ht="12.75">
      <c r="A16" s="13">
        <v>5</v>
      </c>
      <c r="B16" s="13" t="s">
        <v>96</v>
      </c>
      <c r="C16" s="1">
        <v>182</v>
      </c>
      <c r="D16" s="1"/>
      <c r="E16" s="1"/>
      <c r="F16" s="1">
        <f t="shared" si="0"/>
        <v>182</v>
      </c>
    </row>
    <row r="17" spans="1:6" ht="12.75">
      <c r="A17" s="13">
        <v>6</v>
      </c>
      <c r="B17" s="13" t="s">
        <v>94</v>
      </c>
      <c r="C17" s="1">
        <v>947</v>
      </c>
      <c r="D17" s="1"/>
      <c r="E17" s="1"/>
      <c r="F17" s="1">
        <f t="shared" si="0"/>
        <v>947</v>
      </c>
    </row>
    <row r="18" spans="1:6" ht="12.75">
      <c r="A18" s="13">
        <v>7</v>
      </c>
      <c r="B18" s="15" t="s">
        <v>35</v>
      </c>
      <c r="C18" s="16">
        <f>SUM(C12:C17)</f>
        <v>124271</v>
      </c>
      <c r="D18" s="16">
        <f>SUM(D12:D17)</f>
        <v>0</v>
      </c>
      <c r="E18" s="16">
        <f>SUM(E12:E17)</f>
        <v>0</v>
      </c>
      <c r="F18" s="1">
        <f t="shared" si="0"/>
        <v>124271</v>
      </c>
    </row>
    <row r="19" spans="1:6" ht="25.5">
      <c r="A19" s="13">
        <v>8</v>
      </c>
      <c r="B19" s="13" t="s">
        <v>36</v>
      </c>
      <c r="C19" s="1">
        <v>28304</v>
      </c>
      <c r="D19" s="1">
        <v>880</v>
      </c>
      <c r="E19" s="1"/>
      <c r="F19" s="1">
        <f t="shared" si="0"/>
        <v>29184</v>
      </c>
    </row>
    <row r="20" spans="1:6" ht="12.75">
      <c r="A20" s="13">
        <v>9</v>
      </c>
      <c r="B20" s="15" t="s">
        <v>37</v>
      </c>
      <c r="C20" s="16">
        <f>SUM(C18:C19)</f>
        <v>152575</v>
      </c>
      <c r="D20" s="16">
        <f>SUM(D18:D19)</f>
        <v>880</v>
      </c>
      <c r="E20" s="16">
        <f>SUM(E18:E19)</f>
        <v>0</v>
      </c>
      <c r="F20" s="1">
        <f t="shared" si="0"/>
        <v>153455</v>
      </c>
    </row>
    <row r="21" spans="1:6" ht="25.5">
      <c r="A21" s="13">
        <v>10</v>
      </c>
      <c r="B21" s="13" t="s">
        <v>38</v>
      </c>
      <c r="C21" s="18">
        <v>6000</v>
      </c>
      <c r="D21" s="17"/>
      <c r="E21" s="17"/>
      <c r="F21" s="1">
        <f t="shared" si="0"/>
        <v>6000</v>
      </c>
    </row>
    <row r="22" spans="1:6" ht="25.5">
      <c r="A22" s="13">
        <v>11</v>
      </c>
      <c r="B22" s="13" t="s">
        <v>39</v>
      </c>
      <c r="C22" s="18">
        <v>27000</v>
      </c>
      <c r="D22" s="17"/>
      <c r="E22" s="17"/>
      <c r="F22" s="1">
        <f t="shared" si="0"/>
        <v>27000</v>
      </c>
    </row>
    <row r="23" spans="1:6" ht="12.75">
      <c r="A23" s="13">
        <v>12</v>
      </c>
      <c r="B23" s="13" t="s">
        <v>40</v>
      </c>
      <c r="C23" s="18">
        <v>5500</v>
      </c>
      <c r="D23" s="17"/>
      <c r="E23" s="17"/>
      <c r="F23" s="1">
        <f t="shared" si="0"/>
        <v>5500</v>
      </c>
    </row>
    <row r="24" spans="1:6" ht="12.75">
      <c r="A24" s="13">
        <v>13</v>
      </c>
      <c r="B24" s="15" t="s">
        <v>41</v>
      </c>
      <c r="C24" s="16">
        <f>SUM(C22:C23)</f>
        <v>32500</v>
      </c>
      <c r="D24" s="16">
        <f>SUM(D22:D23)</f>
        <v>0</v>
      </c>
      <c r="E24" s="16">
        <f>SUM(E22:E23)</f>
        <v>0</v>
      </c>
      <c r="F24" s="1">
        <f t="shared" si="0"/>
        <v>32500</v>
      </c>
    </row>
    <row r="25" spans="1:6" ht="25.5">
      <c r="A25" s="13">
        <v>14</v>
      </c>
      <c r="B25" s="13" t="s">
        <v>42</v>
      </c>
      <c r="C25" s="18">
        <v>1300</v>
      </c>
      <c r="D25" s="18">
        <v>100</v>
      </c>
      <c r="E25" s="18"/>
      <c r="F25" s="1">
        <f t="shared" si="0"/>
        <v>1400</v>
      </c>
    </row>
    <row r="26" spans="1:6" ht="12.75">
      <c r="A26" s="13">
        <v>15</v>
      </c>
      <c r="B26" s="15" t="s">
        <v>43</v>
      </c>
      <c r="C26" s="16">
        <f>SUM(C24+C25+C21)</f>
        <v>39800</v>
      </c>
      <c r="D26" s="16">
        <f>SUM(D24+D25+D21)</f>
        <v>100</v>
      </c>
      <c r="E26" s="16">
        <f>SUM(E24+E25+E21)</f>
        <v>0</v>
      </c>
      <c r="F26" s="1">
        <f t="shared" si="0"/>
        <v>39900</v>
      </c>
    </row>
    <row r="27" spans="1:6" ht="12.75">
      <c r="A27" s="13">
        <v>16</v>
      </c>
      <c r="B27" s="13" t="s">
        <v>22</v>
      </c>
      <c r="C27" s="1">
        <v>0</v>
      </c>
      <c r="D27" s="1"/>
      <c r="E27" s="1"/>
      <c r="F27" s="1">
        <f t="shared" si="0"/>
        <v>0</v>
      </c>
    </row>
    <row r="28" spans="1:6" ht="12.75">
      <c r="A28" s="13">
        <v>17</v>
      </c>
      <c r="B28" s="13" t="s">
        <v>23</v>
      </c>
      <c r="C28" s="1">
        <v>21</v>
      </c>
      <c r="D28" s="1">
        <v>10</v>
      </c>
      <c r="E28" s="1"/>
      <c r="F28" s="1">
        <f t="shared" si="0"/>
        <v>31</v>
      </c>
    </row>
    <row r="29" spans="1:6" ht="38.25">
      <c r="A29" s="13">
        <v>18</v>
      </c>
      <c r="B29" s="13" t="s">
        <v>24</v>
      </c>
      <c r="C29" s="1">
        <v>5730</v>
      </c>
      <c r="D29" s="1"/>
      <c r="E29" s="1"/>
      <c r="F29" s="1">
        <f t="shared" si="0"/>
        <v>5730</v>
      </c>
    </row>
    <row r="30" spans="1:6" ht="38.25">
      <c r="A30" s="13">
        <v>19</v>
      </c>
      <c r="B30" s="13" t="s">
        <v>25</v>
      </c>
      <c r="C30" s="1">
        <v>5086</v>
      </c>
      <c r="D30" s="1"/>
      <c r="E30" s="1"/>
      <c r="F30" s="1">
        <f t="shared" si="0"/>
        <v>5086</v>
      </c>
    </row>
    <row r="31" spans="1:6" ht="25.5">
      <c r="A31" s="13">
        <v>20</v>
      </c>
      <c r="B31" s="13" t="s">
        <v>26</v>
      </c>
      <c r="C31" s="1">
        <v>2304</v>
      </c>
      <c r="D31" s="1"/>
      <c r="E31" s="1">
        <v>3806</v>
      </c>
      <c r="F31" s="1">
        <f t="shared" si="0"/>
        <v>6110</v>
      </c>
    </row>
    <row r="32" spans="1:6" ht="25.5">
      <c r="A32" s="13">
        <v>21</v>
      </c>
      <c r="B32" s="13" t="s">
        <v>27</v>
      </c>
      <c r="C32" s="1">
        <v>2310</v>
      </c>
      <c r="D32" s="1">
        <v>55</v>
      </c>
      <c r="E32" s="1">
        <v>1151</v>
      </c>
      <c r="F32" s="1">
        <f t="shared" si="0"/>
        <v>3516</v>
      </c>
    </row>
    <row r="33" spans="1:6" ht="25.5">
      <c r="A33" s="13">
        <v>22</v>
      </c>
      <c r="B33" s="13" t="s">
        <v>28</v>
      </c>
      <c r="C33" s="1">
        <v>600</v>
      </c>
      <c r="D33" s="1">
        <v>400</v>
      </c>
      <c r="E33" s="1">
        <v>457</v>
      </c>
      <c r="F33" s="1">
        <f t="shared" si="0"/>
        <v>1457</v>
      </c>
    </row>
    <row r="34" spans="1:6" ht="12.75">
      <c r="A34" s="13">
        <v>23</v>
      </c>
      <c r="B34" s="15" t="s">
        <v>29</v>
      </c>
      <c r="C34" s="16">
        <f>SUM(C27:C33)</f>
        <v>16051</v>
      </c>
      <c r="D34" s="16">
        <f>SUM(D27:D33)</f>
        <v>465</v>
      </c>
      <c r="E34" s="16">
        <f>SUM(E27:E33)</f>
        <v>5414</v>
      </c>
      <c r="F34" s="1">
        <f t="shared" si="0"/>
        <v>21930</v>
      </c>
    </row>
    <row r="35" spans="1:6" ht="51">
      <c r="A35" s="13">
        <v>24</v>
      </c>
      <c r="B35" s="13" t="s">
        <v>30</v>
      </c>
      <c r="C35" s="18">
        <v>600</v>
      </c>
      <c r="D35" s="18"/>
      <c r="E35" s="18"/>
      <c r="F35" s="1">
        <f t="shared" si="0"/>
        <v>600</v>
      </c>
    </row>
    <row r="36" spans="1:6" ht="12.75">
      <c r="A36" s="13">
        <v>25</v>
      </c>
      <c r="B36" s="15" t="s">
        <v>31</v>
      </c>
      <c r="C36" s="17">
        <v>600</v>
      </c>
      <c r="D36" s="17"/>
      <c r="E36" s="17"/>
      <c r="F36" s="1">
        <f t="shared" si="0"/>
        <v>600</v>
      </c>
    </row>
    <row r="37" spans="1:6" ht="38.25">
      <c r="A37" s="13">
        <v>26</v>
      </c>
      <c r="B37" s="13" t="s">
        <v>44</v>
      </c>
      <c r="C37" s="18">
        <v>17341</v>
      </c>
      <c r="D37" s="17"/>
      <c r="E37" s="17"/>
      <c r="F37" s="1">
        <f t="shared" si="0"/>
        <v>17341</v>
      </c>
    </row>
    <row r="38" spans="1:6" ht="25.5">
      <c r="A38" s="13">
        <v>27</v>
      </c>
      <c r="B38" s="15" t="s">
        <v>45</v>
      </c>
      <c r="C38" s="16">
        <f>SUM(C37)</f>
        <v>17341</v>
      </c>
      <c r="D38" s="16">
        <f>SUM(D37)</f>
        <v>0</v>
      </c>
      <c r="E38" s="16">
        <f>SUM(E37)</f>
        <v>0</v>
      </c>
      <c r="F38" s="1">
        <f t="shared" si="0"/>
        <v>17341</v>
      </c>
    </row>
    <row r="39" spans="1:6" ht="12.75">
      <c r="A39" s="13">
        <v>28</v>
      </c>
      <c r="B39" s="19" t="s">
        <v>46</v>
      </c>
      <c r="C39" s="20">
        <f>C20+C26+C34+C36+C38</f>
        <v>226367</v>
      </c>
      <c r="D39" s="20">
        <f>D20+D26+D34+D36+D38</f>
        <v>1445</v>
      </c>
      <c r="E39" s="20">
        <f>E20+E26+E34+E36+E38</f>
        <v>5414</v>
      </c>
      <c r="F39" s="1">
        <f t="shared" si="0"/>
        <v>233226</v>
      </c>
    </row>
    <row r="40" spans="1:6" ht="25.5">
      <c r="A40" s="13">
        <v>29</v>
      </c>
      <c r="B40" s="13" t="s">
        <v>47</v>
      </c>
      <c r="C40" s="18">
        <v>24000</v>
      </c>
      <c r="D40" s="18"/>
      <c r="E40" s="18"/>
      <c r="F40" s="1">
        <f t="shared" si="0"/>
        <v>24000</v>
      </c>
    </row>
    <row r="41" spans="1:6" ht="12.75">
      <c r="A41" s="13">
        <v>30</v>
      </c>
      <c r="B41" s="13" t="s">
        <v>95</v>
      </c>
      <c r="C41" s="18">
        <v>15690</v>
      </c>
      <c r="D41" s="18"/>
      <c r="E41" s="18"/>
      <c r="F41" s="1">
        <f t="shared" si="0"/>
        <v>15690</v>
      </c>
    </row>
    <row r="42" spans="1:6" ht="12.75">
      <c r="A42" s="13">
        <v>31</v>
      </c>
      <c r="B42" s="13" t="s">
        <v>97</v>
      </c>
      <c r="C42" s="18"/>
      <c r="D42" s="18">
        <v>59059</v>
      </c>
      <c r="E42" s="18">
        <v>51958</v>
      </c>
      <c r="F42" s="1">
        <f t="shared" si="0"/>
        <v>111017</v>
      </c>
    </row>
    <row r="43" spans="1:6" ht="12.75">
      <c r="A43" s="13">
        <v>32</v>
      </c>
      <c r="B43" s="19" t="s">
        <v>48</v>
      </c>
      <c r="C43" s="20">
        <f>SUM(C40+C41)</f>
        <v>39690</v>
      </c>
      <c r="D43" s="20">
        <f>SUM(D40+D41)</f>
        <v>0</v>
      </c>
      <c r="E43" s="20">
        <f>SUM(E40+E41)</f>
        <v>0</v>
      </c>
      <c r="F43" s="1">
        <f t="shared" si="0"/>
        <v>39690</v>
      </c>
    </row>
    <row r="44" spans="1:6" ht="12.75">
      <c r="A44" s="13">
        <v>33</v>
      </c>
      <c r="B44" s="19"/>
      <c r="C44" s="20"/>
      <c r="D44" s="20"/>
      <c r="E44" s="20"/>
      <c r="F44" s="1">
        <f t="shared" si="0"/>
        <v>0</v>
      </c>
    </row>
    <row r="45" spans="1:6" ht="12.75">
      <c r="A45" s="13">
        <v>34</v>
      </c>
      <c r="B45" s="14" t="s">
        <v>11</v>
      </c>
      <c r="C45" s="21">
        <f>C39+C43</f>
        <v>266057</v>
      </c>
      <c r="D45" s="21">
        <f>D39+D43+D42</f>
        <v>60504</v>
      </c>
      <c r="E45" s="21">
        <f>E39+E43+E42</f>
        <v>57372</v>
      </c>
      <c r="F45" s="2">
        <f>SUM(C45:E45)-F42</f>
        <v>272916</v>
      </c>
    </row>
    <row r="46" spans="1:6" ht="12.75">
      <c r="A46" s="1"/>
      <c r="B46" s="1"/>
      <c r="C46" s="1"/>
      <c r="D46" s="1"/>
      <c r="E46" s="1"/>
      <c r="F46" s="1">
        <f t="shared" si="0"/>
        <v>0</v>
      </c>
    </row>
    <row r="47" spans="1:6" ht="12.75">
      <c r="A47" s="1"/>
      <c r="B47" s="2" t="s">
        <v>12</v>
      </c>
      <c r="C47" s="1"/>
      <c r="D47" s="1"/>
      <c r="E47" s="1"/>
      <c r="F47" s="1">
        <f t="shared" si="0"/>
        <v>0</v>
      </c>
    </row>
    <row r="48" spans="1:6" ht="12.75">
      <c r="A48" s="2" t="s">
        <v>4</v>
      </c>
      <c r="B48" s="2" t="s">
        <v>13</v>
      </c>
      <c r="C48" s="2">
        <f>SUM(C49:C53)</f>
        <v>90766</v>
      </c>
      <c r="D48" s="2">
        <f>SUM(D49:D53)</f>
        <v>60140</v>
      </c>
      <c r="E48" s="2">
        <f>SUM(E49:E53)</f>
        <v>57282</v>
      </c>
      <c r="F48" s="1">
        <f t="shared" si="0"/>
        <v>208188</v>
      </c>
    </row>
    <row r="49" spans="1:6" ht="12.75">
      <c r="A49" s="1"/>
      <c r="B49" s="1" t="s">
        <v>49</v>
      </c>
      <c r="C49" s="1">
        <v>35459</v>
      </c>
      <c r="D49" s="1">
        <v>31544</v>
      </c>
      <c r="E49" s="1">
        <v>31384</v>
      </c>
      <c r="F49" s="1">
        <f t="shared" si="0"/>
        <v>98387</v>
      </c>
    </row>
    <row r="50" spans="1:6" ht="12.75">
      <c r="A50" s="1"/>
      <c r="B50" s="1" t="s">
        <v>50</v>
      </c>
      <c r="C50" s="1">
        <v>6589</v>
      </c>
      <c r="D50" s="1">
        <v>7898</v>
      </c>
      <c r="E50" s="1">
        <v>8476</v>
      </c>
      <c r="F50" s="1">
        <f t="shared" si="0"/>
        <v>22963</v>
      </c>
    </row>
    <row r="51" spans="1:6" ht="12.75">
      <c r="A51" s="1"/>
      <c r="B51" s="1" t="s">
        <v>51</v>
      </c>
      <c r="C51" s="1">
        <v>33018</v>
      </c>
      <c r="D51" s="1">
        <v>7666</v>
      </c>
      <c r="E51" s="1">
        <v>17422</v>
      </c>
      <c r="F51" s="1">
        <f t="shared" si="0"/>
        <v>58106</v>
      </c>
    </row>
    <row r="52" spans="1:6" ht="12.75">
      <c r="A52" s="1"/>
      <c r="B52" s="1" t="s">
        <v>52</v>
      </c>
      <c r="C52" s="1">
        <v>5650</v>
      </c>
      <c r="D52" s="1">
        <v>13032</v>
      </c>
      <c r="E52" s="1"/>
      <c r="F52" s="1">
        <f t="shared" si="0"/>
        <v>18682</v>
      </c>
    </row>
    <row r="53" spans="1:6" ht="12.75">
      <c r="A53" s="1"/>
      <c r="B53" s="1" t="s">
        <v>58</v>
      </c>
      <c r="C53" s="1">
        <v>10050</v>
      </c>
      <c r="D53" s="1"/>
      <c r="E53" s="1"/>
      <c r="F53" s="1">
        <f t="shared" si="0"/>
        <v>10050</v>
      </c>
    </row>
    <row r="54" spans="1:6" ht="12.75">
      <c r="A54" s="1"/>
      <c r="B54" s="1"/>
      <c r="C54" s="1"/>
      <c r="D54" s="1"/>
      <c r="E54" s="1"/>
      <c r="F54" s="1">
        <f t="shared" si="0"/>
        <v>0</v>
      </c>
    </row>
    <row r="55" spans="1:6" ht="12.75">
      <c r="A55" s="2" t="s">
        <v>5</v>
      </c>
      <c r="B55" s="2" t="s">
        <v>14</v>
      </c>
      <c r="C55" s="2">
        <f>SUM(C56:C57)</f>
        <v>52340</v>
      </c>
      <c r="D55" s="2">
        <f>SUM(D56:D57)</f>
        <v>364</v>
      </c>
      <c r="E55" s="2">
        <f>SUM(E56:E57)</f>
        <v>90</v>
      </c>
      <c r="F55" s="1">
        <f t="shared" si="0"/>
        <v>52794</v>
      </c>
    </row>
    <row r="56" spans="1:6" ht="12.75">
      <c r="A56" s="1"/>
      <c r="B56" s="1" t="s">
        <v>54</v>
      </c>
      <c r="C56" s="1">
        <v>18376</v>
      </c>
      <c r="D56" s="1">
        <v>364</v>
      </c>
      <c r="E56" s="1">
        <v>90</v>
      </c>
      <c r="F56" s="1">
        <f t="shared" si="0"/>
        <v>18830</v>
      </c>
    </row>
    <row r="57" spans="1:6" ht="12.75">
      <c r="A57" s="1"/>
      <c r="B57" s="1" t="s">
        <v>53</v>
      </c>
      <c r="C57" s="1">
        <v>33964</v>
      </c>
      <c r="D57" s="1"/>
      <c r="E57" s="1"/>
      <c r="F57" s="1">
        <f t="shared" si="0"/>
        <v>33964</v>
      </c>
    </row>
    <row r="58" spans="1:6" ht="12.75">
      <c r="A58" s="1"/>
      <c r="B58" s="1"/>
      <c r="C58" s="1"/>
      <c r="D58" s="1"/>
      <c r="E58" s="1"/>
      <c r="F58" s="1">
        <f t="shared" si="0"/>
        <v>0</v>
      </c>
    </row>
    <row r="59" spans="1:6" ht="12.75">
      <c r="A59" s="2" t="s">
        <v>6</v>
      </c>
      <c r="B59" s="2" t="s">
        <v>60</v>
      </c>
      <c r="C59" s="2">
        <v>250</v>
      </c>
      <c r="D59" s="1">
        <v>0</v>
      </c>
      <c r="E59" s="1">
        <v>0</v>
      </c>
      <c r="F59" s="1">
        <f t="shared" si="0"/>
        <v>250</v>
      </c>
    </row>
    <row r="60" spans="1:6" ht="12.75">
      <c r="A60" s="1"/>
      <c r="B60" s="1" t="s">
        <v>59</v>
      </c>
      <c r="C60" s="1">
        <v>250</v>
      </c>
      <c r="D60" s="1"/>
      <c r="E60" s="1"/>
      <c r="F60" s="1">
        <f t="shared" si="0"/>
        <v>250</v>
      </c>
    </row>
    <row r="61" spans="1:6" ht="12.75">
      <c r="A61" s="1"/>
      <c r="B61" s="1"/>
      <c r="C61" s="1"/>
      <c r="D61" s="1"/>
      <c r="E61" s="1"/>
      <c r="F61" s="1">
        <f t="shared" si="0"/>
        <v>0</v>
      </c>
    </row>
    <row r="62" spans="1:6" ht="12.75">
      <c r="A62" s="2" t="s">
        <v>7</v>
      </c>
      <c r="B62" s="2" t="s">
        <v>55</v>
      </c>
      <c r="C62" s="2">
        <f>C63</f>
        <v>11684</v>
      </c>
      <c r="D62" s="2">
        <f>D63</f>
        <v>0</v>
      </c>
      <c r="E62" s="2">
        <f>E63</f>
        <v>0</v>
      </c>
      <c r="F62" s="1">
        <f t="shared" si="0"/>
        <v>11684</v>
      </c>
    </row>
    <row r="63" spans="1:6" ht="12.75">
      <c r="A63" s="1"/>
      <c r="B63" s="1" t="s">
        <v>15</v>
      </c>
      <c r="C63" s="1">
        <v>11684</v>
      </c>
      <c r="D63" s="1"/>
      <c r="E63" s="1"/>
      <c r="F63" s="1">
        <f t="shared" si="0"/>
        <v>11684</v>
      </c>
    </row>
    <row r="64" spans="1:6" ht="12.75">
      <c r="A64" s="1"/>
      <c r="B64" s="1" t="s">
        <v>16</v>
      </c>
      <c r="C64" s="1"/>
      <c r="D64" s="1"/>
      <c r="E64" s="1"/>
      <c r="F64" s="1">
        <f t="shared" si="0"/>
        <v>0</v>
      </c>
    </row>
    <row r="65" spans="1:6" ht="12.75">
      <c r="A65" s="1"/>
      <c r="B65" s="1"/>
      <c r="C65" s="1"/>
      <c r="D65" s="1"/>
      <c r="E65" s="1"/>
      <c r="F65" s="1">
        <f t="shared" si="0"/>
        <v>0</v>
      </c>
    </row>
    <row r="66" spans="1:6" ht="12.75">
      <c r="A66" s="2" t="s">
        <v>9</v>
      </c>
      <c r="B66" s="2" t="s">
        <v>56</v>
      </c>
      <c r="C66" s="2">
        <f>C67</f>
        <v>111017</v>
      </c>
      <c r="D66" s="2">
        <f>D67</f>
        <v>0</v>
      </c>
      <c r="E66" s="2">
        <f>E67</f>
        <v>0</v>
      </c>
      <c r="F66" s="1">
        <f t="shared" si="0"/>
        <v>111017</v>
      </c>
    </row>
    <row r="67" spans="1:6" ht="12.75">
      <c r="A67" s="1"/>
      <c r="B67" s="1" t="s">
        <v>57</v>
      </c>
      <c r="C67" s="1">
        <v>111017</v>
      </c>
      <c r="D67" s="1"/>
      <c r="E67" s="1"/>
      <c r="F67" s="1">
        <f t="shared" si="0"/>
        <v>111017</v>
      </c>
    </row>
    <row r="68" spans="1:6" ht="12.75">
      <c r="A68" s="1"/>
      <c r="B68" s="1"/>
      <c r="C68" s="1"/>
      <c r="D68" s="1"/>
      <c r="E68" s="1"/>
      <c r="F68" s="1">
        <f t="shared" si="0"/>
        <v>0</v>
      </c>
    </row>
    <row r="69" spans="1:6" ht="12.75">
      <c r="A69" s="2" t="s">
        <v>8</v>
      </c>
      <c r="B69" s="2" t="s">
        <v>17</v>
      </c>
      <c r="C69" s="2">
        <f>C48+C55+C59+C62+C66</f>
        <v>266057</v>
      </c>
      <c r="D69" s="2">
        <f>D48+D55+D59+D62+D66</f>
        <v>60504</v>
      </c>
      <c r="E69" s="2">
        <f>E48+E55+E59+E62+E66</f>
        <v>57372</v>
      </c>
      <c r="F69" s="2">
        <f>SUM(C69:E69)-F66</f>
        <v>272916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Erika</cp:lastModifiedBy>
  <cp:lastPrinted>2014-06-12T07:08:59Z</cp:lastPrinted>
  <dcterms:created xsi:type="dcterms:W3CDTF">2014-05-21T15:40:23Z</dcterms:created>
  <dcterms:modified xsi:type="dcterms:W3CDTF">2014-06-12T07:09:17Z</dcterms:modified>
  <cp:category/>
  <cp:version/>
  <cp:contentType/>
  <cp:contentStatus/>
</cp:coreProperties>
</file>