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135" windowWidth="12660" windowHeight="11400" tabRatio="727" firstSheet="20" activeTab="31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" sheetId="7" r:id="rId7"/>
    <sheet name="4.sz.mell." sheetId="8" r:id="rId8"/>
    <sheet name="5. sz. mell. " sheetId="9" r:id="rId9"/>
    <sheet name="6.1. sz. mell" sheetId="10" r:id="rId10"/>
    <sheet name="6.1.1. sz. mell " sheetId="11" r:id="rId11"/>
    <sheet name="6.1.2. sz. mell  " sheetId="12" r:id="rId12"/>
    <sheet name="6.1.3. sz. mell   " sheetId="13" r:id="rId13"/>
    <sheet name="6.2. sz. mell" sheetId="14" r:id="rId14"/>
    <sheet name="6.2.1. sz. mell" sheetId="15" r:id="rId15"/>
    <sheet name="6.2.2. sz.  mell" sheetId="16" r:id="rId16"/>
    <sheet name="6.3.sz.mell" sheetId="17" r:id="rId17"/>
    <sheet name="6.3.1.mell" sheetId="18" r:id="rId18"/>
    <sheet name="6.3.2. sz. mell" sheetId="19" r:id="rId19"/>
    <sheet name="6.4. sz. mell" sheetId="20" r:id="rId20"/>
    <sheet name="6.5 sz. mell" sheetId="21" r:id="rId21"/>
    <sheet name="7.sz.mell" sheetId="22" r:id="rId22"/>
    <sheet name="8.sz.melléklet" sheetId="23" r:id="rId23"/>
    <sheet name="9.sz.mell" sheetId="24" r:id="rId24"/>
    <sheet name="10.sz.mell" sheetId="25" r:id="rId25"/>
    <sheet name="1. sz tájékoztató t." sheetId="26" r:id="rId26"/>
    <sheet name="2. sz tájékoztató t" sheetId="27" r:id="rId27"/>
    <sheet name="3. sz tájékoztató t." sheetId="28" r:id="rId28"/>
    <sheet name="4.sz tájékoztató t." sheetId="29" r:id="rId29"/>
    <sheet name="5.sz tájékoztató t." sheetId="30" r:id="rId30"/>
    <sheet name="6.sz tájékoztató t." sheetId="31" r:id="rId31"/>
    <sheet name="7.sz tájékoztató t." sheetId="32" r:id="rId32"/>
  </sheets>
  <externalReferences>
    <externalReference r:id="rId35"/>
  </externalReferences>
  <definedNames>
    <definedName name="_xlfn.IFERROR" hidden="1">#NAME?</definedName>
    <definedName name="_xlnm.Print_Titles" localSheetId="9">'6.1. sz. mell'!$1:$6</definedName>
    <definedName name="_xlnm.Print_Titles" localSheetId="10">'6.1.1. sz. mell '!$1:$6</definedName>
    <definedName name="_xlnm.Print_Titles" localSheetId="11">'6.1.2. sz. mell  '!$1:$6</definedName>
    <definedName name="_xlnm.Print_Titles" localSheetId="12">'6.1.3. sz. mell   '!$1:$6</definedName>
    <definedName name="_xlnm.Print_Titles" localSheetId="13">'6.2. sz. mell'!$1:$6</definedName>
    <definedName name="_xlnm.Print_Titles" localSheetId="14">'6.2.1. sz. mell'!$1:$6</definedName>
    <definedName name="_xlnm.Print_Titles" localSheetId="15">'6.2.2. sz.  mell'!$1:$6</definedName>
    <definedName name="_xlnm.Print_Titles" localSheetId="17">'6.3.1.mell'!$1:$6</definedName>
    <definedName name="_xlnm.Print_Titles" localSheetId="18">'6.3.2. sz. mell'!$1:$6</definedName>
    <definedName name="_xlnm.Print_Titles" localSheetId="16">'6.3.sz.mell'!$1:$6</definedName>
    <definedName name="_xlnm.Print_Titles" localSheetId="19">'6.4. sz. mell'!$1:$6</definedName>
    <definedName name="_xlnm.Print_Titles" localSheetId="20">'6.5 sz. mell'!$1:$6</definedName>
    <definedName name="_xlnm.Print_Area" localSheetId="25">'1. sz tájékoztató t.'!$A$1:$E$144</definedName>
    <definedName name="_xlnm.Print_Area" localSheetId="0">'1.1.sz.mell.'!$A$1:$C$149</definedName>
    <definedName name="_xlnm.Print_Area" localSheetId="1">'1.2.sz.mell.'!$A$1:$C$149</definedName>
    <definedName name="_xlnm.Print_Area" localSheetId="2">'1.3.sz.mell.'!$A$1:$C$149</definedName>
    <definedName name="_xlnm.Print_Area" localSheetId="3">'1.4.sz.mell.'!$A$1:$C$149</definedName>
  </definedNames>
  <calcPr fullCalcOnLoad="1"/>
</workbook>
</file>

<file path=xl/sharedStrings.xml><?xml version="1.0" encoding="utf-8"?>
<sst xmlns="http://schemas.openxmlformats.org/spreadsheetml/2006/main" count="4033" uniqueCount="737">
  <si>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</si>
  <si>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</si>
  <si>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</si>
  <si>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</si>
  <si>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</si>
  <si>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</si>
  <si>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</si>
  <si>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</si>
  <si>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</si>
  <si>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</si>
  <si>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</si>
  <si>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</si>
  <si>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</si>
  <si>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</si>
  <si>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</si>
  <si>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</si>
  <si>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</si>
  <si>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</si>
  <si>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</si>
  <si>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</si>
  <si>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</si>
  <si>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</si>
  <si>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</si>
  <si>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</si>
  <si>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</si>
  <si>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</si>
  <si>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</si>
  <si>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</si>
  <si>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</si>
  <si>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</si>
  <si>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</si>
  <si>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</si>
  <si>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</si>
  <si>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</si>
  <si>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</si>
  <si>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</si>
  <si>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</si>
  <si>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</si>
  <si>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</si>
  <si>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</si>
  <si>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</si>
  <si>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</si>
  <si>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</si>
  <si>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</si>
  <si>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</si>
  <si>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</si>
  <si>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</si>
  <si>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</si>
  <si>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</si>
  <si>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</si>
  <si>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</si>
  <si>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</si>
  <si>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</si>
  <si>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</si>
  <si>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</si>
  <si>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</si>
  <si>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</si>
  <si>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</si>
  <si>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</si>
  <si>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</si>
  <si>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</si>
  <si>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</si>
  <si>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</si>
  <si>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</si>
  <si>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</si>
  <si>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</si>
  <si>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</si>
  <si>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</si>
  <si>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</si>
  <si>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</si>
  <si>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</si>
  <si>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</si>
  <si>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</si>
  <si>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</si>
  <si>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</si>
  <si>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</si>
  <si>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</si>
  <si>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</si>
  <si>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</si>
  <si>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</si>
  <si>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</si>
  <si>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</si>
  <si>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</si>
  <si>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</si>
  <si>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</si>
  <si>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</si>
  <si>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</si>
  <si>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</si>
  <si>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</si>
  <si>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</si>
  <si>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</si>
  <si>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</si>
  <si>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</si>
  <si>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</si>
  <si>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</si>
  <si>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</si>
  <si>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</si>
  <si>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</si>
  <si>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</si>
  <si>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</si>
  <si>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</si>
  <si>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</si>
  <si>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</si>
  <si>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</si>
  <si>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</si>
  <si>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</si>
  <si>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</si>
  <si>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</si>
  <si>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</si>
  <si>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</si>
  <si>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</si>
  <si>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</si>
  <si>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</si>
  <si>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</si>
  <si>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</si>
  <si>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</si>
  <si>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</si>
  <si>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</si>
  <si>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</si>
  <si>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</si>
  <si>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</si>
  <si>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</si>
  <si>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</si>
  <si>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</si>
  <si>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</si>
  <si>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</si>
  <si>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</si>
  <si>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</si>
  <si>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</si>
  <si>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</si>
  <si>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</si>
  <si>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</si>
  <si>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</si>
  <si>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</si>
  <si>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</si>
  <si>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</si>
  <si>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</si>
  <si>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</si>
  <si>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</si>
  <si>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</si>
  <si>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</si>
  <si>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</si>
  <si>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</si>
  <si>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</si>
  <si>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</si>
  <si>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</si>
  <si>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</si>
  <si>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</si>
  <si>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</si>
  <si>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</si>
  <si>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</si>
  <si>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</si>
  <si>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</si>
  <si>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</si>
  <si>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</si>
  <si>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</si>
  <si>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</si>
  <si>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</si>
  <si>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</si>
  <si>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</si>
  <si>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</si>
  <si>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</si>
  <si>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</si>
  <si>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</si>
  <si>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</si>
  <si>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</si>
  <si>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</si>
  <si>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</si>
  <si>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</si>
  <si>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</si>
  <si>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</si>
  <si>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</si>
  <si>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</si>
  <si>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</si>
  <si>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</si>
  <si>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</si>
  <si>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</si>
  <si>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</si>
  <si>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</si>
  <si>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</si>
  <si>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</si>
  <si>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</si>
  <si>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</si>
  <si>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</si>
  <si>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</si>
  <si>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</si>
  <si>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</si>
  <si>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</si>
  <si>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</si>
  <si>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</si>
  <si>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</si>
  <si>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</si>
  <si>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</si>
  <si>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</si>
  <si>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</si>
  <si>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</si>
  <si>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</si>
  <si>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</si>
  <si>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</si>
  <si>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</si>
  <si>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</si>
  <si>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</si>
  <si>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</si>
  <si>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</si>
  <si>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</si>
  <si>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</si>
  <si>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</si>
  <si>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</si>
  <si>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</si>
  <si>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</si>
  <si>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</si>
  <si>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</si>
  <si>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</si>
  <si>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</si>
  <si>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</si>
  <si>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</si>
  <si>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</si>
  <si>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</si>
  <si>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</si>
  <si>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</si>
  <si>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</si>
  <si>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</si>
  <si>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</si>
  <si>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</si>
  <si>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</si>
  <si>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</si>
  <si>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</si>
  <si>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költségvetési szerv vezetője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</si>
  <si>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</si>
  <si>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</si>
  <si>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</si>
  <si>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</si>
  <si>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</si>
  <si>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</si>
  <si>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</si>
  <si>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</si>
  <si>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</si>
  <si>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</si>
  <si>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</si>
  <si>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</si>
  <si>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</si>
  <si>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</si>
  <si>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</si>
  <si>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</si>
  <si>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</si>
  <si>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</si>
  <si>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</si>
  <si>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</si>
  <si>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</si>
  <si>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</si>
  <si>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</si>
  <si>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</si>
  <si>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</si>
  <si>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</si>
  <si>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</si>
  <si>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</si>
  <si>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</si>
  <si>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</si>
  <si>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</si>
  <si>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</si>
  <si>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</si>
  <si>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</si>
  <si>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</si>
  <si>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</si>
  <si>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</si>
  <si>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</si>
  <si>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</si>
  <si>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</si>
  <si>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</si>
  <si>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</si>
  <si>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</si>
  <si>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</si>
  <si>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</si>
  <si>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</si>
  <si>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</si>
  <si>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</si>
  <si>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</si>
  <si>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</si>
  <si>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</si>
  <si>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</si>
  <si>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</si>
  <si>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</si>
  <si>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</si>
  <si>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</si>
  <si>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</si>
  <si>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</si>
  <si>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</si>
  <si>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</si>
  <si>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</si>
  <si>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</si>
  <si>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</si>
  <si>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</si>
  <si>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</si>
  <si>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</si>
  <si>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</si>
  <si>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</si>
  <si>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</si>
  <si>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</si>
  <si>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</si>
  <si>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</si>
  <si>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</si>
  <si>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</si>
  <si>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</si>
  <si>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</si>
  <si>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</si>
  <si>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</si>
  <si>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</si>
  <si>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</si>
  <si>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</si>
  <si>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</si>
  <si>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</si>
  <si>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</si>
  <si>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</si>
  <si>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</si>
  <si>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</si>
  <si>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</si>
  <si>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</si>
  <si>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</si>
  <si>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</si>
  <si>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</si>
  <si>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</si>
  <si>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</si>
  <si>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</si>
  <si>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</si>
  <si>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</si>
  <si>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</si>
  <si>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</si>
  <si>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</si>
  <si>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</si>
  <si>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</si>
  <si>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</si>
  <si>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</si>
  <si>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</si>
  <si>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</si>
  <si>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</si>
  <si>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</si>
  <si>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</si>
  <si>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</si>
  <si>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</si>
  <si>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</si>
  <si>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</si>
  <si>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</si>
  <si>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</si>
  <si>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</si>
  <si>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</si>
  <si>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</si>
  <si>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</si>
  <si>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</si>
  <si>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</si>
  <si>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</si>
  <si>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</si>
  <si>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</si>
  <si>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</si>
  <si>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</si>
  <si>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</si>
  <si>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</si>
  <si>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</si>
  <si>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</si>
  <si>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</si>
  <si>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</si>
  <si>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</si>
  <si>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</si>
  <si>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</si>
  <si>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</si>
  <si>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</si>
  <si>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</si>
  <si>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</si>
  <si>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</si>
  <si>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</si>
  <si>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</si>
  <si>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</si>
  <si>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</si>
  <si>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</si>
  <si>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</si>
  <si>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</si>
  <si>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</si>
  <si>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</si>
  <si>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</si>
  <si>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</si>
  <si>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</si>
  <si>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</si>
  <si>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</si>
  <si>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</si>
  <si>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</si>
  <si>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</si>
  <si>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</si>
  <si>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</si>
  <si>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</si>
  <si>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</si>
  <si>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</si>
  <si>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</si>
  <si>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</si>
  <si>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</si>
  <si>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</si>
  <si>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</si>
  <si>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</si>
  <si>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</si>
  <si>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</si>
  <si>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</si>
  <si>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</si>
  <si>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</si>
  <si>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</si>
  <si>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</si>
  <si>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</si>
  <si>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</si>
  <si>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</si>
  <si>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</si>
  <si>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</si>
  <si>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</si>
  <si>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</si>
  <si>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</si>
  <si>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</si>
  <si>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</si>
  <si>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</si>
  <si>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</si>
  <si>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</si>
  <si>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</si>
  <si>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</si>
  <si>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</si>
  <si>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</si>
  <si>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</si>
  <si>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</si>
  <si>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</si>
  <si>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</si>
  <si>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</si>
  <si>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</si>
  <si>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</si>
  <si>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</si>
  <si>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</si>
  <si>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</si>
  <si>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</si>
  <si>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</si>
  <si>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</si>
  <si>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</si>
  <si>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</si>
  <si>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</si>
  <si>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</si>
  <si>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</si>
  <si>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</si>
  <si>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</si>
  <si>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
2014. év utáni szükséglet
</t>
  </si>
  <si>
    <t>2014. év utáni szükséglet
(6=2 - 4 - 5)</t>
  </si>
  <si>
    <t>Belföldi értékpapírok kiadásai (6.1. + … + 6.4.)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</si>
  <si>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</si>
  <si>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</si>
  <si>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</si>
  <si>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</si>
  <si>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</si>
  <si>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</si>
  <si>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</si>
  <si>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</si>
  <si>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</si>
  <si>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</si>
  <si>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</si>
  <si>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</si>
  <si>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</si>
  <si>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</si>
  <si>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</si>
  <si>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</si>
  <si>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</si>
  <si>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</si>
  <si>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</si>
  <si>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</si>
  <si>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</si>
  <si>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</si>
  <si>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</si>
  <si>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</si>
  <si>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</si>
  <si>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</si>
  <si>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</si>
  <si>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</si>
  <si>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</si>
  <si>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</si>
  <si>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</si>
  <si>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</si>
  <si>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</si>
  <si>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</si>
  <si>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</si>
  <si>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</si>
  <si>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</si>
  <si>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</si>
  <si>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</si>
  <si>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</si>
  <si>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 xml:space="preserve">   Rövid lejáratú  hitelek, kölcsönök felvétele</t>
  </si>
  <si>
    <t>Tulipán Bölcsőde</t>
  </si>
  <si>
    <t>Talajterhelési díj</t>
  </si>
  <si>
    <t>Polgármesteri Hivatal</t>
  </si>
  <si>
    <t>Tavirózsa Óvoda</t>
  </si>
  <si>
    <t>Vaja Város Önkormányzat</t>
  </si>
  <si>
    <t>Szállítói tartozás</t>
  </si>
  <si>
    <t>A helyi önkormányzatok működésének általános támogatása</t>
  </si>
  <si>
    <t>A települési önkormányzatok egyes köznevelésibfeladatainak támogatása</t>
  </si>
  <si>
    <t>Sportegyesület</t>
  </si>
  <si>
    <t>működési</t>
  </si>
  <si>
    <t>Polgárőrség</t>
  </si>
  <si>
    <t>Tárogató egyesület</t>
  </si>
  <si>
    <t>Tartalék felhasználás</t>
  </si>
  <si>
    <t>11 fő</t>
  </si>
  <si>
    <t>B111</t>
  </si>
  <si>
    <t>B11</t>
  </si>
  <si>
    <t>B112</t>
  </si>
  <si>
    <t>B113</t>
  </si>
  <si>
    <t>B114</t>
  </si>
  <si>
    <t>B115</t>
  </si>
  <si>
    <t>B116</t>
  </si>
  <si>
    <t>Önkormányzat működési támogatásai (B111+…….+B116)</t>
  </si>
  <si>
    <t>B12</t>
  </si>
  <si>
    <t>B13</t>
  </si>
  <si>
    <t>B14</t>
  </si>
  <si>
    <t>B15</t>
  </si>
  <si>
    <t>B16</t>
  </si>
  <si>
    <t>B1</t>
  </si>
  <si>
    <t>B21</t>
  </si>
  <si>
    <t>B22</t>
  </si>
  <si>
    <t>B24</t>
  </si>
  <si>
    <t>B25</t>
  </si>
  <si>
    <t>B23</t>
  </si>
  <si>
    <t>B2</t>
  </si>
  <si>
    <t>Felhalmozási célú támogatások államháztartáson belülről (B21+….+B25)</t>
  </si>
  <si>
    <t>B34</t>
  </si>
  <si>
    <t>B351</t>
  </si>
  <si>
    <t>B354</t>
  </si>
  <si>
    <t>B355</t>
  </si>
  <si>
    <t>B36</t>
  </si>
  <si>
    <t>B3</t>
  </si>
  <si>
    <t>Közhatalmi bevételek (B34+…….+B36)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</si>
  <si>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</si>
  <si>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</si>
  <si>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</si>
  <si>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</si>
  <si>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</si>
  <si>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</si>
  <si>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</si>
  <si>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</si>
  <si>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</si>
  <si>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</si>
  <si>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</si>
  <si>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Működési bevételek (B401+……..+410)</t>
  </si>
  <si>
    <t>B51</t>
  </si>
  <si>
    <t>B52</t>
  </si>
  <si>
    <t>B53</t>
  </si>
  <si>
    <t>B54</t>
  </si>
  <si>
    <t>B55</t>
  </si>
  <si>
    <t>B5</t>
  </si>
  <si>
    <t>Felhalmozási bevételek (B51+…….+B55)</t>
  </si>
  <si>
    <t>B61</t>
  </si>
  <si>
    <t>B62</t>
  </si>
  <si>
    <t>B63</t>
  </si>
  <si>
    <t>B6</t>
  </si>
  <si>
    <t>Működési célú átvett pénzeszközök (B61+……+B63)</t>
  </si>
  <si>
    <t>B71</t>
  </si>
  <si>
    <t>B72</t>
  </si>
  <si>
    <t>B73</t>
  </si>
  <si>
    <t>B7</t>
  </si>
  <si>
    <t>Felhalmozási célú átvett pénzeszköz (B71+……..+B73)</t>
  </si>
  <si>
    <t>B1-B7</t>
  </si>
  <si>
    <t xml:space="preserve">KÖLTSÉGVETÉSI BEVÉTELEK ÖSSZESEN </t>
  </si>
  <si>
    <t>B8111</t>
  </si>
  <si>
    <t>B8112</t>
  </si>
  <si>
    <t>B8113</t>
  </si>
  <si>
    <t>B811</t>
  </si>
  <si>
    <t>Hitel-, kölcsönfelvétel államháztartáson kívülről (B8111+……B8113)</t>
  </si>
  <si>
    <t>B8121</t>
  </si>
  <si>
    <t>B8122</t>
  </si>
  <si>
    <t>B8123</t>
  </si>
  <si>
    <t>B8124</t>
  </si>
  <si>
    <t>Belföldi értékpapírok bevételei (B8121+…..B8124)</t>
  </si>
  <si>
    <t>B8131</t>
  </si>
  <si>
    <t>B8132</t>
  </si>
  <si>
    <t>B813</t>
  </si>
  <si>
    <t>Maradvány igénybevétele B8131+…….+B8132)</t>
  </si>
  <si>
    <t>B814</t>
  </si>
  <si>
    <t>B815</t>
  </si>
  <si>
    <t>B816</t>
  </si>
  <si>
    <t>B817</t>
  </si>
  <si>
    <t>B81</t>
  </si>
  <si>
    <t>B821</t>
  </si>
  <si>
    <t>B822</t>
  </si>
  <si>
    <t>B823</t>
  </si>
  <si>
    <t>B824</t>
  </si>
  <si>
    <t>B82</t>
  </si>
  <si>
    <t>Külföldi finanszírozás bevételei (B821+……+B824)</t>
  </si>
  <si>
    <t>B83</t>
  </si>
  <si>
    <t>B8</t>
  </si>
  <si>
    <t>Belföldi finaszírozás bevételei (B811+B812+B813+B814+B815+B817)</t>
  </si>
  <si>
    <t>FINANSZÍROZÁSI BEVÉTELEK (B81+B82+B83)</t>
  </si>
  <si>
    <t>B1-B8</t>
  </si>
  <si>
    <t>KÖLTSÉGVETÉSI ÉS FINANSZÍROZÁSI BEVÉTELEK ÖSSZESEN</t>
  </si>
  <si>
    <t>K1</t>
  </si>
  <si>
    <t>K2</t>
  </si>
  <si>
    <t>K3</t>
  </si>
  <si>
    <t>K4</t>
  </si>
  <si>
    <t>K5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</si>
  <si>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</si>
  <si>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</si>
  <si>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</si>
  <si>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</si>
  <si>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</si>
  <si>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</si>
  <si>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</si>
  <si>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</si>
  <si>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</si>
  <si>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</si>
  <si>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K1-K5</t>
  </si>
  <si>
    <t>Működési költségvetés kiadása</t>
  </si>
  <si>
    <t>K6</t>
  </si>
  <si>
    <t>K7</t>
  </si>
  <si>
    <t>K8</t>
  </si>
  <si>
    <t>K81</t>
  </si>
  <si>
    <t>K82</t>
  </si>
  <si>
    <t>K83</t>
  </si>
  <si>
    <t>K84</t>
  </si>
  <si>
    <t>K85</t>
  </si>
  <si>
    <t>K86</t>
  </si>
  <si>
    <t>K87</t>
  </si>
  <si>
    <t>K88</t>
  </si>
  <si>
    <t>K6-K8</t>
  </si>
  <si>
    <t>K512</t>
  </si>
  <si>
    <t>K5121</t>
  </si>
  <si>
    <t>K5122</t>
  </si>
  <si>
    <t>K1-K8</t>
  </si>
  <si>
    <t>KÖLTSÉGVETÉSI KIADÁSOK ÖSSZESEN</t>
  </si>
  <si>
    <t>K9111</t>
  </si>
  <si>
    <t>K9112</t>
  </si>
  <si>
    <t>K9113</t>
  </si>
  <si>
    <t>K911</t>
  </si>
  <si>
    <t>Hitel-, kölcsöntörlesztés államháztartáson kívülre (K9111+….k9113)</t>
  </si>
  <si>
    <t>K9121</t>
  </si>
  <si>
    <t>K9122</t>
  </si>
  <si>
    <t>K9123</t>
  </si>
  <si>
    <t>K9124</t>
  </si>
  <si>
    <t>K912</t>
  </si>
  <si>
    <t>Belföldi értékpapírok kiadásai (K9121+….K9124)</t>
  </si>
  <si>
    <t>K913</t>
  </si>
  <si>
    <t>K914</t>
  </si>
  <si>
    <t>K916</t>
  </si>
  <si>
    <t>K917</t>
  </si>
  <si>
    <t>K91</t>
  </si>
  <si>
    <t>Belföldi finanszírozás kiadásai (K911+K912+K913+K913+K914+K916+K917)</t>
  </si>
  <si>
    <t>K921</t>
  </si>
  <si>
    <t>K922</t>
  </si>
  <si>
    <t>K923</t>
  </si>
  <si>
    <t>K924</t>
  </si>
  <si>
    <t>K92</t>
  </si>
  <si>
    <t>Külföldi finanszírozás kiadásai</t>
  </si>
  <si>
    <t>FINANSZÍROZÁSI KIADÁS ÖSSZESEN</t>
  </si>
  <si>
    <t>K9</t>
  </si>
  <si>
    <t>K1-K9</t>
  </si>
  <si>
    <t>KIADÁSOK ÖSSZESEN</t>
  </si>
  <si>
    <t>Rovat száma</t>
  </si>
  <si>
    <t>Rovat megnevezése</t>
  </si>
  <si>
    <t xml:space="preserve">Működési bevételek </t>
  </si>
  <si>
    <t>BEVÉTELEK ÖSSZESEN</t>
  </si>
  <si>
    <t>Felhalmozási célú kiadás</t>
  </si>
  <si>
    <t>Működési költségvetési kiadás</t>
  </si>
  <si>
    <t>KIADÁSOK ÖSZESEN</t>
  </si>
  <si>
    <t>Egyesített Szociális Intézmények</t>
  </si>
  <si>
    <t>10 fő</t>
  </si>
  <si>
    <t>28 fő</t>
  </si>
  <si>
    <t>17 fő</t>
  </si>
  <si>
    <t>15 fő</t>
  </si>
  <si>
    <t>Elszámolásból származó bevételek</t>
  </si>
  <si>
    <t>K I M U T A T Á S
a 2015. évben céljelleggel juttatott támogatásokról</t>
  </si>
  <si>
    <t>2016 után</t>
  </si>
  <si>
    <t>Önkormányzaton kívüli EU-s projektekhez történő hozzájárulás 2015. évi előirányzat</t>
  </si>
  <si>
    <t>TIOP-3.4.2-11/1-2012-0208</t>
  </si>
  <si>
    <t>Az idősek bentlakásos intézményének korszerűsítése Vaján</t>
  </si>
  <si>
    <t>KÖZOP-3.5.0-09-11-2014-0032</t>
  </si>
  <si>
    <t>Vaja-Őr települések  közötti külterületi kerékpárút építése</t>
  </si>
  <si>
    <t>KÖZOP-3.5.0.-09-11-2014-003</t>
  </si>
  <si>
    <t>Vaja-41.sz. főút közötti kerékpárút építése</t>
  </si>
  <si>
    <t>2015</t>
  </si>
  <si>
    <t>Felhasználás
2014. XII.31-ig</t>
  </si>
  <si>
    <t>2015. évi előirányzat</t>
  </si>
  <si>
    <t>Idősek Otthona felújítása</t>
  </si>
  <si>
    <t>Vaja-Őr kerékpárút építés</t>
  </si>
  <si>
    <t>Vaja-41-es főút kerékpárút építés</t>
  </si>
  <si>
    <t>1223196 eFt</t>
  </si>
  <si>
    <t>Vaja, 2015.január 1.</t>
  </si>
  <si>
    <t>MEGNEVEZÉS</t>
  </si>
  <si>
    <t>Évek</t>
  </si>
  <si>
    <t>Összesen
(F=C+D+E)</t>
  </si>
  <si>
    <t>A</t>
  </si>
  <si>
    <t>B</t>
  </si>
  <si>
    <t>C</t>
  </si>
  <si>
    <t>D</t>
  </si>
  <si>
    <t>E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</si>
  <si>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</si>
  <si>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</si>
  <si>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</si>
  <si>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</si>
  <si>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</si>
  <si>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</si>
  <si>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</si>
  <si>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</si>
  <si>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</si>
  <si>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</si>
  <si>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</si>
  <si>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</si>
  <si>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</si>
  <si>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</si>
  <si>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Vaja Város Önkormányzat saját bevételeinek részletezése az adósságot keletkeztető ügyletből származó tárgyévi fizetési kötelezettség megállapításához</t>
  </si>
  <si>
    <t>Vaja Város Önkormányzat adósságot keletkeztető ügyletekből és kezességvállalásokból fennálló kötelezettségei</t>
  </si>
  <si>
    <t>2015. előtti kifizetés</t>
  </si>
  <si>
    <t>2017.</t>
  </si>
  <si>
    <t>2017. 
után</t>
  </si>
  <si>
    <t>Előirányzat-felhasználási terv
2015. évre</t>
  </si>
  <si>
    <t>2015. évi támogatás összesen</t>
  </si>
  <si>
    <t>Egyes szociális és gyermekjóléti, gyermekétkeztetési feladatok támogatása</t>
  </si>
  <si>
    <t>A 2015. évi általános működés és ágazati feladatok támogatásának alakulása jogcímenként</t>
  </si>
  <si>
    <t>33833832.-Ft</t>
  </si>
  <si>
    <t>2013. évi tény</t>
  </si>
  <si>
    <t>2014. évi 
várható</t>
  </si>
  <si>
    <t>Vaja Város Önkormányzat likviditási terve
2015. évre</t>
  </si>
  <si>
    <t>Nyitó pénzkészlet</t>
  </si>
  <si>
    <t>-----</t>
  </si>
  <si>
    <t>Dologi kiadások</t>
  </si>
  <si>
    <t>Ellátottak pénzbeli juttatása</t>
  </si>
  <si>
    <t>Egyenleg (11-21)</t>
  </si>
  <si>
    <t>7.számú tájékoztató tábla</t>
  </si>
  <si>
    <t xml:space="preserve">2.1. melléklet a 2/2015. (II.09.) önkormányzati rendelethez     </t>
  </si>
  <si>
    <t xml:space="preserve">2.2. melléklet a 2/2015. (II.09.) önkormányzati rendelethez     </t>
  </si>
  <si>
    <t>6.1.melléklet a 2/2015 (II.09.)önkorm.rendelethez</t>
  </si>
  <si>
    <t>6.1.1.mlléklet a 2/2015.(II.09.) önkorm.rendelethez</t>
  </si>
  <si>
    <t>6.1.2.melléklet a 2/2015. (II.09.)önkorm.rendelethez</t>
  </si>
  <si>
    <t>6.1.3.melléklet a 2/2015. (II.09.) önkormányzati rendelethez</t>
  </si>
  <si>
    <t>6.2.melléklet a 2/2015.(II.09.) önkorm.rendelethez</t>
  </si>
  <si>
    <t>6.2.1.melléklet a 2/2015.(II.09.)önkorm.rendelethez</t>
  </si>
  <si>
    <t>6.2.2.melléklet a 2/2015 (II.09.) önkormányzati rendelethez</t>
  </si>
  <si>
    <t>6.3.melléklet a 2/2015. (II.09.) önkorm.rendelethez</t>
  </si>
  <si>
    <t>6.3.1.melléklet a 2/2015 (II.09.) önkorm.rendelethez</t>
  </si>
  <si>
    <t>6.3.2.melléklet a 2/2015.(II.09.) önkorm.rendelethez</t>
  </si>
  <si>
    <t>6.4.melléklet a 2/2015.(II.09.)önkorm.rendelethez</t>
  </si>
  <si>
    <t>6.5.melléklet a 2/2015.(II.09.) önkorm.rendelethez</t>
  </si>
  <si>
    <t>8.melléklet a 2/2015. (II.09.)önkormányzati rendelet</t>
  </si>
  <si>
    <t>9. melléklet a 2/2015. (II.09.) önkormányzati rendelethez</t>
  </si>
  <si>
    <t>10.melléklet a 2/2015. (II.09.)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</si>
</sst>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4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i/>
      <sz val="8"/>
      <name val="Times New Roman CE"/>
      <family val="0"/>
    </font>
    <font>
      <b/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26" xfId="0" applyNumberFormat="1" applyFont="1" applyFill="1" applyBorder="1" applyAlignment="1" applyProtection="1">
      <alignment vertical="center" wrapText="1"/>
      <protection locked="0"/>
    </xf>
    <xf numFmtId="164" fontId="16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3" fontId="16" fillId="0" borderId="29" xfId="0" applyNumberFormat="1" applyFont="1" applyBorder="1" applyAlignment="1" applyProtection="1">
      <alignment horizontal="righ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25" xfId="0" applyNumberFormat="1" applyFont="1" applyBorder="1" applyAlignment="1" applyProtection="1">
      <alignment horizontal="righ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30" xfId="58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7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5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34" xfId="0" applyNumberFormat="1" applyFont="1" applyFill="1" applyBorder="1" applyAlignment="1" applyProtection="1">
      <alignment vertical="center" wrapText="1"/>
      <protection/>
    </xf>
    <xf numFmtId="164" fontId="16" fillId="0" borderId="22" xfId="0" applyNumberFormat="1" applyFont="1" applyFill="1" applyBorder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vertical="center" wrapText="1"/>
      <protection locked="0"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6" xfId="0" applyNumberFormat="1" applyFont="1" applyFill="1" applyBorder="1" applyAlignment="1" applyProtection="1">
      <alignment vertical="center" wrapText="1"/>
      <protection locked="0"/>
    </xf>
    <xf numFmtId="164" fontId="16" fillId="0" borderId="19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8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7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40" xfId="0" applyFont="1" applyFill="1" applyBorder="1" applyAlignment="1" applyProtection="1">
      <alignment vertical="center" wrapText="1"/>
      <protection locked="0"/>
    </xf>
    <xf numFmtId="164" fontId="1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6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6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64" fontId="16" fillId="0" borderId="10" xfId="59" applyNumberFormat="1" applyFont="1" applyFill="1" applyBorder="1" applyAlignment="1" applyProtection="1">
      <alignment vertical="center"/>
      <protection locked="0"/>
    </xf>
    <xf numFmtId="164" fontId="16" fillId="0" borderId="26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64" fontId="16" fillId="0" borderId="11" xfId="59" applyNumberFormat="1" applyFont="1" applyFill="1" applyBorder="1" applyAlignment="1" applyProtection="1">
      <alignment vertical="center"/>
      <protection locked="0"/>
    </xf>
    <xf numFmtId="164" fontId="16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6" fillId="0" borderId="12" xfId="59" applyNumberFormat="1" applyFont="1" applyFill="1" applyBorder="1" applyAlignment="1" applyProtection="1">
      <alignment vertical="center"/>
      <protection locked="0"/>
    </xf>
    <xf numFmtId="164" fontId="16" fillId="0" borderId="39" xfId="59" applyNumberFormat="1" applyFont="1" applyFill="1" applyBorder="1" applyAlignment="1" applyProtection="1">
      <alignment vertical="center"/>
      <protection/>
    </xf>
    <xf numFmtId="164" fontId="14" fillId="0" borderId="23" xfId="59" applyNumberFormat="1" applyFont="1" applyFill="1" applyBorder="1" applyAlignment="1" applyProtection="1">
      <alignment vertical="center"/>
      <protection/>
    </xf>
    <xf numFmtId="164" fontId="14" fillId="0" borderId="30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64" fontId="14" fillId="0" borderId="23" xfId="59" applyNumberFormat="1" applyFont="1" applyFill="1" applyBorder="1" applyProtection="1">
      <alignment/>
      <protection/>
    </xf>
    <xf numFmtId="164" fontId="14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19" fillId="0" borderId="43" xfId="0" applyFont="1" applyFill="1" applyBorder="1" applyAlignment="1" applyProtection="1">
      <alignment horizontal="left" vertical="center" wrapText="1"/>
      <protection locked="0"/>
    </xf>
    <xf numFmtId="0" fontId="19" fillId="0" borderId="44" xfId="0" applyFont="1" applyFill="1" applyBorder="1" applyAlignment="1" applyProtection="1">
      <alignment horizontal="left" vertical="center" wrapText="1"/>
      <protection locked="0"/>
    </xf>
    <xf numFmtId="0" fontId="19" fillId="0" borderId="45" xfId="0" applyFont="1" applyFill="1" applyBorder="1" applyAlignment="1" applyProtection="1">
      <alignment horizontal="left" vertical="center" wrapText="1"/>
      <protection locked="0"/>
    </xf>
    <xf numFmtId="164" fontId="14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 applyProtection="1">
      <alignment horizontal="right"/>
      <protection/>
    </xf>
    <xf numFmtId="164" fontId="15" fillId="0" borderId="48" xfId="58" applyNumberFormat="1" applyFont="1" applyFill="1" applyBorder="1" applyAlignment="1" applyProtection="1">
      <alignment horizontal="left" vertical="center"/>
      <protection/>
    </xf>
    <xf numFmtId="0" fontId="16" fillId="0" borderId="3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40" xfId="58" applyFont="1" applyFill="1" applyBorder="1" applyAlignment="1" applyProtection="1">
      <alignment horizontal="left" vertical="center" wrapText="1" indent="6"/>
      <protection/>
    </xf>
    <xf numFmtId="0" fontId="0" fillId="0" borderId="0" xfId="58" applyFont="1" applyFill="1" applyBorder="1">
      <alignment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left" vertical="center" wrapText="1" indent="1"/>
      <protection/>
    </xf>
    <xf numFmtId="0" fontId="19" fillId="0" borderId="14" xfId="0" applyFont="1" applyFill="1" applyBorder="1" applyAlignment="1" applyProtection="1">
      <alignment horizontal="left" vertical="center" wrapText="1" indent="1"/>
      <protection/>
    </xf>
    <xf numFmtId="0" fontId="19" fillId="0" borderId="14" xfId="0" applyFont="1" applyFill="1" applyBorder="1" applyAlignment="1" applyProtection="1">
      <alignment horizontal="left" vertical="center" wrapText="1" indent="8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6" fillId="0" borderId="20" xfId="0" applyFont="1" applyBorder="1" applyAlignment="1" applyProtection="1">
      <alignment horizontal="right" vertical="center" indent="1"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0" fontId="16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21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1" fillId="0" borderId="25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5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2" fillId="0" borderId="54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9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5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27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4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4" fillId="0" borderId="55" xfId="0" applyNumberFormat="1" applyFont="1" applyFill="1" applyBorder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center" vertical="center" wrapText="1"/>
      <protection/>
    </xf>
    <xf numFmtId="164" fontId="14" fillId="0" borderId="46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14" fillId="0" borderId="3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3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6" fillId="0" borderId="36" xfId="0" applyNumberFormat="1" applyFont="1" applyFill="1" applyBorder="1" applyAlignment="1" applyProtection="1">
      <alignment vertical="center" wrapText="1"/>
      <protection/>
    </xf>
    <xf numFmtId="164" fontId="14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6" fillId="0" borderId="38" xfId="0" applyNumberFormat="1" applyFont="1" applyFill="1" applyBorder="1" applyAlignment="1" applyProtection="1">
      <alignment vertical="center" wrapText="1"/>
      <protection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164" fontId="14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4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3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64" xfId="58" applyFont="1" applyFill="1" applyBorder="1" applyAlignment="1" applyProtection="1">
      <alignment horizontal="right" vertical="center" wrapText="1" indent="1"/>
      <protection locked="0"/>
    </xf>
    <xf numFmtId="164" fontId="16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8" fillId="0" borderId="42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19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8" xfId="58" applyFont="1" applyFill="1" applyBorder="1" applyAlignment="1" applyProtection="1">
      <alignment horizontal="center" vertical="center" wrapText="1"/>
      <protection/>
    </xf>
    <xf numFmtId="0" fontId="14" fillId="0" borderId="42" xfId="58" applyFont="1" applyFill="1" applyBorder="1" applyAlignment="1" applyProtection="1">
      <alignment horizontal="center" vertical="center" wrapText="1"/>
      <protection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20" fillId="0" borderId="22" xfId="0" applyFont="1" applyBorder="1" applyAlignment="1" applyProtection="1">
      <alignment wrapTex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31" xfId="0" applyFont="1" applyBorder="1" applyAlignment="1" applyProtection="1">
      <alignment wrapText="1"/>
      <protection/>
    </xf>
    <xf numFmtId="0" fontId="20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8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22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32" xfId="58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18" borderId="25" xfId="58" applyNumberFormat="1" applyFont="1" applyFill="1" applyBorder="1" applyAlignment="1" applyProtection="1">
      <alignment horizontal="right" vertical="center" wrapText="1" indent="1"/>
      <protection/>
    </xf>
    <xf numFmtId="164" fontId="16" fillId="18" borderId="27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2" xfId="0" applyFont="1" applyBorder="1" applyAlignment="1" applyProtection="1">
      <alignment vertical="center" wrapText="1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19" fillId="0" borderId="17" xfId="0" applyFont="1" applyBorder="1" applyAlignment="1" applyProtection="1">
      <alignment vertical="center" wrapText="1"/>
      <protection/>
    </xf>
    <xf numFmtId="0" fontId="19" fillId="0" borderId="19" xfId="0" applyFont="1" applyBorder="1" applyAlignment="1" applyProtection="1">
      <alignment vertical="center" wrapText="1"/>
      <protection/>
    </xf>
    <xf numFmtId="0" fontId="20" fillId="0" borderId="31" xfId="0" applyFont="1" applyBorder="1" applyAlignment="1" applyProtection="1">
      <alignment vertical="center" wrapTex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6" fillId="2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20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23" xfId="0" applyFont="1" applyBorder="1" applyAlignment="1" applyProtection="1">
      <alignment vertical="center" wrapText="1"/>
      <protection/>
    </xf>
    <xf numFmtId="0" fontId="20" fillId="0" borderId="32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left" vertical="center" wrapText="1"/>
      <protection/>
    </xf>
    <xf numFmtId="164" fontId="14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>
      <alignment horizontal="right" vertical="center" wrapText="1" indent="1"/>
      <protection/>
    </xf>
    <xf numFmtId="164" fontId="18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7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>
      <alignment horizontal="right" vertical="center" wrapText="1" indent="1"/>
      <protection/>
    </xf>
    <xf numFmtId="164" fontId="18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4" fillId="0" borderId="24" xfId="0" applyFont="1" applyFill="1" applyBorder="1" applyAlignment="1" applyProtection="1">
      <alignment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42" xfId="0" applyFont="1" applyFill="1" applyBorder="1" applyAlignment="1" applyProtection="1">
      <alignment horizontal="center" vertical="center"/>
      <protection/>
    </xf>
    <xf numFmtId="49" fontId="14" fillId="0" borderId="22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3" fillId="0" borderId="48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166" fontId="0" fillId="0" borderId="39" xfId="40" applyNumberFormat="1" applyFont="1" applyFill="1" applyBorder="1" applyAlignment="1">
      <alignment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166" fontId="0" fillId="0" borderId="25" xfId="40" applyNumberFormat="1" applyFont="1" applyFill="1" applyBorder="1" applyAlignment="1">
      <alignment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1" fillId="0" borderId="0" xfId="58" applyFont="1" applyFill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29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30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2" xfId="58" applyFont="1" applyFill="1" applyBorder="1" applyProtection="1">
      <alignment/>
      <protection/>
    </xf>
    <xf numFmtId="166" fontId="16" fillId="0" borderId="74" xfId="40" applyNumberFormat="1" applyFont="1" applyFill="1" applyBorder="1" applyAlignment="1" applyProtection="1">
      <alignment/>
      <protection locked="0"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justify" wrapText="1"/>
    </xf>
    <xf numFmtId="166" fontId="16" fillId="0" borderId="58" xfId="40" applyNumberFormat="1" applyFont="1" applyFill="1" applyBorder="1" applyAlignment="1" applyProtection="1">
      <alignment/>
      <protection locked="0"/>
    </xf>
    <xf numFmtId="0" fontId="23" fillId="0" borderId="11" xfId="0" applyFont="1" applyBorder="1" applyAlignment="1">
      <alignment wrapText="1"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6" fillId="0" borderId="53" xfId="40" applyNumberFormat="1" applyFont="1" applyFill="1" applyBorder="1" applyAlignment="1" applyProtection="1">
      <alignment/>
      <protection locked="0"/>
    </xf>
    <xf numFmtId="0" fontId="23" fillId="0" borderId="40" xfId="0" applyFont="1" applyBorder="1" applyAlignment="1">
      <alignment wrapText="1"/>
    </xf>
    <xf numFmtId="166" fontId="14" fillId="0" borderId="30" xfId="40" applyNumberFormat="1" applyFont="1" applyFill="1" applyBorder="1" applyAlignment="1" applyProtection="1">
      <alignment/>
      <protection/>
    </xf>
    <xf numFmtId="0" fontId="16" fillId="0" borderId="13" xfId="58" applyFont="1" applyFill="1" applyBorder="1" applyProtection="1">
      <alignment/>
      <protection locked="0"/>
    </xf>
    <xf numFmtId="166" fontId="16" fillId="0" borderId="29" xfId="40" applyNumberFormat="1" applyFont="1" applyFill="1" applyBorder="1" applyAlignment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166" fontId="16" fillId="0" borderId="25" xfId="40" applyNumberFormat="1" applyFont="1" applyFill="1" applyBorder="1" applyAlignment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6" fontId="16" fillId="0" borderId="27" xfId="40" applyNumberFormat="1" applyFont="1" applyFill="1" applyBorder="1" applyAlignment="1" applyProtection="1">
      <alignment/>
      <protection locked="0"/>
    </xf>
    <xf numFmtId="0" fontId="14" fillId="0" borderId="22" xfId="58" applyFont="1" applyFill="1" applyBorder="1" applyAlignment="1" applyProtection="1">
      <alignment horizontal="center" vertical="center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164" fontId="16" fillId="0" borderId="10" xfId="59" applyNumberFormat="1" applyFont="1" applyFill="1" applyBorder="1" applyAlignment="1" applyProtection="1">
      <alignment vertical="center"/>
      <protection/>
    </xf>
    <xf numFmtId="164" fontId="16" fillId="0" borderId="26" xfId="59" applyNumberFormat="1" applyFont="1" applyFill="1" applyBorder="1" applyAlignment="1" applyProtection="1" quotePrefix="1">
      <alignment horizontal="center" vertical="center"/>
      <protection/>
    </xf>
    <xf numFmtId="164" fontId="14" fillId="0" borderId="30" xfId="59" applyNumberFormat="1" applyFont="1" applyFill="1" applyBorder="1" applyAlignment="1" applyProtection="1" quotePrefix="1">
      <alignment horizontal="center"/>
      <protection/>
    </xf>
    <xf numFmtId="0" fontId="16" fillId="0" borderId="75" xfId="0" applyFont="1" applyFill="1" applyBorder="1" applyAlignment="1" applyProtection="1">
      <alignment horizontal="left" indent="1"/>
      <protection locked="0"/>
    </xf>
    <xf numFmtId="0" fontId="16" fillId="0" borderId="51" xfId="0" applyFont="1" applyFill="1" applyBorder="1" applyAlignment="1" applyProtection="1">
      <alignment horizontal="left" indent="1"/>
      <protection locked="0"/>
    </xf>
    <xf numFmtId="0" fontId="16" fillId="0" borderId="52" xfId="0" applyFont="1" applyFill="1" applyBorder="1" applyAlignment="1" applyProtection="1">
      <alignment horizontal="left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48" xfId="58" applyNumberFormat="1" applyFont="1" applyFill="1" applyBorder="1" applyAlignment="1" applyProtection="1">
      <alignment horizontal="left" vertical="center"/>
      <protection/>
    </xf>
    <xf numFmtId="164" fontId="15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 applyProtection="1">
      <alignment horizontal="left"/>
      <protection/>
    </xf>
    <xf numFmtId="0" fontId="26" fillId="0" borderId="48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29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6" fillId="0" borderId="67" xfId="0" applyFont="1" applyFill="1" applyBorder="1" applyAlignment="1" applyProtection="1">
      <alignment horizontal="left" indent="1"/>
      <protection locked="0"/>
    </xf>
    <xf numFmtId="0" fontId="16" fillId="0" borderId="82" xfId="0" applyFont="1" applyFill="1" applyBorder="1" applyAlignment="1" applyProtection="1">
      <alignment horizontal="left" indent="1"/>
      <protection locked="0"/>
    </xf>
    <xf numFmtId="0" fontId="16" fillId="0" borderId="83" xfId="0" applyFont="1" applyFill="1" applyBorder="1" applyAlignment="1" applyProtection="1">
      <alignment horizontal="left" indent="1"/>
      <protection locked="0"/>
    </xf>
    <xf numFmtId="0" fontId="23" fillId="0" borderId="48" xfId="0" applyFont="1" applyBorder="1" applyAlignment="1" applyProtection="1">
      <alignment horizontal="center" vertical="top"/>
      <protection locked="0"/>
    </xf>
    <xf numFmtId="0" fontId="23" fillId="0" borderId="48" xfId="0" applyFont="1" applyBorder="1" applyAlignment="1" applyProtection="1">
      <alignment horizontal="right" vertical="top"/>
      <protection locked="0"/>
    </xf>
    <xf numFmtId="0" fontId="23" fillId="0" borderId="48" xfId="0" applyFont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4" fillId="0" borderId="48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4" xfId="58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horizontal="right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16" fillId="0" borderId="64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15" fillId="0" borderId="46" xfId="59" applyFont="1" applyFill="1" applyBorder="1" applyAlignment="1" applyProtection="1">
      <alignment horizontal="left" vertical="center" indent="1"/>
      <protection/>
    </xf>
    <xf numFmtId="0" fontId="15" fillId="0" borderId="56" xfId="59" applyFont="1" applyFill="1" applyBorder="1" applyAlignment="1" applyProtection="1">
      <alignment horizontal="left" vertical="center" indent="1"/>
      <protection/>
    </xf>
    <xf numFmtId="0" fontId="15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6" fillId="0" borderId="0" xfId="59" applyFont="1" applyFill="1" applyAlignment="1" applyProtection="1">
      <alignment horizontal="center" wrapText="1"/>
      <protection locked="0"/>
    </xf>
    <xf numFmtId="0" fontId="6" fillId="0" borderId="0" xfId="59" applyFont="1" applyFill="1" applyAlignment="1" applyProtection="1">
      <alignment horizontal="center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pony&#225;s%20M&#225;ria\Desktop\ERVIK_2015\Szab&#225;lyzatok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B1">
      <selection activeCell="C123" sqref="C123"/>
    </sheetView>
  </sheetViews>
  <sheetFormatPr defaultColWidth="9.00390625" defaultRowHeight="12.75"/>
  <cols>
    <col min="1" max="1" width="9.50390625" style="379" customWidth="1"/>
    <col min="2" max="2" width="91.625" style="379" customWidth="1"/>
    <col min="3" max="3" width="25.00390625" style="380" customWidth="1"/>
    <col min="4" max="4" width="9.00390625" style="410" customWidth="1"/>
    <col min="5" max="16384" width="9.375" style="410" customWidth="1"/>
  </cols>
  <sheetData>
    <row r="1" spans="1:3" ht="15.75" customHeight="1">
      <c r="A1" s="561" t="s">
        <v>17</v>
      </c>
      <c r="B1" s="561"/>
      <c r="C1" s="561"/>
    </row>
    <row r="2" spans="1:3" ht="15.75" customHeight="1" thickBot="1">
      <c r="A2" s="562" t="s">
        <v>162</v>
      </c>
      <c r="B2" s="562"/>
      <c r="C2" s="300" t="s">
        <v>232</v>
      </c>
    </row>
    <row r="3" spans="1:3" ht="37.5" customHeight="1" thickBot="1">
      <c r="A3" s="23" t="s">
        <v>649</v>
      </c>
      <c r="B3" s="24" t="s">
        <v>650</v>
      </c>
      <c r="C3" s="45" t="s">
        <v>673</v>
      </c>
    </row>
    <row r="4" spans="1:3" s="411" customFormat="1" ht="12" customHeight="1" thickBot="1">
      <c r="A4" s="405">
        <v>1</v>
      </c>
      <c r="B4" s="406">
        <v>2</v>
      </c>
      <c r="C4" s="407">
        <v>3</v>
      </c>
    </row>
    <row r="5" spans="1:3" s="412" customFormat="1" ht="12" customHeight="1" thickBot="1">
      <c r="A5" s="20" t="s">
        <v>499</v>
      </c>
      <c r="B5" s="21" t="s">
        <v>505</v>
      </c>
      <c r="C5" s="290">
        <f>+C6+C7+C8+C9+C10+C11</f>
        <v>310074</v>
      </c>
    </row>
    <row r="6" spans="1:3" s="412" customFormat="1" ht="12" customHeight="1">
      <c r="A6" s="15" t="s">
        <v>498</v>
      </c>
      <c r="B6" s="413" t="s">
        <v>257</v>
      </c>
      <c r="C6" s="293">
        <v>90233</v>
      </c>
    </row>
    <row r="7" spans="1:3" s="412" customFormat="1" ht="12" customHeight="1">
      <c r="A7" s="14" t="s">
        <v>500</v>
      </c>
      <c r="B7" s="414" t="s">
        <v>258</v>
      </c>
      <c r="C7" s="292">
        <v>70238</v>
      </c>
    </row>
    <row r="8" spans="1:3" s="412" customFormat="1" ht="12" customHeight="1">
      <c r="A8" s="14" t="s">
        <v>501</v>
      </c>
      <c r="B8" s="414" t="s">
        <v>259</v>
      </c>
      <c r="C8" s="292">
        <v>149603</v>
      </c>
    </row>
    <row r="9" spans="1:3" s="412" customFormat="1" ht="12" customHeight="1">
      <c r="A9" s="14" t="s">
        <v>502</v>
      </c>
      <c r="B9" s="414" t="s">
        <v>260</v>
      </c>
      <c r="C9" s="292"/>
    </row>
    <row r="10" spans="1:3" s="412" customFormat="1" ht="12" customHeight="1">
      <c r="A10" s="14" t="s">
        <v>503</v>
      </c>
      <c r="B10" s="414" t="s">
        <v>261</v>
      </c>
      <c r="C10" s="447"/>
    </row>
    <row r="11" spans="1:3" s="412" customFormat="1" ht="12" customHeight="1" thickBot="1">
      <c r="A11" s="16" t="s">
        <v>504</v>
      </c>
      <c r="B11" s="415" t="s">
        <v>262</v>
      </c>
      <c r="C11" s="448"/>
    </row>
    <row r="12" spans="1:3" s="412" customFormat="1" ht="12" customHeight="1" thickBot="1">
      <c r="A12" s="20" t="s">
        <v>511</v>
      </c>
      <c r="B12" s="285" t="s">
        <v>263</v>
      </c>
      <c r="C12" s="290">
        <f>+C13+C14+C15+C16+C17</f>
        <v>268952</v>
      </c>
    </row>
    <row r="13" spans="1:3" s="412" customFormat="1" ht="12" customHeight="1">
      <c r="A13" s="15" t="s">
        <v>506</v>
      </c>
      <c r="B13" s="413" t="s">
        <v>264</v>
      </c>
      <c r="C13" s="293"/>
    </row>
    <row r="14" spans="1:3" s="412" customFormat="1" ht="12" customHeight="1">
      <c r="A14" s="14" t="s">
        <v>507</v>
      </c>
      <c r="B14" s="414" t="s">
        <v>265</v>
      </c>
      <c r="C14" s="292"/>
    </row>
    <row r="15" spans="1:3" s="412" customFormat="1" ht="12" customHeight="1">
      <c r="A15" s="14" t="s">
        <v>508</v>
      </c>
      <c r="B15" s="414" t="s">
        <v>472</v>
      </c>
      <c r="C15" s="292"/>
    </row>
    <row r="16" spans="1:3" s="412" customFormat="1" ht="12" customHeight="1">
      <c r="A16" s="14" t="s">
        <v>509</v>
      </c>
      <c r="B16" s="414" t="s">
        <v>473</v>
      </c>
      <c r="C16" s="292"/>
    </row>
    <row r="17" spans="1:3" s="412" customFormat="1" ht="12" customHeight="1">
      <c r="A17" s="14" t="s">
        <v>510</v>
      </c>
      <c r="B17" s="414" t="s">
        <v>266</v>
      </c>
      <c r="C17" s="292">
        <v>268952</v>
      </c>
    </row>
    <row r="18" spans="1:3" s="412" customFormat="1" ht="12" customHeight="1" thickBot="1">
      <c r="A18" s="16" t="s">
        <v>510</v>
      </c>
      <c r="B18" s="415" t="s">
        <v>267</v>
      </c>
      <c r="C18" s="294"/>
    </row>
    <row r="19" spans="1:3" s="412" customFormat="1" ht="12" customHeight="1" thickBot="1">
      <c r="A19" s="20" t="s">
        <v>517</v>
      </c>
      <c r="B19" s="21" t="s">
        <v>518</v>
      </c>
      <c r="C19" s="290">
        <f>+C20+C21+C22+C23+C24</f>
        <v>436604</v>
      </c>
    </row>
    <row r="20" spans="1:3" s="412" customFormat="1" ht="12" customHeight="1">
      <c r="A20" s="15" t="s">
        <v>512</v>
      </c>
      <c r="B20" s="413" t="s">
        <v>269</v>
      </c>
      <c r="C20" s="293"/>
    </row>
    <row r="21" spans="1:3" s="412" customFormat="1" ht="12" customHeight="1">
      <c r="A21" s="14" t="s">
        <v>513</v>
      </c>
      <c r="B21" s="414" t="s">
        <v>270</v>
      </c>
      <c r="C21" s="292"/>
    </row>
    <row r="22" spans="1:3" s="412" customFormat="1" ht="12" customHeight="1">
      <c r="A22" s="14" t="s">
        <v>516</v>
      </c>
      <c r="B22" s="414" t="s">
        <v>474</v>
      </c>
      <c r="C22" s="292"/>
    </row>
    <row r="23" spans="1:3" s="412" customFormat="1" ht="12" customHeight="1">
      <c r="A23" s="14" t="s">
        <v>514</v>
      </c>
      <c r="B23" s="414" t="s">
        <v>475</v>
      </c>
      <c r="C23" s="292"/>
    </row>
    <row r="24" spans="1:3" s="412" customFormat="1" ht="12" customHeight="1">
      <c r="A24" s="14" t="s">
        <v>515</v>
      </c>
      <c r="B24" s="414" t="s">
        <v>271</v>
      </c>
      <c r="C24" s="292">
        <v>436604</v>
      </c>
    </row>
    <row r="25" spans="1:3" s="412" customFormat="1" ht="12" customHeight="1" thickBot="1">
      <c r="A25" s="16" t="s">
        <v>515</v>
      </c>
      <c r="B25" s="415" t="s">
        <v>272</v>
      </c>
      <c r="C25" s="294"/>
    </row>
    <row r="26" spans="1:3" s="412" customFormat="1" ht="12" customHeight="1" thickBot="1">
      <c r="A26" s="20" t="s">
        <v>524</v>
      </c>
      <c r="B26" s="21" t="s">
        <v>525</v>
      </c>
      <c r="C26" s="296">
        <v>143000</v>
      </c>
    </row>
    <row r="27" spans="1:3" s="412" customFormat="1" ht="12" customHeight="1">
      <c r="A27" s="15" t="s">
        <v>519</v>
      </c>
      <c r="B27" s="413" t="s">
        <v>280</v>
      </c>
      <c r="C27" s="408">
        <f>+C28+C29</f>
        <v>136700</v>
      </c>
    </row>
    <row r="28" spans="1:3" s="412" customFormat="1" ht="12" customHeight="1">
      <c r="A28" s="14" t="s">
        <v>519</v>
      </c>
      <c r="B28" s="414" t="s">
        <v>281</v>
      </c>
      <c r="C28" s="292">
        <v>17700</v>
      </c>
    </row>
    <row r="29" spans="1:3" s="412" customFormat="1" ht="12" customHeight="1">
      <c r="A29" s="14" t="s">
        <v>520</v>
      </c>
      <c r="B29" s="414" t="s">
        <v>282</v>
      </c>
      <c r="C29" s="292">
        <v>119000</v>
      </c>
    </row>
    <row r="30" spans="1:3" s="412" customFormat="1" ht="12" customHeight="1">
      <c r="A30" s="14" t="s">
        <v>521</v>
      </c>
      <c r="B30" s="414" t="s">
        <v>283</v>
      </c>
      <c r="C30" s="292">
        <v>6000</v>
      </c>
    </row>
    <row r="31" spans="1:3" s="412" customFormat="1" ht="12" customHeight="1">
      <c r="A31" s="14" t="s">
        <v>522</v>
      </c>
      <c r="B31" s="414" t="s">
        <v>284</v>
      </c>
      <c r="C31" s="292"/>
    </row>
    <row r="32" spans="1:3" s="412" customFormat="1" ht="12" customHeight="1" thickBot="1">
      <c r="A32" s="16" t="s">
        <v>523</v>
      </c>
      <c r="B32" s="415" t="s">
        <v>285</v>
      </c>
      <c r="C32" s="294">
        <v>300</v>
      </c>
    </row>
    <row r="33" spans="1:3" s="412" customFormat="1" ht="12" customHeight="1" thickBot="1">
      <c r="A33" s="20" t="s">
        <v>536</v>
      </c>
      <c r="B33" s="21" t="s">
        <v>537</v>
      </c>
      <c r="C33" s="290">
        <f>SUM(C34:C43)</f>
        <v>62866</v>
      </c>
    </row>
    <row r="34" spans="1:3" s="412" customFormat="1" ht="12" customHeight="1">
      <c r="A34" s="15" t="s">
        <v>526</v>
      </c>
      <c r="B34" s="413" t="s">
        <v>289</v>
      </c>
      <c r="C34" s="293"/>
    </row>
    <row r="35" spans="1:3" s="412" customFormat="1" ht="12" customHeight="1">
      <c r="A35" s="14" t="s">
        <v>527</v>
      </c>
      <c r="B35" s="414" t="s">
        <v>290</v>
      </c>
      <c r="C35" s="292">
        <v>16000</v>
      </c>
    </row>
    <row r="36" spans="1:3" s="412" customFormat="1" ht="12" customHeight="1">
      <c r="A36" s="14" t="s">
        <v>528</v>
      </c>
      <c r="B36" s="414" t="s">
        <v>291</v>
      </c>
      <c r="C36" s="292"/>
    </row>
    <row r="37" spans="1:3" s="412" customFormat="1" ht="12" customHeight="1">
      <c r="A37" s="14" t="s">
        <v>529</v>
      </c>
      <c r="B37" s="414" t="s">
        <v>292</v>
      </c>
      <c r="C37" s="292">
        <v>2178</v>
      </c>
    </row>
    <row r="38" spans="1:3" s="412" customFormat="1" ht="12" customHeight="1">
      <c r="A38" s="14" t="s">
        <v>530</v>
      </c>
      <c r="B38" s="414" t="s">
        <v>293</v>
      </c>
      <c r="C38" s="292">
        <v>37100</v>
      </c>
    </row>
    <row r="39" spans="1:3" s="412" customFormat="1" ht="12" customHeight="1">
      <c r="A39" s="14" t="s">
        <v>531</v>
      </c>
      <c r="B39" s="414" t="s">
        <v>294</v>
      </c>
      <c r="C39" s="292">
        <v>7088</v>
      </c>
    </row>
    <row r="40" spans="1:3" s="412" customFormat="1" ht="12" customHeight="1">
      <c r="A40" s="14" t="s">
        <v>532</v>
      </c>
      <c r="B40" s="414" t="s">
        <v>295</v>
      </c>
      <c r="C40" s="292"/>
    </row>
    <row r="41" spans="1:3" s="412" customFormat="1" ht="12" customHeight="1">
      <c r="A41" s="14" t="s">
        <v>533</v>
      </c>
      <c r="B41" s="414" t="s">
        <v>296</v>
      </c>
      <c r="C41" s="292">
        <v>500</v>
      </c>
    </row>
    <row r="42" spans="1:3" s="412" customFormat="1" ht="12" customHeight="1">
      <c r="A42" s="14" t="s">
        <v>534</v>
      </c>
      <c r="B42" s="414" t="s">
        <v>297</v>
      </c>
      <c r="C42" s="295"/>
    </row>
    <row r="43" spans="1:3" s="412" customFormat="1" ht="12" customHeight="1" thickBot="1">
      <c r="A43" s="16" t="s">
        <v>535</v>
      </c>
      <c r="B43" s="415" t="s">
        <v>298</v>
      </c>
      <c r="C43" s="399"/>
    </row>
    <row r="44" spans="1:3" s="412" customFormat="1" ht="12" customHeight="1" thickBot="1">
      <c r="A44" s="20" t="s">
        <v>543</v>
      </c>
      <c r="B44" s="21" t="s">
        <v>544</v>
      </c>
      <c r="C44" s="290">
        <f>SUM(C45:C49)</f>
        <v>1700</v>
      </c>
    </row>
    <row r="45" spans="1:3" s="412" customFormat="1" ht="12" customHeight="1">
      <c r="A45" s="15" t="s">
        <v>538</v>
      </c>
      <c r="B45" s="413" t="s">
        <v>303</v>
      </c>
      <c r="C45" s="449"/>
    </row>
    <row r="46" spans="1:3" s="412" customFormat="1" ht="12" customHeight="1">
      <c r="A46" s="14" t="s">
        <v>539</v>
      </c>
      <c r="B46" s="414" t="s">
        <v>304</v>
      </c>
      <c r="C46" s="295"/>
    </row>
    <row r="47" spans="1:3" s="412" customFormat="1" ht="12" customHeight="1">
      <c r="A47" s="14" t="s">
        <v>540</v>
      </c>
      <c r="B47" s="414" t="s">
        <v>305</v>
      </c>
      <c r="C47" s="295"/>
    </row>
    <row r="48" spans="1:3" s="412" customFormat="1" ht="12" customHeight="1">
      <c r="A48" s="14" t="s">
        <v>541</v>
      </c>
      <c r="B48" s="414" t="s">
        <v>485</v>
      </c>
      <c r="C48" s="295">
        <v>1700</v>
      </c>
    </row>
    <row r="49" spans="1:3" s="412" customFormat="1" ht="12" customHeight="1" thickBot="1">
      <c r="A49" s="16" t="s">
        <v>542</v>
      </c>
      <c r="B49" s="415" t="s">
        <v>306</v>
      </c>
      <c r="C49" s="399"/>
    </row>
    <row r="50" spans="1:3" s="412" customFormat="1" ht="12" customHeight="1" thickBot="1">
      <c r="A50" s="20" t="s">
        <v>548</v>
      </c>
      <c r="B50" s="21" t="s">
        <v>549</v>
      </c>
      <c r="C50" s="290">
        <f>SUM(C51:C53)</f>
        <v>0</v>
      </c>
    </row>
    <row r="51" spans="1:3" s="412" customFormat="1" ht="12" customHeight="1">
      <c r="A51" s="15" t="s">
        <v>545</v>
      </c>
      <c r="B51" s="413" t="s">
        <v>308</v>
      </c>
      <c r="C51" s="293"/>
    </row>
    <row r="52" spans="1:3" s="412" customFormat="1" ht="12" customHeight="1">
      <c r="A52" s="14" t="s">
        <v>546</v>
      </c>
      <c r="B52" s="414" t="s">
        <v>476</v>
      </c>
      <c r="C52" s="292"/>
    </row>
    <row r="53" spans="1:3" s="412" customFormat="1" ht="12" customHeight="1">
      <c r="A53" s="14" t="s">
        <v>547</v>
      </c>
      <c r="B53" s="414" t="s">
        <v>309</v>
      </c>
      <c r="C53" s="292"/>
    </row>
    <row r="54" spans="1:3" s="412" customFormat="1" ht="12" customHeight="1" thickBot="1">
      <c r="A54" s="16" t="s">
        <v>547</v>
      </c>
      <c r="B54" s="415" t="s">
        <v>310</v>
      </c>
      <c r="C54" s="294"/>
    </row>
    <row r="55" spans="1:3" s="412" customFormat="1" ht="12" customHeight="1" thickBot="1">
      <c r="A55" s="20" t="s">
        <v>553</v>
      </c>
      <c r="B55" s="285" t="s">
        <v>554</v>
      </c>
      <c r="C55" s="290">
        <f>SUM(C56:C58)</f>
        <v>0</v>
      </c>
    </row>
    <row r="56" spans="1:3" s="412" customFormat="1" ht="12" customHeight="1">
      <c r="A56" s="15" t="s">
        <v>550</v>
      </c>
      <c r="B56" s="413" t="s">
        <v>315</v>
      </c>
      <c r="C56" s="295"/>
    </row>
    <row r="57" spans="1:3" s="412" customFormat="1" ht="12" customHeight="1">
      <c r="A57" s="14" t="s">
        <v>551</v>
      </c>
      <c r="B57" s="414" t="s">
        <v>477</v>
      </c>
      <c r="C57" s="295"/>
    </row>
    <row r="58" spans="1:3" s="412" customFormat="1" ht="12" customHeight="1">
      <c r="A58" s="14" t="s">
        <v>552</v>
      </c>
      <c r="B58" s="414" t="s">
        <v>316</v>
      </c>
      <c r="C58" s="295"/>
    </row>
    <row r="59" spans="1:3" s="412" customFormat="1" ht="12" customHeight="1" thickBot="1">
      <c r="A59" s="16" t="s">
        <v>552</v>
      </c>
      <c r="B59" s="415" t="s">
        <v>317</v>
      </c>
      <c r="C59" s="295"/>
    </row>
    <row r="60" spans="1:3" s="412" customFormat="1" ht="12" customHeight="1" thickBot="1">
      <c r="A60" s="20" t="s">
        <v>555</v>
      </c>
      <c r="B60" s="21" t="s">
        <v>556</v>
      </c>
      <c r="C60" s="296">
        <f>+C5+C12+C19+C26+C33+C44+C50+C55</f>
        <v>1223196</v>
      </c>
    </row>
    <row r="61" spans="1:3" s="412" customFormat="1" ht="12" customHeight="1" thickBot="1">
      <c r="A61" s="431" t="s">
        <v>560</v>
      </c>
      <c r="B61" s="285" t="s">
        <v>561</v>
      </c>
      <c r="C61" s="290">
        <f>SUM(C62:C64)</f>
        <v>0</v>
      </c>
    </row>
    <row r="62" spans="1:3" s="412" customFormat="1" ht="12" customHeight="1">
      <c r="A62" s="15" t="s">
        <v>557</v>
      </c>
      <c r="B62" s="413" t="s">
        <v>321</v>
      </c>
      <c r="C62" s="295"/>
    </row>
    <row r="63" spans="1:3" s="412" customFormat="1" ht="12" customHeight="1">
      <c r="A63" s="14" t="s">
        <v>558</v>
      </c>
      <c r="B63" s="414" t="s">
        <v>322</v>
      </c>
      <c r="C63" s="295"/>
    </row>
    <row r="64" spans="1:3" s="412" customFormat="1" ht="12" customHeight="1" thickBot="1">
      <c r="A64" s="16" t="s">
        <v>559</v>
      </c>
      <c r="B64" s="417" t="s">
        <v>323</v>
      </c>
      <c r="C64" s="295"/>
    </row>
    <row r="65" spans="1:3" s="412" customFormat="1" ht="12" customHeight="1" thickBot="1">
      <c r="A65" s="431" t="s">
        <v>506</v>
      </c>
      <c r="B65" s="498" t="s">
        <v>566</v>
      </c>
      <c r="C65" s="290">
        <f>SUM(C66:C69)</f>
        <v>0</v>
      </c>
    </row>
    <row r="66" spans="1:3" s="412" customFormat="1" ht="12" customHeight="1">
      <c r="A66" s="15" t="s">
        <v>562</v>
      </c>
      <c r="B66" s="413" t="s">
        <v>326</v>
      </c>
      <c r="C66" s="295"/>
    </row>
    <row r="67" spans="1:3" s="412" customFormat="1" ht="12" customHeight="1">
      <c r="A67" s="14" t="s">
        <v>563</v>
      </c>
      <c r="B67" s="414" t="s">
        <v>327</v>
      </c>
      <c r="C67" s="295"/>
    </row>
    <row r="68" spans="1:3" s="412" customFormat="1" ht="12" customHeight="1">
      <c r="A68" s="14" t="s">
        <v>564</v>
      </c>
      <c r="B68" s="414" t="s">
        <v>328</v>
      </c>
      <c r="C68" s="295"/>
    </row>
    <row r="69" spans="1:3" s="412" customFormat="1" ht="12" customHeight="1" thickBot="1">
      <c r="A69" s="16" t="s">
        <v>565</v>
      </c>
      <c r="B69" s="415" t="s">
        <v>329</v>
      </c>
      <c r="C69" s="295"/>
    </row>
    <row r="70" spans="1:3" s="412" customFormat="1" ht="12" customHeight="1" thickBot="1">
      <c r="A70" s="431" t="s">
        <v>569</v>
      </c>
      <c r="B70" s="285" t="s">
        <v>570</v>
      </c>
      <c r="C70" s="290">
        <f>SUM(C71:C72)</f>
        <v>0</v>
      </c>
    </row>
    <row r="71" spans="1:3" s="412" customFormat="1" ht="12" customHeight="1">
      <c r="A71" s="15" t="s">
        <v>567</v>
      </c>
      <c r="B71" s="413" t="s">
        <v>332</v>
      </c>
      <c r="C71" s="295"/>
    </row>
    <row r="72" spans="1:3" s="412" customFormat="1" ht="12" customHeight="1" thickBot="1">
      <c r="A72" s="16" t="s">
        <v>568</v>
      </c>
      <c r="B72" s="415" t="s">
        <v>333</v>
      </c>
      <c r="C72" s="295"/>
    </row>
    <row r="73" spans="1:3" s="412" customFormat="1" ht="12" customHeight="1" thickBot="1">
      <c r="A73" s="416" t="s">
        <v>575</v>
      </c>
      <c r="B73" s="285" t="s">
        <v>584</v>
      </c>
      <c r="C73" s="290">
        <f>SUM(C74:C76)</f>
        <v>0</v>
      </c>
    </row>
    <row r="74" spans="1:3" s="412" customFormat="1" ht="12" customHeight="1">
      <c r="A74" s="15" t="s">
        <v>571</v>
      </c>
      <c r="B74" s="413" t="s">
        <v>336</v>
      </c>
      <c r="C74" s="295"/>
    </row>
    <row r="75" spans="1:3" s="412" customFormat="1" ht="12" customHeight="1">
      <c r="A75" s="14" t="s">
        <v>572</v>
      </c>
      <c r="B75" s="414" t="s">
        <v>337</v>
      </c>
      <c r="C75" s="295"/>
    </row>
    <row r="76" spans="1:3" s="412" customFormat="1" ht="12" customHeight="1" thickBot="1">
      <c r="A76" s="16" t="s">
        <v>574</v>
      </c>
      <c r="B76" s="415" t="s">
        <v>338</v>
      </c>
      <c r="C76" s="295"/>
    </row>
    <row r="77" spans="1:3" s="412" customFormat="1" ht="12" customHeight="1" thickBot="1">
      <c r="A77" s="416" t="s">
        <v>580</v>
      </c>
      <c r="B77" s="285" t="s">
        <v>581</v>
      </c>
      <c r="C77" s="290">
        <f>SUM(C78:C81)</f>
        <v>0</v>
      </c>
    </row>
    <row r="78" spans="1:3" s="412" customFormat="1" ht="12" customHeight="1">
      <c r="A78" s="418" t="s">
        <v>576</v>
      </c>
      <c r="B78" s="413" t="s">
        <v>341</v>
      </c>
      <c r="C78" s="295"/>
    </row>
    <row r="79" spans="1:3" s="412" customFormat="1" ht="12" customHeight="1">
      <c r="A79" s="419" t="s">
        <v>577</v>
      </c>
      <c r="B79" s="414" t="s">
        <v>343</v>
      </c>
      <c r="C79" s="295"/>
    </row>
    <row r="80" spans="1:3" s="412" customFormat="1" ht="12" customHeight="1">
      <c r="A80" s="419" t="s">
        <v>578</v>
      </c>
      <c r="B80" s="414" t="s">
        <v>345</v>
      </c>
      <c r="C80" s="295"/>
    </row>
    <row r="81" spans="1:3" s="412" customFormat="1" ht="12" customHeight="1" thickBot="1">
      <c r="A81" s="420" t="s">
        <v>579</v>
      </c>
      <c r="B81" s="415" t="s">
        <v>347</v>
      </c>
      <c r="C81" s="295"/>
    </row>
    <row r="82" spans="1:3" s="412" customFormat="1" ht="13.5" customHeight="1" thickBot="1">
      <c r="A82" s="416" t="s">
        <v>582</v>
      </c>
      <c r="B82" s="285" t="s">
        <v>349</v>
      </c>
      <c r="C82" s="450"/>
    </row>
    <row r="83" spans="1:3" s="412" customFormat="1" ht="15.75" customHeight="1" thickBot="1">
      <c r="A83" s="416" t="s">
        <v>583</v>
      </c>
      <c r="B83" s="421" t="s">
        <v>585</v>
      </c>
      <c r="C83" s="296">
        <f>+C61+C65+C70+C73+C77+C82</f>
        <v>0</v>
      </c>
    </row>
    <row r="84" spans="1:3" s="412" customFormat="1" ht="16.5" customHeight="1" thickBot="1">
      <c r="A84" s="422" t="s">
        <v>586</v>
      </c>
      <c r="B84" s="423" t="s">
        <v>587</v>
      </c>
      <c r="C84" s="296">
        <f>+C60+C83</f>
        <v>1223196</v>
      </c>
    </row>
    <row r="85" spans="1:3" s="412" customFormat="1" ht="83.25" customHeight="1">
      <c r="A85" s="5"/>
      <c r="B85" s="6"/>
      <c r="C85" s="297"/>
    </row>
    <row r="86" spans="1:3" ht="16.5" customHeight="1">
      <c r="A86" s="561" t="s">
        <v>49</v>
      </c>
      <c r="B86" s="561"/>
      <c r="C86" s="561"/>
    </row>
    <row r="87" spans="1:3" s="424" customFormat="1" ht="16.5" customHeight="1" thickBot="1">
      <c r="A87" s="563" t="s">
        <v>163</v>
      </c>
      <c r="B87" s="563"/>
      <c r="C87" s="160" t="s">
        <v>232</v>
      </c>
    </row>
    <row r="88" spans="1:3" ht="37.5" customHeight="1" thickBot="1">
      <c r="A88" s="23" t="s">
        <v>649</v>
      </c>
      <c r="B88" s="24" t="s">
        <v>650</v>
      </c>
      <c r="C88" s="45" t="s">
        <v>673</v>
      </c>
    </row>
    <row r="89" spans="1:3" s="411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603</v>
      </c>
      <c r="B90" s="31" t="s">
        <v>604</v>
      </c>
      <c r="C90" s="289">
        <f>SUM(C91:C95)</f>
        <v>744092</v>
      </c>
    </row>
    <row r="91" spans="1:3" ht="12" customHeight="1">
      <c r="A91" s="17" t="s">
        <v>588</v>
      </c>
      <c r="B91" s="10" t="s">
        <v>51</v>
      </c>
      <c r="C91" s="291">
        <v>394546</v>
      </c>
    </row>
    <row r="92" spans="1:3" ht="12" customHeight="1">
      <c r="A92" s="14" t="s">
        <v>589</v>
      </c>
      <c r="B92" s="8" t="s">
        <v>192</v>
      </c>
      <c r="C92" s="292">
        <v>84130</v>
      </c>
    </row>
    <row r="93" spans="1:3" ht="12" customHeight="1">
      <c r="A93" s="14" t="s">
        <v>590</v>
      </c>
      <c r="B93" s="8" t="s">
        <v>150</v>
      </c>
      <c r="C93" s="294">
        <v>213550</v>
      </c>
    </row>
    <row r="94" spans="1:3" ht="12" customHeight="1">
      <c r="A94" s="14" t="s">
        <v>591</v>
      </c>
      <c r="B94" s="11" t="s">
        <v>193</v>
      </c>
      <c r="C94" s="294">
        <v>45866</v>
      </c>
    </row>
    <row r="95" spans="1:3" ht="12" customHeight="1">
      <c r="A95" s="14" t="s">
        <v>592</v>
      </c>
      <c r="B95" s="19" t="s">
        <v>194</v>
      </c>
      <c r="C95" s="294">
        <v>6000</v>
      </c>
    </row>
    <row r="96" spans="1:3" ht="12" customHeight="1">
      <c r="A96" s="14" t="s">
        <v>593</v>
      </c>
      <c r="B96" s="8" t="s">
        <v>368</v>
      </c>
      <c r="C96" s="294"/>
    </row>
    <row r="97" spans="1:3" ht="12" customHeight="1">
      <c r="A97" s="14" t="s">
        <v>594</v>
      </c>
      <c r="B97" s="163" t="s">
        <v>369</v>
      </c>
      <c r="C97" s="294"/>
    </row>
    <row r="98" spans="1:3" ht="12" customHeight="1">
      <c r="A98" s="14" t="s">
        <v>595</v>
      </c>
      <c r="B98" s="164" t="s">
        <v>370</v>
      </c>
      <c r="C98" s="294"/>
    </row>
    <row r="99" spans="1:3" ht="12" customHeight="1">
      <c r="A99" s="14" t="s">
        <v>596</v>
      </c>
      <c r="B99" s="164" t="s">
        <v>371</v>
      </c>
      <c r="C99" s="294"/>
    </row>
    <row r="100" spans="1:3" ht="12" customHeight="1">
      <c r="A100" s="14" t="s">
        <v>597</v>
      </c>
      <c r="B100" s="163" t="s">
        <v>372</v>
      </c>
      <c r="C100" s="294"/>
    </row>
    <row r="101" spans="1:3" ht="12" customHeight="1">
      <c r="A101" s="14" t="s">
        <v>598</v>
      </c>
      <c r="B101" s="163" t="s">
        <v>373</v>
      </c>
      <c r="C101" s="294"/>
    </row>
    <row r="102" spans="1:3" ht="12" customHeight="1">
      <c r="A102" s="14" t="s">
        <v>599</v>
      </c>
      <c r="B102" s="164" t="s">
        <v>374</v>
      </c>
      <c r="C102" s="294"/>
    </row>
    <row r="103" spans="1:3" ht="12" customHeight="1">
      <c r="A103" s="13" t="s">
        <v>600</v>
      </c>
      <c r="B103" s="165" t="s">
        <v>375</v>
      </c>
      <c r="C103" s="294"/>
    </row>
    <row r="104" spans="1:3" ht="12" customHeight="1">
      <c r="A104" s="14" t="s">
        <v>601</v>
      </c>
      <c r="B104" s="165" t="s">
        <v>376</v>
      </c>
      <c r="C104" s="294"/>
    </row>
    <row r="105" spans="1:3" ht="12" customHeight="1" thickBot="1">
      <c r="A105" s="18" t="s">
        <v>602</v>
      </c>
      <c r="B105" s="166" t="s">
        <v>377</v>
      </c>
      <c r="C105" s="298">
        <v>6000</v>
      </c>
    </row>
    <row r="106" spans="1:3" ht="12" customHeight="1" thickBot="1">
      <c r="A106" s="20" t="s">
        <v>616</v>
      </c>
      <c r="B106" s="30" t="s">
        <v>378</v>
      </c>
      <c r="C106" s="290">
        <f>+C107+C109+C111</f>
        <v>477604</v>
      </c>
    </row>
    <row r="107" spans="1:3" ht="12" customHeight="1">
      <c r="A107" s="15" t="s">
        <v>605</v>
      </c>
      <c r="B107" s="8" t="s">
        <v>231</v>
      </c>
      <c r="C107" s="293">
        <v>306920</v>
      </c>
    </row>
    <row r="108" spans="1:3" ht="12" customHeight="1">
      <c r="A108" s="15"/>
      <c r="B108" s="12" t="s">
        <v>382</v>
      </c>
      <c r="C108" s="293">
        <v>306920</v>
      </c>
    </row>
    <row r="109" spans="1:3" ht="12" customHeight="1">
      <c r="A109" s="15" t="s">
        <v>606</v>
      </c>
      <c r="B109" s="12" t="s">
        <v>196</v>
      </c>
      <c r="C109" s="292">
        <v>170684</v>
      </c>
    </row>
    <row r="110" spans="1:3" ht="12" customHeight="1">
      <c r="A110" s="15"/>
      <c r="B110" s="12" t="s">
        <v>383</v>
      </c>
      <c r="C110" s="260">
        <v>170684</v>
      </c>
    </row>
    <row r="111" spans="1:3" ht="12" customHeight="1">
      <c r="A111" s="15" t="s">
        <v>607</v>
      </c>
      <c r="B111" s="287" t="s">
        <v>234</v>
      </c>
      <c r="C111" s="260"/>
    </row>
    <row r="112" spans="1:3" ht="12" customHeight="1">
      <c r="A112" s="15" t="s">
        <v>608</v>
      </c>
      <c r="B112" s="286" t="s">
        <v>478</v>
      </c>
      <c r="C112" s="260"/>
    </row>
    <row r="113" spans="1:3" ht="12" customHeight="1">
      <c r="A113" s="15" t="s">
        <v>609</v>
      </c>
      <c r="B113" s="409" t="s">
        <v>388</v>
      </c>
      <c r="C113" s="260"/>
    </row>
    <row r="114" spans="1:3" ht="15.75">
      <c r="A114" s="15" t="s">
        <v>610</v>
      </c>
      <c r="B114" s="164" t="s">
        <v>371</v>
      </c>
      <c r="C114" s="260"/>
    </row>
    <row r="115" spans="1:3" ht="12" customHeight="1">
      <c r="A115" s="15" t="s">
        <v>611</v>
      </c>
      <c r="B115" s="164" t="s">
        <v>387</v>
      </c>
      <c r="C115" s="260"/>
    </row>
    <row r="116" spans="1:3" ht="12" customHeight="1">
      <c r="A116" s="15" t="s">
        <v>612</v>
      </c>
      <c r="B116" s="164" t="s">
        <v>386</v>
      </c>
      <c r="C116" s="260"/>
    </row>
    <row r="117" spans="1:3" ht="12" customHeight="1">
      <c r="A117" s="15" t="s">
        <v>613</v>
      </c>
      <c r="B117" s="164" t="s">
        <v>374</v>
      </c>
      <c r="C117" s="260"/>
    </row>
    <row r="118" spans="1:3" ht="12" customHeight="1">
      <c r="A118" s="15" t="s">
        <v>614</v>
      </c>
      <c r="B118" s="164" t="s">
        <v>385</v>
      </c>
      <c r="C118" s="260"/>
    </row>
    <row r="119" spans="1:3" ht="16.5" thickBot="1">
      <c r="A119" s="13" t="s">
        <v>615</v>
      </c>
      <c r="B119" s="164" t="s">
        <v>384</v>
      </c>
      <c r="C119" s="262"/>
    </row>
    <row r="120" spans="1:3" ht="12" customHeight="1" thickBot="1">
      <c r="A120" s="20" t="s">
        <v>617</v>
      </c>
      <c r="B120" s="153" t="s">
        <v>52</v>
      </c>
      <c r="C120" s="290">
        <f>+C121+C122</f>
        <v>1500</v>
      </c>
    </row>
    <row r="121" spans="1:3" ht="12" customHeight="1">
      <c r="A121" s="15" t="s">
        <v>618</v>
      </c>
      <c r="B121" s="9" t="s">
        <v>63</v>
      </c>
      <c r="C121" s="293">
        <v>1000</v>
      </c>
    </row>
    <row r="122" spans="1:3" ht="12" customHeight="1" thickBot="1">
      <c r="A122" s="16" t="s">
        <v>619</v>
      </c>
      <c r="B122" s="12" t="s">
        <v>64</v>
      </c>
      <c r="C122" s="294">
        <v>500</v>
      </c>
    </row>
    <row r="123" spans="1:3" ht="12" customHeight="1" thickBot="1">
      <c r="A123" s="20" t="s">
        <v>620</v>
      </c>
      <c r="B123" s="153" t="s">
        <v>621</v>
      </c>
      <c r="C123" s="290">
        <f>+C90+C106+C120</f>
        <v>1223196</v>
      </c>
    </row>
    <row r="124" spans="1:3" ht="12" customHeight="1" thickBot="1">
      <c r="A124" s="20" t="s">
        <v>625</v>
      </c>
      <c r="B124" s="153" t="s">
        <v>626</v>
      </c>
      <c r="C124" s="290">
        <f>+C125+C126+C127</f>
        <v>0</v>
      </c>
    </row>
    <row r="125" spans="1:3" ht="12" customHeight="1">
      <c r="A125" s="15" t="s">
        <v>622</v>
      </c>
      <c r="B125" s="9" t="s">
        <v>392</v>
      </c>
      <c r="C125" s="260"/>
    </row>
    <row r="126" spans="1:3" ht="12" customHeight="1">
      <c r="A126" s="15" t="s">
        <v>623</v>
      </c>
      <c r="B126" s="9" t="s">
        <v>393</v>
      </c>
      <c r="C126" s="260"/>
    </row>
    <row r="127" spans="1:3" ht="12" customHeight="1" thickBot="1">
      <c r="A127" s="13" t="s">
        <v>624</v>
      </c>
      <c r="B127" s="7" t="s">
        <v>394</v>
      </c>
      <c r="C127" s="260"/>
    </row>
    <row r="128" spans="1:3" ht="12" customHeight="1" thickBot="1">
      <c r="A128" s="20" t="s">
        <v>631</v>
      </c>
      <c r="B128" s="153" t="s">
        <v>632</v>
      </c>
      <c r="C128" s="290">
        <f>+C129+C130+C131+C132</f>
        <v>0</v>
      </c>
    </row>
    <row r="129" spans="1:3" ht="12" customHeight="1">
      <c r="A129" s="15" t="s">
        <v>627</v>
      </c>
      <c r="B129" s="9" t="s">
        <v>395</v>
      </c>
      <c r="C129" s="260"/>
    </row>
    <row r="130" spans="1:3" ht="12" customHeight="1">
      <c r="A130" s="15" t="s">
        <v>628</v>
      </c>
      <c r="B130" s="9" t="s">
        <v>396</v>
      </c>
      <c r="C130" s="260"/>
    </row>
    <row r="131" spans="1:3" ht="12" customHeight="1">
      <c r="A131" s="15" t="s">
        <v>629</v>
      </c>
      <c r="B131" s="9" t="s">
        <v>397</v>
      </c>
      <c r="C131" s="260"/>
    </row>
    <row r="132" spans="1:3" ht="12" customHeight="1" thickBot="1">
      <c r="A132" s="13" t="s">
        <v>630</v>
      </c>
      <c r="B132" s="7" t="s">
        <v>398</v>
      </c>
      <c r="C132" s="260"/>
    </row>
    <row r="133" spans="1:3" ht="12" customHeight="1" thickBot="1">
      <c r="A133" s="20" t="s">
        <v>637</v>
      </c>
      <c r="B133" s="153" t="s">
        <v>638</v>
      </c>
      <c r="C133" s="296">
        <f>+C134+C135+C136+C137</f>
        <v>0</v>
      </c>
    </row>
    <row r="134" spans="1:3" ht="12" customHeight="1">
      <c r="A134" s="15" t="s">
        <v>633</v>
      </c>
      <c r="B134" s="9" t="s">
        <v>400</v>
      </c>
      <c r="C134" s="260"/>
    </row>
    <row r="135" spans="1:3" ht="12" customHeight="1">
      <c r="A135" s="15" t="s">
        <v>634</v>
      </c>
      <c r="B135" s="9" t="s">
        <v>410</v>
      </c>
      <c r="C135" s="260"/>
    </row>
    <row r="136" spans="1:3" ht="12" customHeight="1">
      <c r="A136" s="15" t="s">
        <v>635</v>
      </c>
      <c r="B136" s="9" t="s">
        <v>401</v>
      </c>
      <c r="C136" s="260"/>
    </row>
    <row r="137" spans="1:3" ht="12" customHeight="1" thickBot="1">
      <c r="A137" s="13" t="s">
        <v>636</v>
      </c>
      <c r="B137" s="7" t="s">
        <v>402</v>
      </c>
      <c r="C137" s="260"/>
    </row>
    <row r="138" spans="1:3" ht="12" customHeight="1" thickBot="1">
      <c r="A138" s="20" t="s">
        <v>643</v>
      </c>
      <c r="B138" s="153" t="s">
        <v>644</v>
      </c>
      <c r="C138" s="299">
        <f>+C139+C140+C141+C142</f>
        <v>0</v>
      </c>
    </row>
    <row r="139" spans="1:3" ht="12" customHeight="1">
      <c r="A139" s="15" t="s">
        <v>639</v>
      </c>
      <c r="B139" s="9" t="s">
        <v>404</v>
      </c>
      <c r="C139" s="260"/>
    </row>
    <row r="140" spans="1:3" ht="12" customHeight="1">
      <c r="A140" s="15" t="s">
        <v>640</v>
      </c>
      <c r="B140" s="9" t="s">
        <v>405</v>
      </c>
      <c r="C140" s="260"/>
    </row>
    <row r="141" spans="1:3" ht="12" customHeight="1">
      <c r="A141" s="15" t="s">
        <v>641</v>
      </c>
      <c r="B141" s="9" t="s">
        <v>406</v>
      </c>
      <c r="C141" s="260"/>
    </row>
    <row r="142" spans="1:3" ht="12" customHeight="1" thickBot="1">
      <c r="A142" s="15" t="s">
        <v>642</v>
      </c>
      <c r="B142" s="9" t="s">
        <v>407</v>
      </c>
      <c r="C142" s="260"/>
    </row>
    <row r="143" spans="1:9" ht="15" customHeight="1" thickBot="1">
      <c r="A143" s="20" t="s">
        <v>646</v>
      </c>
      <c r="B143" s="153" t="s">
        <v>645</v>
      </c>
      <c r="C143" s="425">
        <f>+C124+C128+C133+C138</f>
        <v>0</v>
      </c>
      <c r="F143" s="426"/>
      <c r="G143" s="427"/>
      <c r="H143" s="427"/>
      <c r="I143" s="427"/>
    </row>
    <row r="144" spans="1:3" s="412" customFormat="1" ht="12.75" customHeight="1" thickBot="1">
      <c r="A144" s="288" t="s">
        <v>647</v>
      </c>
      <c r="B144" s="378" t="s">
        <v>648</v>
      </c>
      <c r="C144" s="425">
        <f>+C123+C143</f>
        <v>1223196</v>
      </c>
    </row>
    <row r="145" ht="7.5" customHeight="1"/>
    <row r="146" spans="1:3" ht="15.75">
      <c r="A146" s="564" t="s">
        <v>411</v>
      </c>
      <c r="B146" s="564"/>
      <c r="C146" s="564"/>
    </row>
    <row r="147" spans="1:3" ht="15" customHeight="1" thickBot="1">
      <c r="A147" s="562" t="s">
        <v>164</v>
      </c>
      <c r="B147" s="562"/>
      <c r="C147" s="300" t="s">
        <v>232</v>
      </c>
    </row>
    <row r="148" spans="1:4" ht="13.5" customHeight="1" thickBot="1">
      <c r="A148" s="20">
        <v>1</v>
      </c>
      <c r="B148" s="30" t="s">
        <v>412</v>
      </c>
      <c r="C148" s="290">
        <f>+C60-C123</f>
        <v>0</v>
      </c>
      <c r="D148" s="428"/>
    </row>
    <row r="149" spans="1:3" ht="27.75" customHeight="1" thickBot="1">
      <c r="A149" s="20" t="s">
        <v>21</v>
      </c>
      <c r="B149" s="30" t="s">
        <v>413</v>
      </c>
      <c r="C149" s="290">
        <f>+C83-C143</f>
        <v>0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2015. ÉVI KÖLTSÉGVETÉSÉNEK ÖSSZEVONT MÉRLEGE&amp;10
&amp;R&amp;"Times New Roman CE,Félkövér dőlt"&amp;11 1.1. melléklet a 2/2015. (II.09.)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48"/>
  <sheetViews>
    <sheetView zoomScaleSheetLayoutView="85" workbookViewId="0" topLeftCell="A1">
      <selection activeCell="B1" sqref="B1:C1"/>
    </sheetView>
  </sheetViews>
  <sheetFormatPr defaultColWidth="9.00390625" defaultRowHeight="12.75"/>
  <cols>
    <col min="1" max="1" width="9.50390625" style="386" customWidth="1"/>
    <col min="2" max="2" width="91.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218"/>
      <c r="B1" s="593" t="s">
        <v>722</v>
      </c>
      <c r="C1" s="593"/>
    </row>
    <row r="2" spans="1:3" s="114" customFormat="1" ht="21" customHeight="1">
      <c r="A2" s="403" t="s">
        <v>68</v>
      </c>
      <c r="B2" s="347" t="s">
        <v>228</v>
      </c>
      <c r="C2" s="349" t="s">
        <v>56</v>
      </c>
    </row>
    <row r="3" spans="1:3" s="114" customFormat="1" ht="16.5" thickBot="1">
      <c r="A3" s="220" t="s">
        <v>206</v>
      </c>
      <c r="B3" s="348" t="s">
        <v>447</v>
      </c>
      <c r="C3" s="350">
        <v>1</v>
      </c>
    </row>
    <row r="4" spans="1:3" s="115" customFormat="1" ht="15.75" customHeight="1" thickBot="1">
      <c r="A4" s="221"/>
      <c r="B4" s="221"/>
      <c r="C4" s="222" t="s">
        <v>57</v>
      </c>
    </row>
    <row r="5" spans="1:3" ht="13.5" thickBot="1">
      <c r="A5" s="404" t="s">
        <v>208</v>
      </c>
      <c r="B5" s="223" t="s">
        <v>58</v>
      </c>
      <c r="C5" s="351" t="s">
        <v>59</v>
      </c>
    </row>
    <row r="6" spans="1:3" s="77" customFormat="1" ht="12.75" customHeight="1" thickBot="1">
      <c r="A6" s="190">
        <v>1</v>
      </c>
      <c r="B6" s="191">
        <v>2</v>
      </c>
      <c r="C6" s="192">
        <v>3</v>
      </c>
    </row>
    <row r="7" spans="1:3" s="77" customFormat="1" ht="15.75" customHeight="1" thickBot="1">
      <c r="A7" s="225"/>
      <c r="B7" s="226" t="s">
        <v>60</v>
      </c>
      <c r="C7" s="352"/>
    </row>
    <row r="8" spans="1:3" s="77" customFormat="1" ht="12" customHeight="1" thickBot="1">
      <c r="A8" s="20" t="s">
        <v>499</v>
      </c>
      <c r="B8" s="21" t="s">
        <v>505</v>
      </c>
      <c r="C8" s="290">
        <f>+C9+C10+C11+C12+C13+C14</f>
        <v>310074</v>
      </c>
    </row>
    <row r="9" spans="1:3" s="116" customFormat="1" ht="12" customHeight="1">
      <c r="A9" s="15" t="s">
        <v>498</v>
      </c>
      <c r="B9" s="413" t="s">
        <v>257</v>
      </c>
      <c r="C9" s="293">
        <v>90233</v>
      </c>
    </row>
    <row r="10" spans="1:3" s="117" customFormat="1" ht="12" customHeight="1">
      <c r="A10" s="14" t="s">
        <v>500</v>
      </c>
      <c r="B10" s="414" t="s">
        <v>258</v>
      </c>
      <c r="C10" s="292">
        <v>70238</v>
      </c>
    </row>
    <row r="11" spans="1:3" s="117" customFormat="1" ht="12" customHeight="1">
      <c r="A11" s="14" t="s">
        <v>501</v>
      </c>
      <c r="B11" s="414" t="s">
        <v>259</v>
      </c>
      <c r="C11" s="292">
        <v>149603</v>
      </c>
    </row>
    <row r="12" spans="1:3" s="117" customFormat="1" ht="12" customHeight="1">
      <c r="A12" s="14" t="s">
        <v>502</v>
      </c>
      <c r="B12" s="414" t="s">
        <v>260</v>
      </c>
      <c r="C12" s="292"/>
    </row>
    <row r="13" spans="1:3" s="117" customFormat="1" ht="12" customHeight="1">
      <c r="A13" s="14" t="s">
        <v>503</v>
      </c>
      <c r="B13" s="414" t="s">
        <v>261</v>
      </c>
      <c r="C13" s="447"/>
    </row>
    <row r="14" spans="1:3" s="116" customFormat="1" ht="12" customHeight="1" thickBot="1">
      <c r="A14" s="16" t="s">
        <v>504</v>
      </c>
      <c r="B14" s="415" t="s">
        <v>661</v>
      </c>
      <c r="C14" s="448"/>
    </row>
    <row r="15" spans="1:3" s="116" customFormat="1" ht="12" customHeight="1" thickBot="1">
      <c r="A15" s="20" t="s">
        <v>511</v>
      </c>
      <c r="B15" s="285" t="s">
        <v>263</v>
      </c>
      <c r="C15" s="290">
        <f>+C16+C17+C18+C19+C20</f>
        <v>268952</v>
      </c>
    </row>
    <row r="16" spans="1:3" s="116" customFormat="1" ht="12" customHeight="1">
      <c r="A16" s="15" t="s">
        <v>506</v>
      </c>
      <c r="B16" s="413" t="s">
        <v>264</v>
      </c>
      <c r="C16" s="293"/>
    </row>
    <row r="17" spans="1:3" s="116" customFormat="1" ht="12" customHeight="1">
      <c r="A17" s="14" t="s">
        <v>507</v>
      </c>
      <c r="B17" s="414" t="s">
        <v>265</v>
      </c>
      <c r="C17" s="292"/>
    </row>
    <row r="18" spans="1:3" s="116" customFormat="1" ht="12" customHeight="1">
      <c r="A18" s="14" t="s">
        <v>508</v>
      </c>
      <c r="B18" s="414" t="s">
        <v>472</v>
      </c>
      <c r="C18" s="292"/>
    </row>
    <row r="19" spans="1:3" s="116" customFormat="1" ht="12" customHeight="1">
      <c r="A19" s="14" t="s">
        <v>509</v>
      </c>
      <c r="B19" s="414" t="s">
        <v>473</v>
      </c>
      <c r="C19" s="292"/>
    </row>
    <row r="20" spans="1:3" s="116" customFormat="1" ht="12" customHeight="1">
      <c r="A20" s="14" t="s">
        <v>510</v>
      </c>
      <c r="B20" s="414" t="s">
        <v>266</v>
      </c>
      <c r="C20" s="292">
        <v>268952</v>
      </c>
    </row>
    <row r="21" spans="1:3" s="117" customFormat="1" ht="12" customHeight="1" thickBot="1">
      <c r="A21" s="16" t="s">
        <v>510</v>
      </c>
      <c r="B21" s="415" t="s">
        <v>267</v>
      </c>
      <c r="C21" s="294"/>
    </row>
    <row r="22" spans="1:3" s="117" customFormat="1" ht="12" customHeight="1" thickBot="1">
      <c r="A22" s="20" t="s">
        <v>517</v>
      </c>
      <c r="B22" s="21" t="s">
        <v>518</v>
      </c>
      <c r="C22" s="290">
        <f>+C23+C24+C25+C26+C27</f>
        <v>436604</v>
      </c>
    </row>
    <row r="23" spans="1:3" s="117" customFormat="1" ht="12" customHeight="1">
      <c r="A23" s="15" t="s">
        <v>512</v>
      </c>
      <c r="B23" s="413" t="s">
        <v>269</v>
      </c>
      <c r="C23" s="293"/>
    </row>
    <row r="24" spans="1:3" s="116" customFormat="1" ht="12" customHeight="1">
      <c r="A24" s="14" t="s">
        <v>513</v>
      </c>
      <c r="B24" s="414" t="s">
        <v>270</v>
      </c>
      <c r="C24" s="292"/>
    </row>
    <row r="25" spans="1:3" s="117" customFormat="1" ht="12" customHeight="1">
      <c r="A25" s="14" t="s">
        <v>516</v>
      </c>
      <c r="B25" s="414" t="s">
        <v>474</v>
      </c>
      <c r="C25" s="292"/>
    </row>
    <row r="26" spans="1:3" s="117" customFormat="1" ht="12" customHeight="1">
      <c r="A26" s="14" t="s">
        <v>514</v>
      </c>
      <c r="B26" s="414" t="s">
        <v>475</v>
      </c>
      <c r="C26" s="292"/>
    </row>
    <row r="27" spans="1:3" s="117" customFormat="1" ht="12" customHeight="1">
      <c r="A27" s="14" t="s">
        <v>515</v>
      </c>
      <c r="B27" s="414" t="s">
        <v>271</v>
      </c>
      <c r="C27" s="292">
        <v>436604</v>
      </c>
    </row>
    <row r="28" spans="1:3" s="117" customFormat="1" ht="12" customHeight="1" thickBot="1">
      <c r="A28" s="16" t="s">
        <v>515</v>
      </c>
      <c r="B28" s="415" t="s">
        <v>272</v>
      </c>
      <c r="C28" s="294"/>
    </row>
    <row r="29" spans="1:3" s="117" customFormat="1" ht="12" customHeight="1" thickBot="1">
      <c r="A29" s="20" t="s">
        <v>524</v>
      </c>
      <c r="B29" s="21" t="s">
        <v>525</v>
      </c>
      <c r="C29" s="296">
        <f>+C30+C33+C34+C35</f>
        <v>143000</v>
      </c>
    </row>
    <row r="30" spans="1:3" s="117" customFormat="1" ht="12" customHeight="1">
      <c r="A30" s="15" t="s">
        <v>519</v>
      </c>
      <c r="B30" s="413" t="s">
        <v>280</v>
      </c>
      <c r="C30" s="408">
        <f>+C31+C32</f>
        <v>136700</v>
      </c>
    </row>
    <row r="31" spans="1:3" s="117" customFormat="1" ht="12" customHeight="1">
      <c r="A31" s="14" t="s">
        <v>519</v>
      </c>
      <c r="B31" s="414" t="s">
        <v>281</v>
      </c>
      <c r="C31" s="292">
        <v>17700</v>
      </c>
    </row>
    <row r="32" spans="1:3" s="117" customFormat="1" ht="12" customHeight="1">
      <c r="A32" s="14" t="s">
        <v>520</v>
      </c>
      <c r="B32" s="414" t="s">
        <v>282</v>
      </c>
      <c r="C32" s="292">
        <v>119000</v>
      </c>
    </row>
    <row r="33" spans="1:3" s="117" customFormat="1" ht="12" customHeight="1">
      <c r="A33" s="14" t="s">
        <v>521</v>
      </c>
      <c r="B33" s="414" t="s">
        <v>283</v>
      </c>
      <c r="C33" s="292">
        <v>6000</v>
      </c>
    </row>
    <row r="34" spans="1:3" s="117" customFormat="1" ht="12" customHeight="1">
      <c r="A34" s="14" t="s">
        <v>522</v>
      </c>
      <c r="B34" s="414" t="s">
        <v>284</v>
      </c>
      <c r="C34" s="292"/>
    </row>
    <row r="35" spans="1:3" s="117" customFormat="1" ht="12" customHeight="1" thickBot="1">
      <c r="A35" s="16" t="s">
        <v>523</v>
      </c>
      <c r="B35" s="415" t="s">
        <v>285</v>
      </c>
      <c r="C35" s="294">
        <v>300</v>
      </c>
    </row>
    <row r="36" spans="1:3" s="117" customFormat="1" ht="12" customHeight="1" thickBot="1">
      <c r="A36" s="20" t="s">
        <v>536</v>
      </c>
      <c r="B36" s="21" t="s">
        <v>537</v>
      </c>
      <c r="C36" s="290">
        <f>SUM(C37:C46)</f>
        <v>5267</v>
      </c>
    </row>
    <row r="37" spans="1:3" s="117" customFormat="1" ht="12" customHeight="1">
      <c r="A37" s="15" t="s">
        <v>526</v>
      </c>
      <c r="B37" s="413" t="s">
        <v>289</v>
      </c>
      <c r="C37" s="293"/>
    </row>
    <row r="38" spans="1:3" s="117" customFormat="1" ht="12" customHeight="1">
      <c r="A38" s="14" t="s">
        <v>527</v>
      </c>
      <c r="B38" s="414" t="s">
        <v>290</v>
      </c>
      <c r="C38" s="292"/>
    </row>
    <row r="39" spans="1:3" s="117" customFormat="1" ht="12" customHeight="1">
      <c r="A39" s="14" t="s">
        <v>528</v>
      </c>
      <c r="B39" s="414" t="s">
        <v>291</v>
      </c>
      <c r="C39" s="292"/>
    </row>
    <row r="40" spans="1:3" s="117" customFormat="1" ht="12" customHeight="1">
      <c r="A40" s="14" t="s">
        <v>529</v>
      </c>
      <c r="B40" s="414" t="s">
        <v>292</v>
      </c>
      <c r="C40" s="292">
        <v>2178</v>
      </c>
    </row>
    <row r="41" spans="1:3" s="117" customFormat="1" ht="12" customHeight="1">
      <c r="A41" s="14" t="s">
        <v>530</v>
      </c>
      <c r="B41" s="414" t="s">
        <v>293</v>
      </c>
      <c r="C41" s="292">
        <v>1900</v>
      </c>
    </row>
    <row r="42" spans="1:3" s="117" customFormat="1" ht="12" customHeight="1">
      <c r="A42" s="14" t="s">
        <v>531</v>
      </c>
      <c r="B42" s="414" t="s">
        <v>294</v>
      </c>
      <c r="C42" s="292">
        <v>689</v>
      </c>
    </row>
    <row r="43" spans="1:3" s="117" customFormat="1" ht="12" customHeight="1">
      <c r="A43" s="14" t="s">
        <v>532</v>
      </c>
      <c r="B43" s="414" t="s">
        <v>295</v>
      </c>
      <c r="C43" s="292"/>
    </row>
    <row r="44" spans="1:3" s="117" customFormat="1" ht="12" customHeight="1">
      <c r="A44" s="14" t="s">
        <v>533</v>
      </c>
      <c r="B44" s="414" t="s">
        <v>296</v>
      </c>
      <c r="C44" s="292">
        <v>500</v>
      </c>
    </row>
    <row r="45" spans="1:3" s="117" customFormat="1" ht="12" customHeight="1">
      <c r="A45" s="14" t="s">
        <v>534</v>
      </c>
      <c r="B45" s="414" t="s">
        <v>297</v>
      </c>
      <c r="C45" s="295"/>
    </row>
    <row r="46" spans="1:3" s="117" customFormat="1" ht="12" customHeight="1" thickBot="1">
      <c r="A46" s="16" t="s">
        <v>535</v>
      </c>
      <c r="B46" s="415" t="s">
        <v>298</v>
      </c>
      <c r="C46" s="399"/>
    </row>
    <row r="47" spans="1:3" s="117" customFormat="1" ht="12" customHeight="1" thickBot="1">
      <c r="A47" s="20" t="s">
        <v>543</v>
      </c>
      <c r="B47" s="21" t="s">
        <v>544</v>
      </c>
      <c r="C47" s="290">
        <f>SUM(C48:C52)</f>
        <v>1700</v>
      </c>
    </row>
    <row r="48" spans="1:3" s="117" customFormat="1" ht="12" customHeight="1">
      <c r="A48" s="15" t="s">
        <v>538</v>
      </c>
      <c r="B48" s="413" t="s">
        <v>303</v>
      </c>
      <c r="C48" s="449"/>
    </row>
    <row r="49" spans="1:3" s="117" customFormat="1" ht="12" customHeight="1">
      <c r="A49" s="14" t="s">
        <v>539</v>
      </c>
      <c r="B49" s="414" t="s">
        <v>304</v>
      </c>
      <c r="C49" s="295"/>
    </row>
    <row r="50" spans="1:3" s="117" customFormat="1" ht="12" customHeight="1">
      <c r="A50" s="14" t="s">
        <v>540</v>
      </c>
      <c r="B50" s="414" t="s">
        <v>305</v>
      </c>
      <c r="C50" s="295"/>
    </row>
    <row r="51" spans="1:3" s="117" customFormat="1" ht="12" customHeight="1">
      <c r="A51" s="14" t="s">
        <v>541</v>
      </c>
      <c r="B51" s="414" t="s">
        <v>485</v>
      </c>
      <c r="C51" s="295">
        <v>1700</v>
      </c>
    </row>
    <row r="52" spans="1:3" s="117" customFormat="1" ht="12" customHeight="1" thickBot="1">
      <c r="A52" s="16" t="s">
        <v>542</v>
      </c>
      <c r="B52" s="415" t="s">
        <v>306</v>
      </c>
      <c r="C52" s="399"/>
    </row>
    <row r="53" spans="1:3" s="117" customFormat="1" ht="12" customHeight="1" thickBot="1">
      <c r="A53" s="20" t="s">
        <v>548</v>
      </c>
      <c r="B53" s="21" t="s">
        <v>549</v>
      </c>
      <c r="C53" s="290">
        <f>SUM(C54:C56)</f>
        <v>0</v>
      </c>
    </row>
    <row r="54" spans="1:3" s="117" customFormat="1" ht="12" customHeight="1">
      <c r="A54" s="15" t="s">
        <v>545</v>
      </c>
      <c r="B54" s="413" t="s">
        <v>308</v>
      </c>
      <c r="C54" s="293"/>
    </row>
    <row r="55" spans="1:3" s="117" customFormat="1" ht="12" customHeight="1">
      <c r="A55" s="14" t="s">
        <v>546</v>
      </c>
      <c r="B55" s="414" t="s">
        <v>476</v>
      </c>
      <c r="C55" s="292"/>
    </row>
    <row r="56" spans="1:3" s="117" customFormat="1" ht="12" customHeight="1">
      <c r="A56" s="14" t="s">
        <v>547</v>
      </c>
      <c r="B56" s="414" t="s">
        <v>309</v>
      </c>
      <c r="C56" s="292"/>
    </row>
    <row r="57" spans="1:3" s="117" customFormat="1" ht="12" customHeight="1" thickBot="1">
      <c r="A57" s="16" t="s">
        <v>547</v>
      </c>
      <c r="B57" s="415" t="s">
        <v>310</v>
      </c>
      <c r="C57" s="294"/>
    </row>
    <row r="58" spans="1:3" s="117" customFormat="1" ht="12" customHeight="1" thickBot="1">
      <c r="A58" s="20" t="s">
        <v>553</v>
      </c>
      <c r="B58" s="285" t="s">
        <v>554</v>
      </c>
      <c r="C58" s="290">
        <f>SUM(C59:C61)</f>
        <v>0</v>
      </c>
    </row>
    <row r="59" spans="1:3" s="117" customFormat="1" ht="12" customHeight="1">
      <c r="A59" s="15" t="s">
        <v>550</v>
      </c>
      <c r="B59" s="413" t="s">
        <v>315</v>
      </c>
      <c r="C59" s="295"/>
    </row>
    <row r="60" spans="1:3" s="117" customFormat="1" ht="12" customHeight="1">
      <c r="A60" s="14" t="s">
        <v>551</v>
      </c>
      <c r="B60" s="414" t="s">
        <v>477</v>
      </c>
      <c r="C60" s="295"/>
    </row>
    <row r="61" spans="1:3" s="117" customFormat="1" ht="12" customHeight="1">
      <c r="A61" s="14" t="s">
        <v>552</v>
      </c>
      <c r="B61" s="414" t="s">
        <v>316</v>
      </c>
      <c r="C61" s="295"/>
    </row>
    <row r="62" spans="1:3" s="117" customFormat="1" ht="12" customHeight="1" thickBot="1">
      <c r="A62" s="16" t="s">
        <v>552</v>
      </c>
      <c r="B62" s="415" t="s">
        <v>317</v>
      </c>
      <c r="C62" s="295"/>
    </row>
    <row r="63" spans="1:3" s="117" customFormat="1" ht="12" customHeight="1" thickBot="1">
      <c r="A63" s="20" t="s">
        <v>555</v>
      </c>
      <c r="B63" s="21" t="s">
        <v>556</v>
      </c>
      <c r="C63" s="296">
        <f>+C8+C15+C22+C29+C36+C47+C53+C58</f>
        <v>1165597</v>
      </c>
    </row>
    <row r="64" spans="1:3" s="117" customFormat="1" ht="12" customHeight="1" thickBot="1">
      <c r="A64" s="431" t="s">
        <v>560</v>
      </c>
      <c r="B64" s="285" t="s">
        <v>561</v>
      </c>
      <c r="C64" s="290">
        <f>SUM(C65:C67)</f>
        <v>0</v>
      </c>
    </row>
    <row r="65" spans="1:3" s="117" customFormat="1" ht="12" customHeight="1">
      <c r="A65" s="15" t="s">
        <v>557</v>
      </c>
      <c r="B65" s="413" t="s">
        <v>321</v>
      </c>
      <c r="C65" s="295"/>
    </row>
    <row r="66" spans="1:3" s="117" customFormat="1" ht="12" customHeight="1">
      <c r="A66" s="14" t="s">
        <v>558</v>
      </c>
      <c r="B66" s="414" t="s">
        <v>322</v>
      </c>
      <c r="C66" s="295"/>
    </row>
    <row r="67" spans="1:3" s="117" customFormat="1" ht="12" customHeight="1" thickBot="1">
      <c r="A67" s="16" t="s">
        <v>559</v>
      </c>
      <c r="B67" s="417" t="s">
        <v>323</v>
      </c>
      <c r="C67" s="295"/>
    </row>
    <row r="68" spans="1:3" s="117" customFormat="1" ht="12" customHeight="1" thickBot="1">
      <c r="A68" s="431" t="s">
        <v>506</v>
      </c>
      <c r="B68" s="498" t="s">
        <v>566</v>
      </c>
      <c r="C68" s="290">
        <f>SUM(C69:C72)</f>
        <v>0</v>
      </c>
    </row>
    <row r="69" spans="1:3" s="117" customFormat="1" ht="12" customHeight="1">
      <c r="A69" s="15" t="s">
        <v>562</v>
      </c>
      <c r="B69" s="413" t="s">
        <v>326</v>
      </c>
      <c r="C69" s="295"/>
    </row>
    <row r="70" spans="1:3" s="117" customFormat="1" ht="12" customHeight="1">
      <c r="A70" s="14" t="s">
        <v>563</v>
      </c>
      <c r="B70" s="414" t="s">
        <v>327</v>
      </c>
      <c r="C70" s="295"/>
    </row>
    <row r="71" spans="1:3" s="117" customFormat="1" ht="12" customHeight="1">
      <c r="A71" s="14" t="s">
        <v>564</v>
      </c>
      <c r="B71" s="414" t="s">
        <v>328</v>
      </c>
      <c r="C71" s="295"/>
    </row>
    <row r="72" spans="1:3" s="117" customFormat="1" ht="12" customHeight="1" thickBot="1">
      <c r="A72" s="16" t="s">
        <v>565</v>
      </c>
      <c r="B72" s="415" t="s">
        <v>329</v>
      </c>
      <c r="C72" s="295"/>
    </row>
    <row r="73" spans="1:3" s="117" customFormat="1" ht="12" customHeight="1" thickBot="1">
      <c r="A73" s="431" t="s">
        <v>569</v>
      </c>
      <c r="B73" s="285" t="s">
        <v>570</v>
      </c>
      <c r="C73" s="290">
        <f>SUM(C74:C75)</f>
        <v>0</v>
      </c>
    </row>
    <row r="74" spans="1:3" s="117" customFormat="1" ht="12" customHeight="1">
      <c r="A74" s="15" t="s">
        <v>567</v>
      </c>
      <c r="B74" s="413" t="s">
        <v>332</v>
      </c>
      <c r="C74" s="295"/>
    </row>
    <row r="75" spans="1:3" s="117" customFormat="1" ht="12" customHeight="1" thickBot="1">
      <c r="A75" s="16" t="s">
        <v>568</v>
      </c>
      <c r="B75" s="415" t="s">
        <v>333</v>
      </c>
      <c r="C75" s="295"/>
    </row>
    <row r="76" spans="1:3" s="116" customFormat="1" ht="12" customHeight="1" thickBot="1">
      <c r="A76" s="416" t="s">
        <v>575</v>
      </c>
      <c r="B76" s="285" t="s">
        <v>584</v>
      </c>
      <c r="C76" s="290">
        <f>SUM(C77:C79)</f>
        <v>0</v>
      </c>
    </row>
    <row r="77" spans="1:3" s="117" customFormat="1" ht="12" customHeight="1">
      <c r="A77" s="15" t="s">
        <v>571</v>
      </c>
      <c r="B77" s="413" t="s">
        <v>336</v>
      </c>
      <c r="C77" s="295"/>
    </row>
    <row r="78" spans="1:3" s="117" customFormat="1" ht="12" customHeight="1">
      <c r="A78" s="14" t="s">
        <v>572</v>
      </c>
      <c r="B78" s="414" t="s">
        <v>337</v>
      </c>
      <c r="C78" s="295"/>
    </row>
    <row r="79" spans="1:3" s="117" customFormat="1" ht="12" customHeight="1" thickBot="1">
      <c r="A79" s="16" t="s">
        <v>574</v>
      </c>
      <c r="B79" s="415" t="s">
        <v>338</v>
      </c>
      <c r="C79" s="295"/>
    </row>
    <row r="80" spans="1:3" s="117" customFormat="1" ht="12" customHeight="1" thickBot="1">
      <c r="A80" s="416" t="s">
        <v>580</v>
      </c>
      <c r="B80" s="285" t="s">
        <v>581</v>
      </c>
      <c r="C80" s="290">
        <f>SUM(C81:C84)</f>
        <v>0</v>
      </c>
    </row>
    <row r="81" spans="1:3" s="117" customFormat="1" ht="12" customHeight="1">
      <c r="A81" s="418" t="s">
        <v>576</v>
      </c>
      <c r="B81" s="413" t="s">
        <v>341</v>
      </c>
      <c r="C81" s="295"/>
    </row>
    <row r="82" spans="1:3" s="117" customFormat="1" ht="12" customHeight="1">
      <c r="A82" s="419" t="s">
        <v>577</v>
      </c>
      <c r="B82" s="414" t="s">
        <v>343</v>
      </c>
      <c r="C82" s="295"/>
    </row>
    <row r="83" spans="1:3" s="117" customFormat="1" ht="12" customHeight="1">
      <c r="A83" s="419" t="s">
        <v>578</v>
      </c>
      <c r="B83" s="414" t="s">
        <v>345</v>
      </c>
      <c r="C83" s="295"/>
    </row>
    <row r="84" spans="1:3" s="116" customFormat="1" ht="12" customHeight="1" thickBot="1">
      <c r="A84" s="420" t="s">
        <v>579</v>
      </c>
      <c r="B84" s="415" t="s">
        <v>347</v>
      </c>
      <c r="C84" s="295"/>
    </row>
    <row r="85" spans="1:3" s="116" customFormat="1" ht="12" customHeight="1" thickBot="1">
      <c r="A85" s="416" t="s">
        <v>582</v>
      </c>
      <c r="B85" s="285" t="s">
        <v>349</v>
      </c>
      <c r="C85" s="450"/>
    </row>
    <row r="86" spans="1:3" s="116" customFormat="1" ht="12" customHeight="1" thickBot="1">
      <c r="A86" s="416" t="s">
        <v>583</v>
      </c>
      <c r="B86" s="421" t="s">
        <v>585</v>
      </c>
      <c r="C86" s="296">
        <f>+C64+C68+C73+C76+C80+C85</f>
        <v>0</v>
      </c>
    </row>
    <row r="87" spans="1:3" s="116" customFormat="1" ht="12" customHeight="1" thickBot="1">
      <c r="A87" s="422" t="s">
        <v>586</v>
      </c>
      <c r="B87" s="423" t="s">
        <v>587</v>
      </c>
      <c r="C87" s="296">
        <f>+C63+C86</f>
        <v>1165597</v>
      </c>
    </row>
    <row r="88" spans="1:3" s="117" customFormat="1" ht="15" customHeight="1">
      <c r="A88" s="231"/>
      <c r="B88" s="232"/>
      <c r="C88" s="357"/>
    </row>
    <row r="89" spans="1:3" ht="13.5" thickBot="1">
      <c r="A89" s="432"/>
      <c r="B89" s="234"/>
      <c r="C89" s="358"/>
    </row>
    <row r="90" spans="1:3" s="77" customFormat="1" ht="16.5" customHeight="1" thickBot="1">
      <c r="A90" s="235"/>
      <c r="B90" s="236" t="s">
        <v>61</v>
      </c>
      <c r="C90" s="359"/>
    </row>
    <row r="91" spans="1:3" s="118" customFormat="1" ht="12" customHeight="1" thickBot="1">
      <c r="A91" s="22" t="s">
        <v>603</v>
      </c>
      <c r="B91" s="31" t="s">
        <v>604</v>
      </c>
      <c r="C91" s="289">
        <f>SUM(C92:C96)</f>
        <v>686493</v>
      </c>
    </row>
    <row r="92" spans="1:3" ht="12" customHeight="1">
      <c r="A92" s="17" t="s">
        <v>588</v>
      </c>
      <c r="B92" s="10" t="s">
        <v>51</v>
      </c>
      <c r="C92" s="291">
        <v>218851</v>
      </c>
    </row>
    <row r="93" spans="1:3" ht="12" customHeight="1">
      <c r="A93" s="14" t="s">
        <v>589</v>
      </c>
      <c r="B93" s="8" t="s">
        <v>192</v>
      </c>
      <c r="C93" s="292">
        <v>36539</v>
      </c>
    </row>
    <row r="94" spans="1:3" ht="12" customHeight="1">
      <c r="A94" s="14" t="s">
        <v>590</v>
      </c>
      <c r="B94" s="8" t="s">
        <v>150</v>
      </c>
      <c r="C94" s="294">
        <v>123798</v>
      </c>
    </row>
    <row r="95" spans="1:3" ht="12" customHeight="1">
      <c r="A95" s="14" t="s">
        <v>591</v>
      </c>
      <c r="B95" s="11" t="s">
        <v>193</v>
      </c>
      <c r="C95" s="294">
        <v>8200</v>
      </c>
    </row>
    <row r="96" spans="1:3" ht="12" customHeight="1">
      <c r="A96" s="14" t="s">
        <v>592</v>
      </c>
      <c r="B96" s="19" t="s">
        <v>194</v>
      </c>
      <c r="C96" s="294">
        <v>299105</v>
      </c>
    </row>
    <row r="97" spans="1:3" ht="12" customHeight="1">
      <c r="A97" s="14" t="s">
        <v>593</v>
      </c>
      <c r="B97" s="8" t="s">
        <v>368</v>
      </c>
      <c r="C97" s="294"/>
    </row>
    <row r="98" spans="1:3" ht="12" customHeight="1">
      <c r="A98" s="14" t="s">
        <v>594</v>
      </c>
      <c r="B98" s="163" t="s">
        <v>369</v>
      </c>
      <c r="C98" s="294"/>
    </row>
    <row r="99" spans="1:3" ht="12" customHeight="1">
      <c r="A99" s="14" t="s">
        <v>595</v>
      </c>
      <c r="B99" s="164" t="s">
        <v>370</v>
      </c>
      <c r="C99" s="294"/>
    </row>
    <row r="100" spans="1:3" ht="12" customHeight="1">
      <c r="A100" s="14" t="s">
        <v>596</v>
      </c>
      <c r="B100" s="164" t="s">
        <v>371</v>
      </c>
      <c r="C100" s="294"/>
    </row>
    <row r="101" spans="1:3" ht="12" customHeight="1">
      <c r="A101" s="14" t="s">
        <v>597</v>
      </c>
      <c r="B101" s="163" t="s">
        <v>372</v>
      </c>
      <c r="C101" s="294">
        <v>293105</v>
      </c>
    </row>
    <row r="102" spans="1:3" ht="12" customHeight="1">
      <c r="A102" s="14" t="s">
        <v>598</v>
      </c>
      <c r="B102" s="163" t="s">
        <v>373</v>
      </c>
      <c r="C102" s="294"/>
    </row>
    <row r="103" spans="1:3" ht="12" customHeight="1">
      <c r="A103" s="14" t="s">
        <v>599</v>
      </c>
      <c r="B103" s="164" t="s">
        <v>374</v>
      </c>
      <c r="C103" s="294"/>
    </row>
    <row r="104" spans="1:3" ht="12" customHeight="1">
      <c r="A104" s="13" t="s">
        <v>600</v>
      </c>
      <c r="B104" s="165" t="s">
        <v>375</v>
      </c>
      <c r="C104" s="294"/>
    </row>
    <row r="105" spans="1:3" ht="12" customHeight="1">
      <c r="A105" s="14" t="s">
        <v>601</v>
      </c>
      <c r="B105" s="165" t="s">
        <v>376</v>
      </c>
      <c r="C105" s="294"/>
    </row>
    <row r="106" spans="1:3" ht="12" customHeight="1" thickBot="1">
      <c r="A106" s="18" t="s">
        <v>602</v>
      </c>
      <c r="B106" s="166" t="s">
        <v>377</v>
      </c>
      <c r="C106" s="298">
        <v>6000</v>
      </c>
    </row>
    <row r="107" spans="1:3" ht="12" customHeight="1" thickBot="1">
      <c r="A107" s="20" t="s">
        <v>616</v>
      </c>
      <c r="B107" s="30" t="s">
        <v>378</v>
      </c>
      <c r="C107" s="290">
        <f>+C108+C110+C112</f>
        <v>477604</v>
      </c>
    </row>
    <row r="108" spans="1:3" ht="12" customHeight="1">
      <c r="A108" s="15" t="s">
        <v>605</v>
      </c>
      <c r="B108" s="8" t="s">
        <v>231</v>
      </c>
      <c r="C108" s="293">
        <v>306920</v>
      </c>
    </row>
    <row r="109" spans="1:3" ht="12" customHeight="1">
      <c r="A109" s="15"/>
      <c r="B109" s="12" t="s">
        <v>382</v>
      </c>
      <c r="C109" s="293">
        <v>306920</v>
      </c>
    </row>
    <row r="110" spans="1:3" ht="12" customHeight="1">
      <c r="A110" s="15" t="s">
        <v>606</v>
      </c>
      <c r="B110" s="12" t="s">
        <v>196</v>
      </c>
      <c r="C110" s="292">
        <v>170684</v>
      </c>
    </row>
    <row r="111" spans="1:3" ht="12" customHeight="1">
      <c r="A111" s="15"/>
      <c r="B111" s="12" t="s">
        <v>383</v>
      </c>
      <c r="C111" s="260">
        <v>170684</v>
      </c>
    </row>
    <row r="112" spans="1:3" ht="12" customHeight="1">
      <c r="A112" s="15" t="s">
        <v>607</v>
      </c>
      <c r="B112" s="287" t="s">
        <v>234</v>
      </c>
      <c r="C112" s="260"/>
    </row>
    <row r="113" spans="1:3" ht="12" customHeight="1">
      <c r="A113" s="15" t="s">
        <v>608</v>
      </c>
      <c r="B113" s="286" t="s">
        <v>478</v>
      </c>
      <c r="C113" s="260"/>
    </row>
    <row r="114" spans="1:3" ht="12" customHeight="1">
      <c r="A114" s="15" t="s">
        <v>609</v>
      </c>
      <c r="B114" s="409" t="s">
        <v>388</v>
      </c>
      <c r="C114" s="260"/>
    </row>
    <row r="115" spans="1:3" ht="12" customHeight="1">
      <c r="A115" s="15" t="s">
        <v>610</v>
      </c>
      <c r="B115" s="164" t="s">
        <v>371</v>
      </c>
      <c r="C115" s="260"/>
    </row>
    <row r="116" spans="1:3" ht="12" customHeight="1">
      <c r="A116" s="15" t="s">
        <v>611</v>
      </c>
      <c r="B116" s="164" t="s">
        <v>387</v>
      </c>
      <c r="C116" s="260"/>
    </row>
    <row r="117" spans="1:3" ht="12" customHeight="1">
      <c r="A117" s="15" t="s">
        <v>612</v>
      </c>
      <c r="B117" s="164" t="s">
        <v>386</v>
      </c>
      <c r="C117" s="260"/>
    </row>
    <row r="118" spans="1:3" ht="12" customHeight="1">
      <c r="A118" s="15" t="s">
        <v>613</v>
      </c>
      <c r="B118" s="164" t="s">
        <v>374</v>
      </c>
      <c r="C118" s="260"/>
    </row>
    <row r="119" spans="1:3" ht="12" customHeight="1">
      <c r="A119" s="15" t="s">
        <v>614</v>
      </c>
      <c r="B119" s="164" t="s">
        <v>385</v>
      </c>
      <c r="C119" s="260"/>
    </row>
    <row r="120" spans="1:3" ht="12" customHeight="1" thickBot="1">
      <c r="A120" s="13" t="s">
        <v>615</v>
      </c>
      <c r="B120" s="164" t="s">
        <v>384</v>
      </c>
      <c r="C120" s="262"/>
    </row>
    <row r="121" spans="1:3" ht="12" customHeight="1" thickBot="1">
      <c r="A121" s="20" t="s">
        <v>617</v>
      </c>
      <c r="B121" s="153" t="s">
        <v>52</v>
      </c>
      <c r="C121" s="290">
        <f>+C122+C123</f>
        <v>1500</v>
      </c>
    </row>
    <row r="122" spans="1:3" ht="12" customHeight="1">
      <c r="A122" s="15" t="s">
        <v>618</v>
      </c>
      <c r="B122" s="9" t="s">
        <v>63</v>
      </c>
      <c r="C122" s="293">
        <v>1000</v>
      </c>
    </row>
    <row r="123" spans="1:3" ht="12" customHeight="1" thickBot="1">
      <c r="A123" s="16" t="s">
        <v>619</v>
      </c>
      <c r="B123" s="12" t="s">
        <v>64</v>
      </c>
      <c r="C123" s="294">
        <v>500</v>
      </c>
    </row>
    <row r="124" spans="1:3" ht="12" customHeight="1" thickBot="1">
      <c r="A124" s="20" t="s">
        <v>620</v>
      </c>
      <c r="B124" s="153" t="s">
        <v>621</v>
      </c>
      <c r="C124" s="290">
        <f>+C91+C107+C121</f>
        <v>1165597</v>
      </c>
    </row>
    <row r="125" spans="1:3" ht="12" customHeight="1" thickBot="1">
      <c r="A125" s="20" t="s">
        <v>625</v>
      </c>
      <c r="B125" s="153" t="s">
        <v>626</v>
      </c>
      <c r="C125" s="290">
        <f>+C126+C127+C128</f>
        <v>0</v>
      </c>
    </row>
    <row r="126" spans="1:3" s="118" customFormat="1" ht="12" customHeight="1">
      <c r="A126" s="15" t="s">
        <v>622</v>
      </c>
      <c r="B126" s="9" t="s">
        <v>392</v>
      </c>
      <c r="C126" s="260"/>
    </row>
    <row r="127" spans="1:3" ht="12" customHeight="1">
      <c r="A127" s="15" t="s">
        <v>623</v>
      </c>
      <c r="B127" s="9" t="s">
        <v>393</v>
      </c>
      <c r="C127" s="260"/>
    </row>
    <row r="128" spans="1:3" ht="12" customHeight="1" thickBot="1">
      <c r="A128" s="13" t="s">
        <v>624</v>
      </c>
      <c r="B128" s="7" t="s">
        <v>394</v>
      </c>
      <c r="C128" s="260"/>
    </row>
    <row r="129" spans="1:3" ht="12" customHeight="1" thickBot="1">
      <c r="A129" s="20" t="s">
        <v>631</v>
      </c>
      <c r="B129" s="153" t="s">
        <v>632</v>
      </c>
      <c r="C129" s="290">
        <f>+C130+C131+C132+C133</f>
        <v>0</v>
      </c>
    </row>
    <row r="130" spans="1:3" ht="12" customHeight="1">
      <c r="A130" s="15" t="s">
        <v>627</v>
      </c>
      <c r="B130" s="9" t="s">
        <v>395</v>
      </c>
      <c r="C130" s="260"/>
    </row>
    <row r="131" spans="1:3" ht="12" customHeight="1">
      <c r="A131" s="15" t="s">
        <v>628</v>
      </c>
      <c r="B131" s="9" t="s">
        <v>396</v>
      </c>
      <c r="C131" s="260"/>
    </row>
    <row r="132" spans="1:3" ht="12" customHeight="1">
      <c r="A132" s="15" t="s">
        <v>629</v>
      </c>
      <c r="B132" s="9" t="s">
        <v>397</v>
      </c>
      <c r="C132" s="260"/>
    </row>
    <row r="133" spans="1:3" s="118" customFormat="1" ht="12" customHeight="1" thickBot="1">
      <c r="A133" s="13" t="s">
        <v>630</v>
      </c>
      <c r="B133" s="7" t="s">
        <v>398</v>
      </c>
      <c r="C133" s="260"/>
    </row>
    <row r="134" spans="1:11" ht="12" customHeight="1" thickBot="1">
      <c r="A134" s="20" t="s">
        <v>637</v>
      </c>
      <c r="B134" s="153" t="s">
        <v>638</v>
      </c>
      <c r="C134" s="296">
        <f>+C135+C136+C137+C138</f>
        <v>0</v>
      </c>
      <c r="K134" s="242"/>
    </row>
    <row r="135" spans="1:3" ht="12.75">
      <c r="A135" s="15" t="s">
        <v>633</v>
      </c>
      <c r="B135" s="9" t="s">
        <v>400</v>
      </c>
      <c r="C135" s="260"/>
    </row>
    <row r="136" spans="1:3" ht="12" customHeight="1">
      <c r="A136" s="15" t="s">
        <v>634</v>
      </c>
      <c r="B136" s="9" t="s">
        <v>410</v>
      </c>
      <c r="C136" s="260"/>
    </row>
    <row r="137" spans="1:3" s="118" customFormat="1" ht="12" customHeight="1">
      <c r="A137" s="15" t="s">
        <v>635</v>
      </c>
      <c r="B137" s="9" t="s">
        <v>401</v>
      </c>
      <c r="C137" s="260"/>
    </row>
    <row r="138" spans="1:3" s="118" customFormat="1" ht="12" customHeight="1" thickBot="1">
      <c r="A138" s="13" t="s">
        <v>636</v>
      </c>
      <c r="B138" s="7" t="s">
        <v>402</v>
      </c>
      <c r="C138" s="260"/>
    </row>
    <row r="139" spans="1:3" s="118" customFormat="1" ht="12" customHeight="1" thickBot="1">
      <c r="A139" s="20" t="s">
        <v>643</v>
      </c>
      <c r="B139" s="153" t="s">
        <v>644</v>
      </c>
      <c r="C139" s="299">
        <f>+C140+C141+C142+C143</f>
        <v>0</v>
      </c>
    </row>
    <row r="140" spans="1:3" s="118" customFormat="1" ht="12" customHeight="1">
      <c r="A140" s="15" t="s">
        <v>639</v>
      </c>
      <c r="B140" s="9" t="s">
        <v>404</v>
      </c>
      <c r="C140" s="260"/>
    </row>
    <row r="141" spans="1:3" s="118" customFormat="1" ht="12" customHeight="1">
      <c r="A141" s="15" t="s">
        <v>640</v>
      </c>
      <c r="B141" s="9" t="s">
        <v>405</v>
      </c>
      <c r="C141" s="260"/>
    </row>
    <row r="142" spans="1:3" s="118" customFormat="1" ht="12" customHeight="1">
      <c r="A142" s="15" t="s">
        <v>641</v>
      </c>
      <c r="B142" s="9" t="s">
        <v>406</v>
      </c>
      <c r="C142" s="260"/>
    </row>
    <row r="143" spans="1:3" ht="12.75" customHeight="1" thickBot="1">
      <c r="A143" s="15" t="s">
        <v>642</v>
      </c>
      <c r="B143" s="9" t="s">
        <v>407</v>
      </c>
      <c r="C143" s="260"/>
    </row>
    <row r="144" spans="1:3" ht="12" customHeight="1" thickBot="1">
      <c r="A144" s="20" t="s">
        <v>646</v>
      </c>
      <c r="B144" s="153" t="s">
        <v>645</v>
      </c>
      <c r="C144" s="425">
        <f>+C125+C129+C134+C139</f>
        <v>0</v>
      </c>
    </row>
    <row r="145" spans="1:3" ht="15" customHeight="1" thickBot="1">
      <c r="A145" s="288" t="s">
        <v>647</v>
      </c>
      <c r="B145" s="378" t="s">
        <v>648</v>
      </c>
      <c r="C145" s="425">
        <f>+C124+C144</f>
        <v>1165597</v>
      </c>
    </row>
    <row r="146" spans="1:3" ht="13.5" thickBot="1">
      <c r="A146" s="383"/>
      <c r="B146" s="384"/>
      <c r="C146" s="385"/>
    </row>
    <row r="147" spans="1:3" ht="15" customHeight="1" thickBot="1">
      <c r="A147" s="240" t="s">
        <v>209</v>
      </c>
      <c r="B147" s="241"/>
      <c r="C147" s="150">
        <v>26</v>
      </c>
    </row>
    <row r="148" spans="1:3" ht="14.25" customHeight="1" thickBot="1">
      <c r="A148" s="240" t="s">
        <v>210</v>
      </c>
      <c r="B148" s="241"/>
      <c r="C148" s="150">
        <v>178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36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48"/>
  <sheetViews>
    <sheetView zoomScaleSheetLayoutView="85" workbookViewId="0" topLeftCell="A1">
      <selection activeCell="B1" sqref="B1:C1"/>
    </sheetView>
  </sheetViews>
  <sheetFormatPr defaultColWidth="9.00390625" defaultRowHeight="12.75"/>
  <cols>
    <col min="1" max="1" width="9.50390625" style="386" customWidth="1"/>
    <col min="2" max="2" width="91.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218"/>
      <c r="B1" s="594" t="s">
        <v>723</v>
      </c>
      <c r="C1" s="594"/>
    </row>
    <row r="2" spans="1:3" s="114" customFormat="1" ht="21" customHeight="1">
      <c r="A2" s="403" t="s">
        <v>68</v>
      </c>
      <c r="B2" s="347" t="s">
        <v>228</v>
      </c>
      <c r="C2" s="349" t="s">
        <v>56</v>
      </c>
    </row>
    <row r="3" spans="1:3" s="114" customFormat="1" ht="16.5" thickBot="1">
      <c r="A3" s="220" t="s">
        <v>206</v>
      </c>
      <c r="B3" s="348" t="s">
        <v>479</v>
      </c>
      <c r="C3" s="350">
        <v>2</v>
      </c>
    </row>
    <row r="4" spans="1:3" s="115" customFormat="1" ht="15.75" customHeight="1" thickBot="1">
      <c r="A4" s="221"/>
      <c r="B4" s="221"/>
      <c r="C4" s="222" t="s">
        <v>57</v>
      </c>
    </row>
    <row r="5" spans="1:3" ht="13.5" thickBot="1">
      <c r="A5" s="404" t="s">
        <v>208</v>
      </c>
      <c r="B5" s="223" t="s">
        <v>58</v>
      </c>
      <c r="C5" s="351" t="s">
        <v>59</v>
      </c>
    </row>
    <row r="6" spans="1:3" s="77" customFormat="1" ht="12.75" customHeight="1" thickBot="1">
      <c r="A6" s="190">
        <v>1</v>
      </c>
      <c r="B6" s="191">
        <v>2</v>
      </c>
      <c r="C6" s="192">
        <v>3</v>
      </c>
    </row>
    <row r="7" spans="1:3" s="77" customFormat="1" ht="15.75" customHeight="1" thickBot="1">
      <c r="A7" s="225"/>
      <c r="B7" s="226" t="s">
        <v>60</v>
      </c>
      <c r="C7" s="352"/>
    </row>
    <row r="8" spans="1:3" s="77" customFormat="1" ht="12" customHeight="1" thickBot="1">
      <c r="A8" s="20" t="s">
        <v>499</v>
      </c>
      <c r="B8" s="21" t="s">
        <v>505</v>
      </c>
      <c r="C8" s="290">
        <f>+C9+C10+C11+C12+C13+C14</f>
        <v>310074</v>
      </c>
    </row>
    <row r="9" spans="1:3" s="116" customFormat="1" ht="12" customHeight="1">
      <c r="A9" s="15" t="s">
        <v>498</v>
      </c>
      <c r="B9" s="413" t="s">
        <v>257</v>
      </c>
      <c r="C9" s="293">
        <v>90233</v>
      </c>
    </row>
    <row r="10" spans="1:3" s="117" customFormat="1" ht="12" customHeight="1">
      <c r="A10" s="14" t="s">
        <v>500</v>
      </c>
      <c r="B10" s="414" t="s">
        <v>258</v>
      </c>
      <c r="C10" s="292">
        <v>70238</v>
      </c>
    </row>
    <row r="11" spans="1:3" s="117" customFormat="1" ht="12" customHeight="1">
      <c r="A11" s="14" t="s">
        <v>501</v>
      </c>
      <c r="B11" s="414" t="s">
        <v>259</v>
      </c>
      <c r="C11" s="292">
        <v>149603</v>
      </c>
    </row>
    <row r="12" spans="1:3" s="117" customFormat="1" ht="12" customHeight="1">
      <c r="A12" s="14" t="s">
        <v>502</v>
      </c>
      <c r="B12" s="414" t="s">
        <v>260</v>
      </c>
      <c r="C12" s="292"/>
    </row>
    <row r="13" spans="1:3" s="117" customFormat="1" ht="12" customHeight="1">
      <c r="A13" s="14" t="s">
        <v>503</v>
      </c>
      <c r="B13" s="414" t="s">
        <v>261</v>
      </c>
      <c r="C13" s="447"/>
    </row>
    <row r="14" spans="1:3" s="116" customFormat="1" ht="12" customHeight="1" thickBot="1">
      <c r="A14" s="16" t="s">
        <v>504</v>
      </c>
      <c r="B14" s="415" t="s">
        <v>661</v>
      </c>
      <c r="C14" s="448"/>
    </row>
    <row r="15" spans="1:3" s="116" customFormat="1" ht="12" customHeight="1" thickBot="1">
      <c r="A15" s="20" t="s">
        <v>511</v>
      </c>
      <c r="B15" s="285" t="s">
        <v>263</v>
      </c>
      <c r="C15" s="290">
        <f>+C16+C17+C18+C19+C20</f>
        <v>240112</v>
      </c>
    </row>
    <row r="16" spans="1:3" s="116" customFormat="1" ht="12" customHeight="1">
      <c r="A16" s="15" t="s">
        <v>506</v>
      </c>
      <c r="B16" s="413" t="s">
        <v>264</v>
      </c>
      <c r="C16" s="293"/>
    </row>
    <row r="17" spans="1:3" s="116" customFormat="1" ht="12" customHeight="1">
      <c r="A17" s="14" t="s">
        <v>507</v>
      </c>
      <c r="B17" s="414" t="s">
        <v>265</v>
      </c>
      <c r="C17" s="292"/>
    </row>
    <row r="18" spans="1:3" s="116" customFormat="1" ht="12" customHeight="1">
      <c r="A18" s="14" t="s">
        <v>508</v>
      </c>
      <c r="B18" s="414" t="s">
        <v>472</v>
      </c>
      <c r="C18" s="292"/>
    </row>
    <row r="19" spans="1:3" s="116" customFormat="1" ht="12" customHeight="1">
      <c r="A19" s="14" t="s">
        <v>509</v>
      </c>
      <c r="B19" s="414" t="s">
        <v>473</v>
      </c>
      <c r="C19" s="292"/>
    </row>
    <row r="20" spans="1:3" s="116" customFormat="1" ht="12" customHeight="1">
      <c r="A20" s="14" t="s">
        <v>510</v>
      </c>
      <c r="B20" s="414" t="s">
        <v>266</v>
      </c>
      <c r="C20" s="292">
        <v>240112</v>
      </c>
    </row>
    <row r="21" spans="1:3" s="117" customFormat="1" ht="12" customHeight="1" thickBot="1">
      <c r="A21" s="16" t="s">
        <v>510</v>
      </c>
      <c r="B21" s="415" t="s">
        <v>267</v>
      </c>
      <c r="C21" s="294"/>
    </row>
    <row r="22" spans="1:3" s="117" customFormat="1" ht="12" customHeight="1" thickBot="1">
      <c r="A22" s="20" t="s">
        <v>517</v>
      </c>
      <c r="B22" s="21" t="s">
        <v>518</v>
      </c>
      <c r="C22" s="290">
        <f>+C23+C24+C25+C26+C27</f>
        <v>436604</v>
      </c>
    </row>
    <row r="23" spans="1:3" s="117" customFormat="1" ht="12" customHeight="1">
      <c r="A23" s="15" t="s">
        <v>512</v>
      </c>
      <c r="B23" s="413" t="s">
        <v>269</v>
      </c>
      <c r="C23" s="293"/>
    </row>
    <row r="24" spans="1:3" s="116" customFormat="1" ht="12" customHeight="1">
      <c r="A24" s="14" t="s">
        <v>513</v>
      </c>
      <c r="B24" s="414" t="s">
        <v>270</v>
      </c>
      <c r="C24" s="292"/>
    </row>
    <row r="25" spans="1:3" s="117" customFormat="1" ht="12" customHeight="1">
      <c r="A25" s="14" t="s">
        <v>516</v>
      </c>
      <c r="B25" s="414" t="s">
        <v>474</v>
      </c>
      <c r="C25" s="292"/>
    </row>
    <row r="26" spans="1:3" s="117" customFormat="1" ht="12" customHeight="1">
      <c r="A26" s="14" t="s">
        <v>514</v>
      </c>
      <c r="B26" s="414" t="s">
        <v>475</v>
      </c>
      <c r="C26" s="292"/>
    </row>
    <row r="27" spans="1:3" s="117" customFormat="1" ht="12" customHeight="1">
      <c r="A27" s="14" t="s">
        <v>515</v>
      </c>
      <c r="B27" s="414" t="s">
        <v>271</v>
      </c>
      <c r="C27" s="292">
        <v>436604</v>
      </c>
    </row>
    <row r="28" spans="1:3" s="117" customFormat="1" ht="12" customHeight="1" thickBot="1">
      <c r="A28" s="16" t="s">
        <v>515</v>
      </c>
      <c r="B28" s="415" t="s">
        <v>272</v>
      </c>
      <c r="C28" s="294"/>
    </row>
    <row r="29" spans="1:3" s="117" customFormat="1" ht="12" customHeight="1" thickBot="1">
      <c r="A29" s="20" t="s">
        <v>524</v>
      </c>
      <c r="B29" s="21" t="s">
        <v>525</v>
      </c>
      <c r="C29" s="296">
        <f>+C30+C33+C34+C35</f>
        <v>143000</v>
      </c>
    </row>
    <row r="30" spans="1:3" s="117" customFormat="1" ht="12" customHeight="1">
      <c r="A30" s="15" t="s">
        <v>519</v>
      </c>
      <c r="B30" s="413" t="s">
        <v>280</v>
      </c>
      <c r="C30" s="408">
        <f>+C31+C32</f>
        <v>136700</v>
      </c>
    </row>
    <row r="31" spans="1:3" s="117" customFormat="1" ht="12" customHeight="1">
      <c r="A31" s="14" t="s">
        <v>519</v>
      </c>
      <c r="B31" s="414" t="s">
        <v>281</v>
      </c>
      <c r="C31" s="292">
        <v>17700</v>
      </c>
    </row>
    <row r="32" spans="1:3" s="117" customFormat="1" ht="12" customHeight="1">
      <c r="A32" s="14" t="s">
        <v>520</v>
      </c>
      <c r="B32" s="414" t="s">
        <v>282</v>
      </c>
      <c r="C32" s="292">
        <v>119000</v>
      </c>
    </row>
    <row r="33" spans="1:3" s="117" customFormat="1" ht="12" customHeight="1">
      <c r="A33" s="14" t="s">
        <v>521</v>
      </c>
      <c r="B33" s="414" t="s">
        <v>283</v>
      </c>
      <c r="C33" s="292">
        <v>6000</v>
      </c>
    </row>
    <row r="34" spans="1:3" s="117" customFormat="1" ht="12" customHeight="1">
      <c r="A34" s="14" t="s">
        <v>522</v>
      </c>
      <c r="B34" s="414" t="s">
        <v>284</v>
      </c>
      <c r="C34" s="292"/>
    </row>
    <row r="35" spans="1:3" s="117" customFormat="1" ht="12" customHeight="1" thickBot="1">
      <c r="A35" s="16" t="s">
        <v>523</v>
      </c>
      <c r="B35" s="415" t="s">
        <v>285</v>
      </c>
      <c r="C35" s="294">
        <v>300</v>
      </c>
    </row>
    <row r="36" spans="1:3" s="117" customFormat="1" ht="12" customHeight="1" thickBot="1">
      <c r="A36" s="20" t="s">
        <v>536</v>
      </c>
      <c r="B36" s="21" t="s">
        <v>537</v>
      </c>
      <c r="C36" s="290">
        <f>SUM(C37:C46)</f>
        <v>5267</v>
      </c>
    </row>
    <row r="37" spans="1:3" s="117" customFormat="1" ht="12" customHeight="1">
      <c r="A37" s="15" t="s">
        <v>526</v>
      </c>
      <c r="B37" s="413" t="s">
        <v>289</v>
      </c>
      <c r="C37" s="293"/>
    </row>
    <row r="38" spans="1:3" s="117" customFormat="1" ht="12" customHeight="1">
      <c r="A38" s="14" t="s">
        <v>527</v>
      </c>
      <c r="B38" s="414" t="s">
        <v>290</v>
      </c>
      <c r="C38" s="292"/>
    </row>
    <row r="39" spans="1:3" s="117" customFormat="1" ht="12" customHeight="1">
      <c r="A39" s="14" t="s">
        <v>528</v>
      </c>
      <c r="B39" s="414" t="s">
        <v>291</v>
      </c>
      <c r="C39" s="292"/>
    </row>
    <row r="40" spans="1:3" s="117" customFormat="1" ht="12" customHeight="1">
      <c r="A40" s="14" t="s">
        <v>529</v>
      </c>
      <c r="B40" s="414" t="s">
        <v>292</v>
      </c>
      <c r="C40" s="292">
        <v>2178</v>
      </c>
    </row>
    <row r="41" spans="1:3" s="117" customFormat="1" ht="12" customHeight="1">
      <c r="A41" s="14" t="s">
        <v>530</v>
      </c>
      <c r="B41" s="414" t="s">
        <v>293</v>
      </c>
      <c r="C41" s="292">
        <v>1900</v>
      </c>
    </row>
    <row r="42" spans="1:3" s="117" customFormat="1" ht="12" customHeight="1">
      <c r="A42" s="14" t="s">
        <v>531</v>
      </c>
      <c r="B42" s="414" t="s">
        <v>294</v>
      </c>
      <c r="C42" s="292">
        <v>689</v>
      </c>
    </row>
    <row r="43" spans="1:3" s="117" customFormat="1" ht="12" customHeight="1">
      <c r="A43" s="14" t="s">
        <v>532</v>
      </c>
      <c r="B43" s="414" t="s">
        <v>295</v>
      </c>
      <c r="C43" s="292"/>
    </row>
    <row r="44" spans="1:3" s="117" customFormat="1" ht="12" customHeight="1">
      <c r="A44" s="14" t="s">
        <v>533</v>
      </c>
      <c r="B44" s="414" t="s">
        <v>296</v>
      </c>
      <c r="C44" s="292">
        <v>500</v>
      </c>
    </row>
    <row r="45" spans="1:3" s="117" customFormat="1" ht="12" customHeight="1">
      <c r="A45" s="14" t="s">
        <v>534</v>
      </c>
      <c r="B45" s="414" t="s">
        <v>297</v>
      </c>
      <c r="C45" s="295"/>
    </row>
    <row r="46" spans="1:3" s="117" customFormat="1" ht="12" customHeight="1" thickBot="1">
      <c r="A46" s="16" t="s">
        <v>535</v>
      </c>
      <c r="B46" s="415" t="s">
        <v>298</v>
      </c>
      <c r="C46" s="399"/>
    </row>
    <row r="47" spans="1:3" s="117" customFormat="1" ht="12" customHeight="1" thickBot="1">
      <c r="A47" s="20" t="s">
        <v>543</v>
      </c>
      <c r="B47" s="21" t="s">
        <v>544</v>
      </c>
      <c r="C47" s="290">
        <f>SUM(C48:C52)</f>
        <v>1700</v>
      </c>
    </row>
    <row r="48" spans="1:3" s="117" customFormat="1" ht="12" customHeight="1">
      <c r="A48" s="15" t="s">
        <v>538</v>
      </c>
      <c r="B48" s="413" t="s">
        <v>303</v>
      </c>
      <c r="C48" s="449"/>
    </row>
    <row r="49" spans="1:3" s="117" customFormat="1" ht="12" customHeight="1">
      <c r="A49" s="14" t="s">
        <v>539</v>
      </c>
      <c r="B49" s="414" t="s">
        <v>304</v>
      </c>
      <c r="C49" s="295"/>
    </row>
    <row r="50" spans="1:3" s="117" customFormat="1" ht="12" customHeight="1">
      <c r="A50" s="14" t="s">
        <v>540</v>
      </c>
      <c r="B50" s="414" t="s">
        <v>305</v>
      </c>
      <c r="C50" s="295"/>
    </row>
    <row r="51" spans="1:3" s="117" customFormat="1" ht="12" customHeight="1">
      <c r="A51" s="14" t="s">
        <v>541</v>
      </c>
      <c r="B51" s="414" t="s">
        <v>485</v>
      </c>
      <c r="C51" s="295">
        <v>1700</v>
      </c>
    </row>
    <row r="52" spans="1:3" s="117" customFormat="1" ht="12" customHeight="1" thickBot="1">
      <c r="A52" s="16" t="s">
        <v>542</v>
      </c>
      <c r="B52" s="415" t="s">
        <v>306</v>
      </c>
      <c r="C52" s="399"/>
    </row>
    <row r="53" spans="1:3" s="117" customFormat="1" ht="12" customHeight="1" thickBot="1">
      <c r="A53" s="20" t="s">
        <v>548</v>
      </c>
      <c r="B53" s="21" t="s">
        <v>549</v>
      </c>
      <c r="C53" s="290">
        <f>SUM(C54:C56)</f>
        <v>0</v>
      </c>
    </row>
    <row r="54" spans="1:3" s="117" customFormat="1" ht="12" customHeight="1">
      <c r="A54" s="15" t="s">
        <v>545</v>
      </c>
      <c r="B54" s="413" t="s">
        <v>308</v>
      </c>
      <c r="C54" s="293"/>
    </row>
    <row r="55" spans="1:3" s="117" customFormat="1" ht="12" customHeight="1">
      <c r="A55" s="14" t="s">
        <v>546</v>
      </c>
      <c r="B55" s="414" t="s">
        <v>476</v>
      </c>
      <c r="C55" s="292"/>
    </row>
    <row r="56" spans="1:3" s="117" customFormat="1" ht="12" customHeight="1">
      <c r="A56" s="14" t="s">
        <v>547</v>
      </c>
      <c r="B56" s="414" t="s">
        <v>309</v>
      </c>
      <c r="C56" s="292"/>
    </row>
    <row r="57" spans="1:3" s="117" customFormat="1" ht="12" customHeight="1" thickBot="1">
      <c r="A57" s="16" t="s">
        <v>547</v>
      </c>
      <c r="B57" s="415" t="s">
        <v>310</v>
      </c>
      <c r="C57" s="294"/>
    </row>
    <row r="58" spans="1:3" s="117" customFormat="1" ht="12" customHeight="1" thickBot="1">
      <c r="A58" s="20" t="s">
        <v>553</v>
      </c>
      <c r="B58" s="285" t="s">
        <v>554</v>
      </c>
      <c r="C58" s="290">
        <f>SUM(C59:C61)</f>
        <v>0</v>
      </c>
    </row>
    <row r="59" spans="1:3" s="117" customFormat="1" ht="12" customHeight="1">
      <c r="A59" s="15" t="s">
        <v>550</v>
      </c>
      <c r="B59" s="413" t="s">
        <v>315</v>
      </c>
      <c r="C59" s="295"/>
    </row>
    <row r="60" spans="1:3" s="117" customFormat="1" ht="12" customHeight="1">
      <c r="A60" s="14" t="s">
        <v>551</v>
      </c>
      <c r="B60" s="414" t="s">
        <v>477</v>
      </c>
      <c r="C60" s="295"/>
    </row>
    <row r="61" spans="1:3" s="117" customFormat="1" ht="12" customHeight="1">
      <c r="A61" s="14" t="s">
        <v>552</v>
      </c>
      <c r="B61" s="414" t="s">
        <v>316</v>
      </c>
      <c r="C61" s="295"/>
    </row>
    <row r="62" spans="1:3" s="117" customFormat="1" ht="12" customHeight="1" thickBot="1">
      <c r="A62" s="16" t="s">
        <v>552</v>
      </c>
      <c r="B62" s="415" t="s">
        <v>317</v>
      </c>
      <c r="C62" s="295"/>
    </row>
    <row r="63" spans="1:3" s="117" customFormat="1" ht="12" customHeight="1" thickBot="1">
      <c r="A63" s="20" t="s">
        <v>555</v>
      </c>
      <c r="B63" s="21" t="s">
        <v>556</v>
      </c>
      <c r="C63" s="296">
        <f>+C8+C15+C22+C29+C36+C47+C53+C58</f>
        <v>1136757</v>
      </c>
    </row>
    <row r="64" spans="1:3" s="117" customFormat="1" ht="12" customHeight="1" thickBot="1">
      <c r="A64" s="431" t="s">
        <v>560</v>
      </c>
      <c r="B64" s="285" t="s">
        <v>561</v>
      </c>
      <c r="C64" s="290">
        <f>SUM(C65:C67)</f>
        <v>0</v>
      </c>
    </row>
    <row r="65" spans="1:3" s="117" customFormat="1" ht="12" customHeight="1">
      <c r="A65" s="15" t="s">
        <v>557</v>
      </c>
      <c r="B65" s="413" t="s">
        <v>321</v>
      </c>
      <c r="C65" s="295"/>
    </row>
    <row r="66" spans="1:3" s="117" customFormat="1" ht="12" customHeight="1">
      <c r="A66" s="14" t="s">
        <v>558</v>
      </c>
      <c r="B66" s="414" t="s">
        <v>322</v>
      </c>
      <c r="C66" s="295"/>
    </row>
    <row r="67" spans="1:3" s="117" customFormat="1" ht="12" customHeight="1" thickBot="1">
      <c r="A67" s="16" t="s">
        <v>559</v>
      </c>
      <c r="B67" s="417" t="s">
        <v>323</v>
      </c>
      <c r="C67" s="295"/>
    </row>
    <row r="68" spans="1:3" s="117" customFormat="1" ht="12" customHeight="1" thickBot="1">
      <c r="A68" s="431" t="s">
        <v>506</v>
      </c>
      <c r="B68" s="498" t="s">
        <v>566</v>
      </c>
      <c r="C68" s="290">
        <f>SUM(C69:C72)</f>
        <v>0</v>
      </c>
    </row>
    <row r="69" spans="1:3" s="117" customFormat="1" ht="12" customHeight="1">
      <c r="A69" s="15" t="s">
        <v>562</v>
      </c>
      <c r="B69" s="413" t="s">
        <v>326</v>
      </c>
      <c r="C69" s="295"/>
    </row>
    <row r="70" spans="1:3" s="117" customFormat="1" ht="12" customHeight="1">
      <c r="A70" s="14" t="s">
        <v>563</v>
      </c>
      <c r="B70" s="414" t="s">
        <v>327</v>
      </c>
      <c r="C70" s="295"/>
    </row>
    <row r="71" spans="1:3" s="117" customFormat="1" ht="12" customHeight="1">
      <c r="A71" s="14" t="s">
        <v>564</v>
      </c>
      <c r="B71" s="414" t="s">
        <v>328</v>
      </c>
      <c r="C71" s="295"/>
    </row>
    <row r="72" spans="1:3" s="117" customFormat="1" ht="12" customHeight="1" thickBot="1">
      <c r="A72" s="16" t="s">
        <v>565</v>
      </c>
      <c r="B72" s="415" t="s">
        <v>329</v>
      </c>
      <c r="C72" s="295"/>
    </row>
    <row r="73" spans="1:3" s="117" customFormat="1" ht="12" customHeight="1" thickBot="1">
      <c r="A73" s="431" t="s">
        <v>569</v>
      </c>
      <c r="B73" s="285" t="s">
        <v>570</v>
      </c>
      <c r="C73" s="290">
        <f>SUM(C74:C75)</f>
        <v>0</v>
      </c>
    </row>
    <row r="74" spans="1:3" s="117" customFormat="1" ht="12" customHeight="1">
      <c r="A74" s="15" t="s">
        <v>567</v>
      </c>
      <c r="B74" s="413" t="s">
        <v>332</v>
      </c>
      <c r="C74" s="295"/>
    </row>
    <row r="75" spans="1:3" s="117" customFormat="1" ht="12" customHeight="1" thickBot="1">
      <c r="A75" s="16" t="s">
        <v>568</v>
      </c>
      <c r="B75" s="415" t="s">
        <v>333</v>
      </c>
      <c r="C75" s="295"/>
    </row>
    <row r="76" spans="1:3" s="116" customFormat="1" ht="12" customHeight="1" thickBot="1">
      <c r="A76" s="416" t="s">
        <v>575</v>
      </c>
      <c r="B76" s="285" t="s">
        <v>584</v>
      </c>
      <c r="C76" s="290">
        <f>SUM(C77:C79)</f>
        <v>0</v>
      </c>
    </row>
    <row r="77" spans="1:3" s="117" customFormat="1" ht="12" customHeight="1">
      <c r="A77" s="15" t="s">
        <v>571</v>
      </c>
      <c r="B77" s="413" t="s">
        <v>336</v>
      </c>
      <c r="C77" s="295"/>
    </row>
    <row r="78" spans="1:3" s="117" customFormat="1" ht="12" customHeight="1">
      <c r="A78" s="14" t="s">
        <v>572</v>
      </c>
      <c r="B78" s="414" t="s">
        <v>337</v>
      </c>
      <c r="C78" s="295"/>
    </row>
    <row r="79" spans="1:3" s="117" customFormat="1" ht="12" customHeight="1" thickBot="1">
      <c r="A79" s="16" t="s">
        <v>574</v>
      </c>
      <c r="B79" s="415" t="s">
        <v>338</v>
      </c>
      <c r="C79" s="295"/>
    </row>
    <row r="80" spans="1:3" s="117" customFormat="1" ht="12" customHeight="1" thickBot="1">
      <c r="A80" s="416" t="s">
        <v>580</v>
      </c>
      <c r="B80" s="285" t="s">
        <v>581</v>
      </c>
      <c r="C80" s="290">
        <f>SUM(C81:C84)</f>
        <v>0</v>
      </c>
    </row>
    <row r="81" spans="1:3" s="117" customFormat="1" ht="12" customHeight="1">
      <c r="A81" s="418" t="s">
        <v>576</v>
      </c>
      <c r="B81" s="413" t="s">
        <v>341</v>
      </c>
      <c r="C81" s="295"/>
    </row>
    <row r="82" spans="1:3" s="117" customFormat="1" ht="12" customHeight="1">
      <c r="A82" s="419" t="s">
        <v>577</v>
      </c>
      <c r="B82" s="414" t="s">
        <v>343</v>
      </c>
      <c r="C82" s="295"/>
    </row>
    <row r="83" spans="1:3" s="117" customFormat="1" ht="12" customHeight="1">
      <c r="A83" s="419" t="s">
        <v>578</v>
      </c>
      <c r="B83" s="414" t="s">
        <v>345</v>
      </c>
      <c r="C83" s="295"/>
    </row>
    <row r="84" spans="1:3" s="116" customFormat="1" ht="12" customHeight="1" thickBot="1">
      <c r="A84" s="420" t="s">
        <v>579</v>
      </c>
      <c r="B84" s="415" t="s">
        <v>347</v>
      </c>
      <c r="C84" s="295"/>
    </row>
    <row r="85" spans="1:3" s="116" customFormat="1" ht="12" customHeight="1" thickBot="1">
      <c r="A85" s="416" t="s">
        <v>582</v>
      </c>
      <c r="B85" s="285" t="s">
        <v>349</v>
      </c>
      <c r="C85" s="450"/>
    </row>
    <row r="86" spans="1:3" s="116" customFormat="1" ht="12" customHeight="1" thickBot="1">
      <c r="A86" s="416" t="s">
        <v>583</v>
      </c>
      <c r="B86" s="421" t="s">
        <v>585</v>
      </c>
      <c r="C86" s="296">
        <f>+C64+C68+C73+C76+C80+C85</f>
        <v>0</v>
      </c>
    </row>
    <row r="87" spans="1:3" s="116" customFormat="1" ht="12" customHeight="1" thickBot="1">
      <c r="A87" s="422" t="s">
        <v>586</v>
      </c>
      <c r="B87" s="423" t="s">
        <v>587</v>
      </c>
      <c r="C87" s="296">
        <f>+C63+C86</f>
        <v>1136757</v>
      </c>
    </row>
    <row r="88" spans="1:3" s="117" customFormat="1" ht="15" customHeight="1">
      <c r="A88" s="231"/>
      <c r="B88" s="232"/>
      <c r="C88" s="357"/>
    </row>
    <row r="89" spans="1:3" ht="13.5" thickBot="1">
      <c r="A89" s="432"/>
      <c r="B89" s="234"/>
      <c r="C89" s="358"/>
    </row>
    <row r="90" spans="1:3" s="77" customFormat="1" ht="16.5" customHeight="1" thickBot="1">
      <c r="A90" s="235"/>
      <c r="B90" s="236" t="s">
        <v>61</v>
      </c>
      <c r="C90" s="359"/>
    </row>
    <row r="91" spans="1:3" s="118" customFormat="1" ht="12" customHeight="1" thickBot="1">
      <c r="A91" s="22" t="s">
        <v>603</v>
      </c>
      <c r="B91" s="31" t="s">
        <v>604</v>
      </c>
      <c r="C91" s="289">
        <f>SUM(C92:C96)</f>
        <v>675293</v>
      </c>
    </row>
    <row r="92" spans="1:3" ht="12" customHeight="1">
      <c r="A92" s="17" t="s">
        <v>588</v>
      </c>
      <c r="B92" s="10" t="s">
        <v>51</v>
      </c>
      <c r="C92" s="291">
        <v>218851</v>
      </c>
    </row>
    <row r="93" spans="1:3" ht="12" customHeight="1">
      <c r="A93" s="14" t="s">
        <v>589</v>
      </c>
      <c r="B93" s="8" t="s">
        <v>192</v>
      </c>
      <c r="C93" s="292">
        <v>36539</v>
      </c>
    </row>
    <row r="94" spans="1:3" ht="12" customHeight="1">
      <c r="A94" s="14" t="s">
        <v>590</v>
      </c>
      <c r="B94" s="8" t="s">
        <v>150</v>
      </c>
      <c r="C94" s="294">
        <v>123798</v>
      </c>
    </row>
    <row r="95" spans="1:3" ht="12" customHeight="1">
      <c r="A95" s="14" t="s">
        <v>591</v>
      </c>
      <c r="B95" s="11" t="s">
        <v>193</v>
      </c>
      <c r="C95" s="294"/>
    </row>
    <row r="96" spans="1:3" ht="12" customHeight="1">
      <c r="A96" s="14" t="s">
        <v>592</v>
      </c>
      <c r="B96" s="19" t="s">
        <v>194</v>
      </c>
      <c r="C96" s="294">
        <v>296105</v>
      </c>
    </row>
    <row r="97" spans="1:3" ht="12" customHeight="1">
      <c r="A97" s="14" t="s">
        <v>593</v>
      </c>
      <c r="B97" s="8" t="s">
        <v>368</v>
      </c>
      <c r="C97" s="294"/>
    </row>
    <row r="98" spans="1:3" ht="12" customHeight="1">
      <c r="A98" s="14" t="s">
        <v>594</v>
      </c>
      <c r="B98" s="163" t="s">
        <v>369</v>
      </c>
      <c r="C98" s="294"/>
    </row>
    <row r="99" spans="1:3" ht="12" customHeight="1">
      <c r="A99" s="14" t="s">
        <v>595</v>
      </c>
      <c r="B99" s="164" t="s">
        <v>370</v>
      </c>
      <c r="C99" s="294"/>
    </row>
    <row r="100" spans="1:3" ht="12" customHeight="1">
      <c r="A100" s="14" t="s">
        <v>596</v>
      </c>
      <c r="B100" s="164" t="s">
        <v>371</v>
      </c>
      <c r="C100" s="294"/>
    </row>
    <row r="101" spans="1:3" ht="12" customHeight="1">
      <c r="A101" s="14" t="s">
        <v>597</v>
      </c>
      <c r="B101" s="163" t="s">
        <v>372</v>
      </c>
      <c r="C101" s="294">
        <v>293105</v>
      </c>
    </row>
    <row r="102" spans="1:3" ht="12" customHeight="1">
      <c r="A102" s="14" t="s">
        <v>598</v>
      </c>
      <c r="B102" s="163" t="s">
        <v>373</v>
      </c>
      <c r="C102" s="294"/>
    </row>
    <row r="103" spans="1:3" ht="12" customHeight="1">
      <c r="A103" s="14" t="s">
        <v>599</v>
      </c>
      <c r="B103" s="164" t="s">
        <v>374</v>
      </c>
      <c r="C103" s="294"/>
    </row>
    <row r="104" spans="1:3" ht="12" customHeight="1">
      <c r="A104" s="13" t="s">
        <v>600</v>
      </c>
      <c r="B104" s="165" t="s">
        <v>375</v>
      </c>
      <c r="C104" s="294"/>
    </row>
    <row r="105" spans="1:3" ht="12" customHeight="1">
      <c r="A105" s="14" t="s">
        <v>601</v>
      </c>
      <c r="B105" s="165" t="s">
        <v>376</v>
      </c>
      <c r="C105" s="294"/>
    </row>
    <row r="106" spans="1:3" ht="12" customHeight="1" thickBot="1">
      <c r="A106" s="18" t="s">
        <v>602</v>
      </c>
      <c r="B106" s="166" t="s">
        <v>377</v>
      </c>
      <c r="C106" s="298">
        <v>3000</v>
      </c>
    </row>
    <row r="107" spans="1:3" ht="12" customHeight="1" thickBot="1">
      <c r="A107" s="20" t="s">
        <v>616</v>
      </c>
      <c r="B107" s="30" t="s">
        <v>378</v>
      </c>
      <c r="C107" s="290">
        <f>+C108+C110+C112</f>
        <v>477604</v>
      </c>
    </row>
    <row r="108" spans="1:3" ht="12" customHeight="1">
      <c r="A108" s="15" t="s">
        <v>605</v>
      </c>
      <c r="B108" s="8" t="s">
        <v>231</v>
      </c>
      <c r="C108" s="293">
        <v>306920</v>
      </c>
    </row>
    <row r="109" spans="1:3" ht="12" customHeight="1">
      <c r="A109" s="15"/>
      <c r="B109" s="12" t="s">
        <v>382</v>
      </c>
      <c r="C109" s="293">
        <v>306920</v>
      </c>
    </row>
    <row r="110" spans="1:3" ht="12" customHeight="1">
      <c r="A110" s="15" t="s">
        <v>606</v>
      </c>
      <c r="B110" s="12" t="s">
        <v>196</v>
      </c>
      <c r="C110" s="292">
        <v>170684</v>
      </c>
    </row>
    <row r="111" spans="1:3" ht="12" customHeight="1">
      <c r="A111" s="15"/>
      <c r="B111" s="12" t="s">
        <v>383</v>
      </c>
      <c r="C111" s="260">
        <v>170684</v>
      </c>
    </row>
    <row r="112" spans="1:3" ht="12" customHeight="1">
      <c r="A112" s="15" t="s">
        <v>607</v>
      </c>
      <c r="B112" s="287" t="s">
        <v>234</v>
      </c>
      <c r="C112" s="260"/>
    </row>
    <row r="113" spans="1:3" ht="12" customHeight="1">
      <c r="A113" s="15" t="s">
        <v>608</v>
      </c>
      <c r="B113" s="286" t="s">
        <v>478</v>
      </c>
      <c r="C113" s="260"/>
    </row>
    <row r="114" spans="1:3" ht="12" customHeight="1">
      <c r="A114" s="15" t="s">
        <v>609</v>
      </c>
      <c r="B114" s="409" t="s">
        <v>388</v>
      </c>
      <c r="C114" s="260"/>
    </row>
    <row r="115" spans="1:3" ht="12" customHeight="1">
      <c r="A115" s="15" t="s">
        <v>610</v>
      </c>
      <c r="B115" s="164" t="s">
        <v>371</v>
      </c>
      <c r="C115" s="260"/>
    </row>
    <row r="116" spans="1:3" ht="12" customHeight="1">
      <c r="A116" s="15" t="s">
        <v>611</v>
      </c>
      <c r="B116" s="164" t="s">
        <v>387</v>
      </c>
      <c r="C116" s="260"/>
    </row>
    <row r="117" spans="1:3" ht="12" customHeight="1">
      <c r="A117" s="15" t="s">
        <v>612</v>
      </c>
      <c r="B117" s="164" t="s">
        <v>386</v>
      </c>
      <c r="C117" s="260"/>
    </row>
    <row r="118" spans="1:3" ht="12" customHeight="1">
      <c r="A118" s="15" t="s">
        <v>613</v>
      </c>
      <c r="B118" s="164" t="s">
        <v>374</v>
      </c>
      <c r="C118" s="260"/>
    </row>
    <row r="119" spans="1:3" ht="12" customHeight="1">
      <c r="A119" s="15" t="s">
        <v>614</v>
      </c>
      <c r="B119" s="164" t="s">
        <v>385</v>
      </c>
      <c r="C119" s="260"/>
    </row>
    <row r="120" spans="1:3" ht="12" customHeight="1" thickBot="1">
      <c r="A120" s="13" t="s">
        <v>615</v>
      </c>
      <c r="B120" s="164" t="s">
        <v>384</v>
      </c>
      <c r="C120" s="262"/>
    </row>
    <row r="121" spans="1:3" ht="12" customHeight="1" thickBot="1">
      <c r="A121" s="20" t="s">
        <v>617</v>
      </c>
      <c r="B121" s="153" t="s">
        <v>52</v>
      </c>
      <c r="C121" s="290">
        <f>+C122+C123</f>
        <v>1500</v>
      </c>
    </row>
    <row r="122" spans="1:3" ht="12" customHeight="1">
      <c r="A122" s="15" t="s">
        <v>618</v>
      </c>
      <c r="B122" s="9" t="s">
        <v>63</v>
      </c>
      <c r="C122" s="293">
        <v>1000</v>
      </c>
    </row>
    <row r="123" spans="1:3" ht="12" customHeight="1" thickBot="1">
      <c r="A123" s="16" t="s">
        <v>619</v>
      </c>
      <c r="B123" s="12" t="s">
        <v>64</v>
      </c>
      <c r="C123" s="294">
        <v>500</v>
      </c>
    </row>
    <row r="124" spans="1:3" ht="12" customHeight="1" thickBot="1">
      <c r="A124" s="20" t="s">
        <v>620</v>
      </c>
      <c r="B124" s="153" t="s">
        <v>621</v>
      </c>
      <c r="C124" s="290">
        <f>+C91+C107+C121</f>
        <v>1154397</v>
      </c>
    </row>
    <row r="125" spans="1:3" ht="12" customHeight="1" thickBot="1">
      <c r="A125" s="20" t="s">
        <v>625</v>
      </c>
      <c r="B125" s="153" t="s">
        <v>626</v>
      </c>
      <c r="C125" s="290">
        <f>+C126+C127+C128</f>
        <v>0</v>
      </c>
    </row>
    <row r="126" spans="1:3" s="118" customFormat="1" ht="12" customHeight="1">
      <c r="A126" s="15" t="s">
        <v>622</v>
      </c>
      <c r="B126" s="9" t="s">
        <v>392</v>
      </c>
      <c r="C126" s="260"/>
    </row>
    <row r="127" spans="1:3" ht="12" customHeight="1">
      <c r="A127" s="15" t="s">
        <v>623</v>
      </c>
      <c r="B127" s="9" t="s">
        <v>393</v>
      </c>
      <c r="C127" s="260"/>
    </row>
    <row r="128" spans="1:3" ht="12" customHeight="1" thickBot="1">
      <c r="A128" s="13" t="s">
        <v>624</v>
      </c>
      <c r="B128" s="7" t="s">
        <v>394</v>
      </c>
      <c r="C128" s="260"/>
    </row>
    <row r="129" spans="1:3" ht="12" customHeight="1" thickBot="1">
      <c r="A129" s="20" t="s">
        <v>631</v>
      </c>
      <c r="B129" s="153" t="s">
        <v>632</v>
      </c>
      <c r="C129" s="290">
        <f>+C130+C131+C132+C133</f>
        <v>0</v>
      </c>
    </row>
    <row r="130" spans="1:3" ht="12" customHeight="1">
      <c r="A130" s="15" t="s">
        <v>627</v>
      </c>
      <c r="B130" s="9" t="s">
        <v>395</v>
      </c>
      <c r="C130" s="260"/>
    </row>
    <row r="131" spans="1:3" ht="12" customHeight="1">
      <c r="A131" s="15" t="s">
        <v>628</v>
      </c>
      <c r="B131" s="9" t="s">
        <v>396</v>
      </c>
      <c r="C131" s="260"/>
    </row>
    <row r="132" spans="1:3" ht="12" customHeight="1">
      <c r="A132" s="15" t="s">
        <v>629</v>
      </c>
      <c r="B132" s="9" t="s">
        <v>397</v>
      </c>
      <c r="C132" s="260"/>
    </row>
    <row r="133" spans="1:3" s="118" customFormat="1" ht="12" customHeight="1" thickBot="1">
      <c r="A133" s="13" t="s">
        <v>630</v>
      </c>
      <c r="B133" s="7" t="s">
        <v>398</v>
      </c>
      <c r="C133" s="260"/>
    </row>
    <row r="134" spans="1:11" ht="12" customHeight="1" thickBot="1">
      <c r="A134" s="20" t="s">
        <v>637</v>
      </c>
      <c r="B134" s="153" t="s">
        <v>638</v>
      </c>
      <c r="C134" s="296">
        <f>+C135+C136+C137+C138</f>
        <v>0</v>
      </c>
      <c r="K134" s="242"/>
    </row>
    <row r="135" spans="1:3" ht="12.75">
      <c r="A135" s="15" t="s">
        <v>633</v>
      </c>
      <c r="B135" s="9" t="s">
        <v>400</v>
      </c>
      <c r="C135" s="260"/>
    </row>
    <row r="136" spans="1:3" ht="12" customHeight="1">
      <c r="A136" s="15" t="s">
        <v>634</v>
      </c>
      <c r="B136" s="9" t="s">
        <v>410</v>
      </c>
      <c r="C136" s="260"/>
    </row>
    <row r="137" spans="1:3" s="118" customFormat="1" ht="12" customHeight="1">
      <c r="A137" s="15" t="s">
        <v>635</v>
      </c>
      <c r="B137" s="9" t="s">
        <v>401</v>
      </c>
      <c r="C137" s="260"/>
    </row>
    <row r="138" spans="1:3" s="118" customFormat="1" ht="12" customHeight="1" thickBot="1">
      <c r="A138" s="13" t="s">
        <v>636</v>
      </c>
      <c r="B138" s="7" t="s">
        <v>402</v>
      </c>
      <c r="C138" s="260"/>
    </row>
    <row r="139" spans="1:3" s="118" customFormat="1" ht="12" customHeight="1" thickBot="1">
      <c r="A139" s="20" t="s">
        <v>643</v>
      </c>
      <c r="B139" s="153" t="s">
        <v>644</v>
      </c>
      <c r="C139" s="299">
        <f>+C140+C141+C142+C143</f>
        <v>0</v>
      </c>
    </row>
    <row r="140" spans="1:3" s="118" customFormat="1" ht="12" customHeight="1">
      <c r="A140" s="15" t="s">
        <v>639</v>
      </c>
      <c r="B140" s="9" t="s">
        <v>404</v>
      </c>
      <c r="C140" s="260"/>
    </row>
    <row r="141" spans="1:3" s="118" customFormat="1" ht="12" customHeight="1">
      <c r="A141" s="15" t="s">
        <v>640</v>
      </c>
      <c r="B141" s="9" t="s">
        <v>405</v>
      </c>
      <c r="C141" s="260"/>
    </row>
    <row r="142" spans="1:3" s="118" customFormat="1" ht="12" customHeight="1">
      <c r="A142" s="15" t="s">
        <v>641</v>
      </c>
      <c r="B142" s="9" t="s">
        <v>406</v>
      </c>
      <c r="C142" s="260"/>
    </row>
    <row r="143" spans="1:3" ht="12.75" customHeight="1" thickBot="1">
      <c r="A143" s="15" t="s">
        <v>642</v>
      </c>
      <c r="B143" s="9" t="s">
        <v>407</v>
      </c>
      <c r="C143" s="260"/>
    </row>
    <row r="144" spans="1:3" ht="12" customHeight="1" thickBot="1">
      <c r="A144" s="20" t="s">
        <v>646</v>
      </c>
      <c r="B144" s="153" t="s">
        <v>645</v>
      </c>
      <c r="C144" s="425">
        <f>+C125+C129+C134+C139</f>
        <v>0</v>
      </c>
    </row>
    <row r="145" spans="1:3" ht="15" customHeight="1" thickBot="1">
      <c r="A145" s="288" t="s">
        <v>647</v>
      </c>
      <c r="B145" s="378" t="s">
        <v>648</v>
      </c>
      <c r="C145" s="425">
        <f>+C124+C144</f>
        <v>1154397</v>
      </c>
    </row>
    <row r="146" spans="1:3" ht="13.5" thickBot="1">
      <c r="A146" s="383"/>
      <c r="B146" s="384"/>
      <c r="C146" s="385"/>
    </row>
    <row r="147" spans="1:3" ht="15" customHeight="1" thickBot="1">
      <c r="A147" s="240" t="s">
        <v>209</v>
      </c>
      <c r="B147" s="241"/>
      <c r="C147" s="150">
        <v>26</v>
      </c>
    </row>
    <row r="148" spans="1:3" ht="14.25" customHeight="1" thickBot="1">
      <c r="A148" s="240" t="s">
        <v>210</v>
      </c>
      <c r="B148" s="241"/>
      <c r="C148" s="150">
        <v>178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37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48"/>
  <sheetViews>
    <sheetView zoomScaleSheetLayoutView="85" workbookViewId="0" topLeftCell="A1">
      <selection activeCell="I54" sqref="I54"/>
    </sheetView>
  </sheetViews>
  <sheetFormatPr defaultColWidth="9.00390625" defaultRowHeight="12.75"/>
  <cols>
    <col min="1" max="1" width="9.50390625" style="386" customWidth="1"/>
    <col min="2" max="2" width="91.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218"/>
      <c r="B1" s="594" t="s">
        <v>724</v>
      </c>
      <c r="C1" s="594"/>
    </row>
    <row r="2" spans="1:3" s="114" customFormat="1" ht="21" customHeight="1">
      <c r="A2" s="403" t="s">
        <v>68</v>
      </c>
      <c r="B2" s="347" t="s">
        <v>228</v>
      </c>
      <c r="C2" s="349" t="s">
        <v>56</v>
      </c>
    </row>
    <row r="3" spans="1:3" s="114" customFormat="1" ht="16.5" thickBot="1">
      <c r="A3" s="220" t="s">
        <v>206</v>
      </c>
      <c r="B3" s="348" t="s">
        <v>480</v>
      </c>
      <c r="C3" s="350">
        <v>3</v>
      </c>
    </row>
    <row r="4" spans="1:3" s="115" customFormat="1" ht="15.75" customHeight="1" thickBot="1">
      <c r="A4" s="221"/>
      <c r="B4" s="221"/>
      <c r="C4" s="222" t="s">
        <v>57</v>
      </c>
    </row>
    <row r="5" spans="1:3" ht="13.5" thickBot="1">
      <c r="A5" s="404" t="s">
        <v>208</v>
      </c>
      <c r="B5" s="223" t="s">
        <v>58</v>
      </c>
      <c r="C5" s="351" t="s">
        <v>59</v>
      </c>
    </row>
    <row r="6" spans="1:3" s="77" customFormat="1" ht="12.75" customHeight="1" thickBot="1">
      <c r="A6" s="190">
        <v>1</v>
      </c>
      <c r="B6" s="191">
        <v>2</v>
      </c>
      <c r="C6" s="192">
        <v>3</v>
      </c>
    </row>
    <row r="7" spans="1:3" s="77" customFormat="1" ht="15.75" customHeight="1" thickBot="1">
      <c r="A7" s="225"/>
      <c r="B7" s="226" t="s">
        <v>60</v>
      </c>
      <c r="C7" s="352"/>
    </row>
    <row r="8" spans="1:3" s="77" customFormat="1" ht="12" customHeight="1" thickBot="1">
      <c r="A8" s="20" t="s">
        <v>499</v>
      </c>
      <c r="B8" s="21" t="s">
        <v>505</v>
      </c>
      <c r="C8" s="290">
        <f>+C9+C10+C11+C12+C13+C14</f>
        <v>0</v>
      </c>
    </row>
    <row r="9" spans="1:3" s="116" customFormat="1" ht="12" customHeight="1">
      <c r="A9" s="15" t="s">
        <v>498</v>
      </c>
      <c r="B9" s="413" t="s">
        <v>257</v>
      </c>
      <c r="C9" s="293"/>
    </row>
    <row r="10" spans="1:3" s="117" customFormat="1" ht="12" customHeight="1">
      <c r="A10" s="14" t="s">
        <v>500</v>
      </c>
      <c r="B10" s="414" t="s">
        <v>258</v>
      </c>
      <c r="C10" s="292"/>
    </row>
    <row r="11" spans="1:3" s="117" customFormat="1" ht="12" customHeight="1">
      <c r="A11" s="14" t="s">
        <v>501</v>
      </c>
      <c r="B11" s="414" t="s">
        <v>259</v>
      </c>
      <c r="C11" s="292"/>
    </row>
    <row r="12" spans="1:3" s="117" customFormat="1" ht="12" customHeight="1">
      <c r="A12" s="14" t="s">
        <v>502</v>
      </c>
      <c r="B12" s="414" t="s">
        <v>260</v>
      </c>
      <c r="C12" s="292"/>
    </row>
    <row r="13" spans="1:3" s="117" customFormat="1" ht="12" customHeight="1">
      <c r="A13" s="14" t="s">
        <v>503</v>
      </c>
      <c r="B13" s="414" t="s">
        <v>261</v>
      </c>
      <c r="C13" s="447"/>
    </row>
    <row r="14" spans="1:3" s="116" customFormat="1" ht="12" customHeight="1" thickBot="1">
      <c r="A14" s="16" t="s">
        <v>504</v>
      </c>
      <c r="B14" s="415" t="s">
        <v>262</v>
      </c>
      <c r="C14" s="448"/>
    </row>
    <row r="15" spans="1:3" s="116" customFormat="1" ht="12" customHeight="1" thickBot="1">
      <c r="A15" s="20" t="s">
        <v>511</v>
      </c>
      <c r="B15" s="285" t="s">
        <v>263</v>
      </c>
      <c r="C15" s="290">
        <f>+C16+C17+C18+C19+C20</f>
        <v>0</v>
      </c>
    </row>
    <row r="16" spans="1:3" s="116" customFormat="1" ht="12" customHeight="1">
      <c r="A16" s="15" t="s">
        <v>506</v>
      </c>
      <c r="B16" s="413" t="s">
        <v>264</v>
      </c>
      <c r="C16" s="293"/>
    </row>
    <row r="17" spans="1:3" s="116" customFormat="1" ht="12" customHeight="1">
      <c r="A17" s="14" t="s">
        <v>507</v>
      </c>
      <c r="B17" s="414" t="s">
        <v>265</v>
      </c>
      <c r="C17" s="292"/>
    </row>
    <row r="18" spans="1:3" s="116" customFormat="1" ht="12" customHeight="1">
      <c r="A18" s="14" t="s">
        <v>508</v>
      </c>
      <c r="B18" s="414" t="s">
        <v>472</v>
      </c>
      <c r="C18" s="292"/>
    </row>
    <row r="19" spans="1:3" s="116" customFormat="1" ht="12" customHeight="1">
      <c r="A19" s="14" t="s">
        <v>509</v>
      </c>
      <c r="B19" s="414" t="s">
        <v>473</v>
      </c>
      <c r="C19" s="292"/>
    </row>
    <row r="20" spans="1:3" s="116" customFormat="1" ht="12" customHeight="1">
      <c r="A20" s="14" t="s">
        <v>510</v>
      </c>
      <c r="B20" s="414" t="s">
        <v>266</v>
      </c>
      <c r="C20" s="292"/>
    </row>
    <row r="21" spans="1:3" s="117" customFormat="1" ht="12" customHeight="1" thickBot="1">
      <c r="A21" s="16" t="s">
        <v>510</v>
      </c>
      <c r="B21" s="415" t="s">
        <v>267</v>
      </c>
      <c r="C21" s="294"/>
    </row>
    <row r="22" spans="1:3" s="117" customFormat="1" ht="12" customHeight="1" thickBot="1">
      <c r="A22" s="20" t="s">
        <v>517</v>
      </c>
      <c r="B22" s="21" t="s">
        <v>518</v>
      </c>
      <c r="C22" s="290">
        <f>+C23+C24+C25+C26+C27</f>
        <v>0</v>
      </c>
    </row>
    <row r="23" spans="1:3" s="117" customFormat="1" ht="12" customHeight="1">
      <c r="A23" s="15" t="s">
        <v>512</v>
      </c>
      <c r="B23" s="413" t="s">
        <v>269</v>
      </c>
      <c r="C23" s="293"/>
    </row>
    <row r="24" spans="1:3" s="116" customFormat="1" ht="12" customHeight="1">
      <c r="A24" s="14" t="s">
        <v>513</v>
      </c>
      <c r="B24" s="414" t="s">
        <v>270</v>
      </c>
      <c r="C24" s="292"/>
    </row>
    <row r="25" spans="1:3" s="117" customFormat="1" ht="12" customHeight="1">
      <c r="A25" s="14" t="s">
        <v>516</v>
      </c>
      <c r="B25" s="414" t="s">
        <v>474</v>
      </c>
      <c r="C25" s="292"/>
    </row>
    <row r="26" spans="1:3" s="117" customFormat="1" ht="12" customHeight="1">
      <c r="A26" s="14" t="s">
        <v>514</v>
      </c>
      <c r="B26" s="414" t="s">
        <v>475</v>
      </c>
      <c r="C26" s="292"/>
    </row>
    <row r="27" spans="1:3" s="117" customFormat="1" ht="12" customHeight="1">
      <c r="A27" s="14" t="s">
        <v>515</v>
      </c>
      <c r="B27" s="414" t="s">
        <v>271</v>
      </c>
      <c r="C27" s="292"/>
    </row>
    <row r="28" spans="1:3" s="117" customFormat="1" ht="12" customHeight="1" thickBot="1">
      <c r="A28" s="16" t="s">
        <v>515</v>
      </c>
      <c r="B28" s="415" t="s">
        <v>272</v>
      </c>
      <c r="C28" s="294"/>
    </row>
    <row r="29" spans="1:3" s="117" customFormat="1" ht="12" customHeight="1" thickBot="1">
      <c r="A29" s="20" t="s">
        <v>524</v>
      </c>
      <c r="B29" s="21" t="s">
        <v>525</v>
      </c>
      <c r="C29" s="296">
        <f>+C30+C33+C34+C35</f>
        <v>0</v>
      </c>
    </row>
    <row r="30" spans="1:3" s="117" customFormat="1" ht="12" customHeight="1">
      <c r="A30" s="15" t="s">
        <v>519</v>
      </c>
      <c r="B30" s="413" t="s">
        <v>280</v>
      </c>
      <c r="C30" s="408">
        <f>+C31+C32</f>
        <v>0</v>
      </c>
    </row>
    <row r="31" spans="1:3" s="117" customFormat="1" ht="12" customHeight="1">
      <c r="A31" s="14" t="s">
        <v>519</v>
      </c>
      <c r="B31" s="414" t="s">
        <v>281</v>
      </c>
      <c r="C31" s="292"/>
    </row>
    <row r="32" spans="1:3" s="117" customFormat="1" ht="12" customHeight="1">
      <c r="A32" s="14" t="s">
        <v>520</v>
      </c>
      <c r="B32" s="414" t="s">
        <v>282</v>
      </c>
      <c r="C32" s="292"/>
    </row>
    <row r="33" spans="1:3" s="117" customFormat="1" ht="12" customHeight="1">
      <c r="A33" s="14" t="s">
        <v>521</v>
      </c>
      <c r="B33" s="414" t="s">
        <v>283</v>
      </c>
      <c r="C33" s="292"/>
    </row>
    <row r="34" spans="1:3" s="117" customFormat="1" ht="12" customHeight="1">
      <c r="A34" s="14" t="s">
        <v>522</v>
      </c>
      <c r="B34" s="414" t="s">
        <v>284</v>
      </c>
      <c r="C34" s="292"/>
    </row>
    <row r="35" spans="1:3" s="117" customFormat="1" ht="12" customHeight="1" thickBot="1">
      <c r="A35" s="16" t="s">
        <v>523</v>
      </c>
      <c r="B35" s="415" t="s">
        <v>285</v>
      </c>
      <c r="C35" s="294"/>
    </row>
    <row r="36" spans="1:3" s="117" customFormat="1" ht="12" customHeight="1" thickBot="1">
      <c r="A36" s="20" t="s">
        <v>536</v>
      </c>
      <c r="B36" s="21" t="s">
        <v>537</v>
      </c>
      <c r="C36" s="290">
        <f>SUM(C37:C46)</f>
        <v>0</v>
      </c>
    </row>
    <row r="37" spans="1:3" s="117" customFormat="1" ht="12" customHeight="1">
      <c r="A37" s="15" t="s">
        <v>526</v>
      </c>
      <c r="B37" s="413" t="s">
        <v>289</v>
      </c>
      <c r="C37" s="293"/>
    </row>
    <row r="38" spans="1:3" s="117" customFormat="1" ht="12" customHeight="1">
      <c r="A38" s="14" t="s">
        <v>527</v>
      </c>
      <c r="B38" s="414" t="s">
        <v>290</v>
      </c>
      <c r="C38" s="292"/>
    </row>
    <row r="39" spans="1:3" s="117" customFormat="1" ht="12" customHeight="1">
      <c r="A39" s="14" t="s">
        <v>528</v>
      </c>
      <c r="B39" s="414" t="s">
        <v>291</v>
      </c>
      <c r="C39" s="292"/>
    </row>
    <row r="40" spans="1:3" s="117" customFormat="1" ht="12" customHeight="1">
      <c r="A40" s="14" t="s">
        <v>529</v>
      </c>
      <c r="B40" s="414" t="s">
        <v>292</v>
      </c>
      <c r="C40" s="292"/>
    </row>
    <row r="41" spans="1:3" s="117" customFormat="1" ht="12" customHeight="1">
      <c r="A41" s="14" t="s">
        <v>530</v>
      </c>
      <c r="B41" s="414" t="s">
        <v>293</v>
      </c>
      <c r="C41" s="292"/>
    </row>
    <row r="42" spans="1:3" s="117" customFormat="1" ht="12" customHeight="1">
      <c r="A42" s="14" t="s">
        <v>531</v>
      </c>
      <c r="B42" s="414" t="s">
        <v>294</v>
      </c>
      <c r="C42" s="292"/>
    </row>
    <row r="43" spans="1:3" s="117" customFormat="1" ht="12" customHeight="1">
      <c r="A43" s="14" t="s">
        <v>532</v>
      </c>
      <c r="B43" s="414" t="s">
        <v>295</v>
      </c>
      <c r="C43" s="292"/>
    </row>
    <row r="44" spans="1:3" s="117" customFormat="1" ht="12" customHeight="1">
      <c r="A44" s="14" t="s">
        <v>533</v>
      </c>
      <c r="B44" s="414" t="s">
        <v>296</v>
      </c>
      <c r="C44" s="292"/>
    </row>
    <row r="45" spans="1:3" s="117" customFormat="1" ht="12" customHeight="1">
      <c r="A45" s="14" t="s">
        <v>534</v>
      </c>
      <c r="B45" s="414" t="s">
        <v>297</v>
      </c>
      <c r="C45" s="295"/>
    </row>
    <row r="46" spans="1:3" s="117" customFormat="1" ht="12" customHeight="1" thickBot="1">
      <c r="A46" s="16" t="s">
        <v>535</v>
      </c>
      <c r="B46" s="415" t="s">
        <v>298</v>
      </c>
      <c r="C46" s="399"/>
    </row>
    <row r="47" spans="1:3" s="117" customFormat="1" ht="12" customHeight="1" thickBot="1">
      <c r="A47" s="20" t="s">
        <v>543</v>
      </c>
      <c r="B47" s="21" t="s">
        <v>544</v>
      </c>
      <c r="C47" s="290">
        <f>SUM(C48:C52)</f>
        <v>0</v>
      </c>
    </row>
    <row r="48" spans="1:3" s="117" customFormat="1" ht="12" customHeight="1">
      <c r="A48" s="15" t="s">
        <v>538</v>
      </c>
      <c r="B48" s="413" t="s">
        <v>303</v>
      </c>
      <c r="C48" s="449"/>
    </row>
    <row r="49" spans="1:3" s="117" customFormat="1" ht="12" customHeight="1">
      <c r="A49" s="14" t="s">
        <v>539</v>
      </c>
      <c r="B49" s="414" t="s">
        <v>304</v>
      </c>
      <c r="C49" s="295"/>
    </row>
    <row r="50" spans="1:3" s="117" customFormat="1" ht="12" customHeight="1">
      <c r="A50" s="14" t="s">
        <v>540</v>
      </c>
      <c r="B50" s="414" t="s">
        <v>305</v>
      </c>
      <c r="C50" s="295"/>
    </row>
    <row r="51" spans="1:3" s="117" customFormat="1" ht="12" customHeight="1">
      <c r="A51" s="14" t="s">
        <v>541</v>
      </c>
      <c r="B51" s="414" t="s">
        <v>485</v>
      </c>
      <c r="C51" s="295"/>
    </row>
    <row r="52" spans="1:3" s="117" customFormat="1" ht="12" customHeight="1" thickBot="1">
      <c r="A52" s="16" t="s">
        <v>542</v>
      </c>
      <c r="B52" s="415" t="s">
        <v>306</v>
      </c>
      <c r="C52" s="399"/>
    </row>
    <row r="53" spans="1:3" s="117" customFormat="1" ht="12" customHeight="1" thickBot="1">
      <c r="A53" s="20" t="s">
        <v>548</v>
      </c>
      <c r="B53" s="21" t="s">
        <v>549</v>
      </c>
      <c r="C53" s="290">
        <f>SUM(C54:C56)</f>
        <v>0</v>
      </c>
    </row>
    <row r="54" spans="1:3" s="117" customFormat="1" ht="12" customHeight="1">
      <c r="A54" s="15" t="s">
        <v>545</v>
      </c>
      <c r="B54" s="413" t="s">
        <v>308</v>
      </c>
      <c r="C54" s="293"/>
    </row>
    <row r="55" spans="1:3" s="117" customFormat="1" ht="12" customHeight="1">
      <c r="A55" s="14" t="s">
        <v>546</v>
      </c>
      <c r="B55" s="414" t="s">
        <v>476</v>
      </c>
      <c r="C55" s="292"/>
    </row>
    <row r="56" spans="1:3" s="117" customFormat="1" ht="12" customHeight="1">
      <c r="A56" s="14" t="s">
        <v>547</v>
      </c>
      <c r="B56" s="414" t="s">
        <v>309</v>
      </c>
      <c r="C56" s="292"/>
    </row>
    <row r="57" spans="1:3" s="117" customFormat="1" ht="12" customHeight="1" thickBot="1">
      <c r="A57" s="16" t="s">
        <v>547</v>
      </c>
      <c r="B57" s="415" t="s">
        <v>310</v>
      </c>
      <c r="C57" s="294"/>
    </row>
    <row r="58" spans="1:3" s="117" customFormat="1" ht="12" customHeight="1" thickBot="1">
      <c r="A58" s="20" t="s">
        <v>553</v>
      </c>
      <c r="B58" s="285" t="s">
        <v>554</v>
      </c>
      <c r="C58" s="290">
        <f>SUM(C59:C61)</f>
        <v>0</v>
      </c>
    </row>
    <row r="59" spans="1:3" s="117" customFormat="1" ht="12" customHeight="1">
      <c r="A59" s="15" t="s">
        <v>550</v>
      </c>
      <c r="B59" s="413" t="s">
        <v>315</v>
      </c>
      <c r="C59" s="295"/>
    </row>
    <row r="60" spans="1:3" s="117" customFormat="1" ht="12" customHeight="1">
      <c r="A60" s="14" t="s">
        <v>551</v>
      </c>
      <c r="B60" s="414" t="s">
        <v>477</v>
      </c>
      <c r="C60" s="295"/>
    </row>
    <row r="61" spans="1:3" s="117" customFormat="1" ht="12" customHeight="1">
      <c r="A61" s="14" t="s">
        <v>552</v>
      </c>
      <c r="B61" s="414" t="s">
        <v>316</v>
      </c>
      <c r="C61" s="295"/>
    </row>
    <row r="62" spans="1:3" s="117" customFormat="1" ht="12" customHeight="1" thickBot="1">
      <c r="A62" s="16" t="s">
        <v>552</v>
      </c>
      <c r="B62" s="415" t="s">
        <v>317</v>
      </c>
      <c r="C62" s="295"/>
    </row>
    <row r="63" spans="1:3" s="117" customFormat="1" ht="12" customHeight="1" thickBot="1">
      <c r="A63" s="20" t="s">
        <v>555</v>
      </c>
      <c r="B63" s="21" t="s">
        <v>556</v>
      </c>
      <c r="C63" s="296">
        <f>+C8+C15+C22+C29+C36+C47+C53+C58</f>
        <v>0</v>
      </c>
    </row>
    <row r="64" spans="1:3" s="117" customFormat="1" ht="12" customHeight="1" thickBot="1">
      <c r="A64" s="431" t="s">
        <v>560</v>
      </c>
      <c r="B64" s="285" t="s">
        <v>561</v>
      </c>
      <c r="C64" s="290">
        <f>SUM(C65:C67)</f>
        <v>0</v>
      </c>
    </row>
    <row r="65" spans="1:3" s="117" customFormat="1" ht="12" customHeight="1">
      <c r="A65" s="15" t="s">
        <v>557</v>
      </c>
      <c r="B65" s="413" t="s">
        <v>321</v>
      </c>
      <c r="C65" s="295"/>
    </row>
    <row r="66" spans="1:3" s="117" customFormat="1" ht="12" customHeight="1">
      <c r="A66" s="14" t="s">
        <v>558</v>
      </c>
      <c r="B66" s="414" t="s">
        <v>322</v>
      </c>
      <c r="C66" s="295"/>
    </row>
    <row r="67" spans="1:3" s="117" customFormat="1" ht="12" customHeight="1" thickBot="1">
      <c r="A67" s="16" t="s">
        <v>559</v>
      </c>
      <c r="B67" s="417" t="s">
        <v>323</v>
      </c>
      <c r="C67" s="295"/>
    </row>
    <row r="68" spans="1:3" s="117" customFormat="1" ht="12" customHeight="1" thickBot="1">
      <c r="A68" s="431" t="s">
        <v>506</v>
      </c>
      <c r="B68" s="498" t="s">
        <v>566</v>
      </c>
      <c r="C68" s="290">
        <f>SUM(C69:C72)</f>
        <v>0</v>
      </c>
    </row>
    <row r="69" spans="1:3" s="117" customFormat="1" ht="12" customHeight="1">
      <c r="A69" s="15" t="s">
        <v>562</v>
      </c>
      <c r="B69" s="413" t="s">
        <v>326</v>
      </c>
      <c r="C69" s="295"/>
    </row>
    <row r="70" spans="1:3" s="117" customFormat="1" ht="12" customHeight="1">
      <c r="A70" s="14" t="s">
        <v>563</v>
      </c>
      <c r="B70" s="414" t="s">
        <v>327</v>
      </c>
      <c r="C70" s="295"/>
    </row>
    <row r="71" spans="1:3" s="117" customFormat="1" ht="12" customHeight="1">
      <c r="A71" s="14" t="s">
        <v>564</v>
      </c>
      <c r="B71" s="414" t="s">
        <v>328</v>
      </c>
      <c r="C71" s="295"/>
    </row>
    <row r="72" spans="1:3" s="117" customFormat="1" ht="12" customHeight="1" thickBot="1">
      <c r="A72" s="16" t="s">
        <v>565</v>
      </c>
      <c r="B72" s="415" t="s">
        <v>329</v>
      </c>
      <c r="C72" s="295"/>
    </row>
    <row r="73" spans="1:3" s="117" customFormat="1" ht="12" customHeight="1" thickBot="1">
      <c r="A73" s="431" t="s">
        <v>569</v>
      </c>
      <c r="B73" s="285" t="s">
        <v>570</v>
      </c>
      <c r="C73" s="290">
        <f>SUM(C74:C75)</f>
        <v>0</v>
      </c>
    </row>
    <row r="74" spans="1:3" s="117" customFormat="1" ht="12" customHeight="1">
      <c r="A74" s="15" t="s">
        <v>567</v>
      </c>
      <c r="B74" s="413" t="s">
        <v>332</v>
      </c>
      <c r="C74" s="295"/>
    </row>
    <row r="75" spans="1:3" s="117" customFormat="1" ht="12" customHeight="1" thickBot="1">
      <c r="A75" s="16" t="s">
        <v>568</v>
      </c>
      <c r="B75" s="415" t="s">
        <v>333</v>
      </c>
      <c r="C75" s="295"/>
    </row>
    <row r="76" spans="1:3" s="116" customFormat="1" ht="12" customHeight="1" thickBot="1">
      <c r="A76" s="416" t="s">
        <v>575</v>
      </c>
      <c r="B76" s="285" t="s">
        <v>584</v>
      </c>
      <c r="C76" s="290">
        <f>SUM(C77:C79)</f>
        <v>0</v>
      </c>
    </row>
    <row r="77" spans="1:3" s="117" customFormat="1" ht="12" customHeight="1">
      <c r="A77" s="15" t="s">
        <v>571</v>
      </c>
      <c r="B77" s="413" t="s">
        <v>336</v>
      </c>
      <c r="C77" s="295"/>
    </row>
    <row r="78" spans="1:3" s="117" customFormat="1" ht="12" customHeight="1">
      <c r="A78" s="14" t="s">
        <v>572</v>
      </c>
      <c r="B78" s="414" t="s">
        <v>337</v>
      </c>
      <c r="C78" s="295"/>
    </row>
    <row r="79" spans="1:3" s="117" customFormat="1" ht="12" customHeight="1" thickBot="1">
      <c r="A79" s="16" t="s">
        <v>574</v>
      </c>
      <c r="B79" s="415" t="s">
        <v>338</v>
      </c>
      <c r="C79" s="295"/>
    </row>
    <row r="80" spans="1:3" s="117" customFormat="1" ht="12" customHeight="1" thickBot="1">
      <c r="A80" s="416" t="s">
        <v>580</v>
      </c>
      <c r="B80" s="285" t="s">
        <v>581</v>
      </c>
      <c r="C80" s="290">
        <f>SUM(C81:C84)</f>
        <v>0</v>
      </c>
    </row>
    <row r="81" spans="1:3" s="117" customFormat="1" ht="12" customHeight="1">
      <c r="A81" s="418" t="s">
        <v>576</v>
      </c>
      <c r="B81" s="413" t="s">
        <v>341</v>
      </c>
      <c r="C81" s="295"/>
    </row>
    <row r="82" spans="1:3" s="117" customFormat="1" ht="12" customHeight="1">
      <c r="A82" s="419" t="s">
        <v>577</v>
      </c>
      <c r="B82" s="414" t="s">
        <v>343</v>
      </c>
      <c r="C82" s="295"/>
    </row>
    <row r="83" spans="1:3" s="117" customFormat="1" ht="12" customHeight="1">
      <c r="A83" s="419" t="s">
        <v>578</v>
      </c>
      <c r="B83" s="414" t="s">
        <v>345</v>
      </c>
      <c r="C83" s="295"/>
    </row>
    <row r="84" spans="1:3" s="116" customFormat="1" ht="12" customHeight="1" thickBot="1">
      <c r="A84" s="420" t="s">
        <v>579</v>
      </c>
      <c r="B84" s="415" t="s">
        <v>347</v>
      </c>
      <c r="C84" s="295"/>
    </row>
    <row r="85" spans="1:3" s="116" customFormat="1" ht="12" customHeight="1" thickBot="1">
      <c r="A85" s="416" t="s">
        <v>582</v>
      </c>
      <c r="B85" s="285" t="s">
        <v>349</v>
      </c>
      <c r="C85" s="450"/>
    </row>
    <row r="86" spans="1:3" s="116" customFormat="1" ht="12" customHeight="1" thickBot="1">
      <c r="A86" s="416" t="s">
        <v>583</v>
      </c>
      <c r="B86" s="421" t="s">
        <v>585</v>
      </c>
      <c r="C86" s="296">
        <f>+C64+C68+C73+C76+C80+C85</f>
        <v>0</v>
      </c>
    </row>
    <row r="87" spans="1:3" s="116" customFormat="1" ht="12" customHeight="1" thickBot="1">
      <c r="A87" s="422" t="s">
        <v>586</v>
      </c>
      <c r="B87" s="423" t="s">
        <v>587</v>
      </c>
      <c r="C87" s="296">
        <f>+C63+C86</f>
        <v>0</v>
      </c>
    </row>
    <row r="88" spans="1:3" s="117" customFormat="1" ht="15" customHeight="1">
      <c r="A88" s="231"/>
      <c r="B88" s="232"/>
      <c r="C88" s="357"/>
    </row>
    <row r="89" spans="1:3" ht="13.5" thickBot="1">
      <c r="A89" s="432"/>
      <c r="B89" s="234"/>
      <c r="C89" s="358"/>
    </row>
    <row r="90" spans="1:3" s="77" customFormat="1" ht="16.5" customHeight="1" thickBot="1">
      <c r="A90" s="235"/>
      <c r="B90" s="236" t="s">
        <v>61</v>
      </c>
      <c r="C90" s="359"/>
    </row>
    <row r="91" spans="1:3" s="118" customFormat="1" ht="12" customHeight="1" thickBot="1">
      <c r="A91" s="22" t="s">
        <v>603</v>
      </c>
      <c r="B91" s="31" t="s">
        <v>604</v>
      </c>
      <c r="C91" s="289">
        <f>SUM(C92:C96)</f>
        <v>3000</v>
      </c>
    </row>
    <row r="92" spans="1:3" ht="12" customHeight="1">
      <c r="A92" s="17" t="s">
        <v>588</v>
      </c>
      <c r="B92" s="10" t="s">
        <v>51</v>
      </c>
      <c r="C92" s="291"/>
    </row>
    <row r="93" spans="1:3" ht="12" customHeight="1">
      <c r="A93" s="14" t="s">
        <v>589</v>
      </c>
      <c r="B93" s="8" t="s">
        <v>192</v>
      </c>
      <c r="C93" s="292"/>
    </row>
    <row r="94" spans="1:3" ht="12" customHeight="1">
      <c r="A94" s="14" t="s">
        <v>590</v>
      </c>
      <c r="B94" s="8" t="s">
        <v>150</v>
      </c>
      <c r="C94" s="294"/>
    </row>
    <row r="95" spans="1:3" ht="12" customHeight="1">
      <c r="A95" s="14" t="s">
        <v>591</v>
      </c>
      <c r="B95" s="11" t="s">
        <v>193</v>
      </c>
      <c r="C95" s="294"/>
    </row>
    <row r="96" spans="1:3" ht="12" customHeight="1">
      <c r="A96" s="14" t="s">
        <v>592</v>
      </c>
      <c r="B96" s="19" t="s">
        <v>194</v>
      </c>
      <c r="C96" s="294">
        <v>3000</v>
      </c>
    </row>
    <row r="97" spans="1:3" ht="12" customHeight="1">
      <c r="A97" s="14" t="s">
        <v>593</v>
      </c>
      <c r="B97" s="8" t="s">
        <v>368</v>
      </c>
      <c r="C97" s="294"/>
    </row>
    <row r="98" spans="1:3" ht="12" customHeight="1">
      <c r="A98" s="14" t="s">
        <v>594</v>
      </c>
      <c r="B98" s="163" t="s">
        <v>369</v>
      </c>
      <c r="C98" s="294"/>
    </row>
    <row r="99" spans="1:3" ht="12" customHeight="1">
      <c r="A99" s="14" t="s">
        <v>595</v>
      </c>
      <c r="B99" s="164" t="s">
        <v>370</v>
      </c>
      <c r="C99" s="294"/>
    </row>
    <row r="100" spans="1:3" ht="12" customHeight="1">
      <c r="A100" s="14" t="s">
        <v>596</v>
      </c>
      <c r="B100" s="164" t="s">
        <v>371</v>
      </c>
      <c r="C100" s="294"/>
    </row>
    <row r="101" spans="1:3" ht="12" customHeight="1">
      <c r="A101" s="14" t="s">
        <v>597</v>
      </c>
      <c r="B101" s="163" t="s">
        <v>372</v>
      </c>
      <c r="C101" s="294"/>
    </row>
    <row r="102" spans="1:3" ht="12" customHeight="1">
      <c r="A102" s="14" t="s">
        <v>598</v>
      </c>
      <c r="B102" s="163" t="s">
        <v>373</v>
      </c>
      <c r="C102" s="294"/>
    </row>
    <row r="103" spans="1:3" ht="12" customHeight="1">
      <c r="A103" s="14" t="s">
        <v>599</v>
      </c>
      <c r="B103" s="164" t="s">
        <v>374</v>
      </c>
      <c r="C103" s="294"/>
    </row>
    <row r="104" spans="1:3" ht="12" customHeight="1">
      <c r="A104" s="13" t="s">
        <v>600</v>
      </c>
      <c r="B104" s="165" t="s">
        <v>375</v>
      </c>
      <c r="C104" s="294"/>
    </row>
    <row r="105" spans="1:3" ht="12" customHeight="1">
      <c r="A105" s="14" t="s">
        <v>601</v>
      </c>
      <c r="B105" s="165" t="s">
        <v>376</v>
      </c>
      <c r="C105" s="294"/>
    </row>
    <row r="106" spans="1:3" ht="12" customHeight="1" thickBot="1">
      <c r="A106" s="18" t="s">
        <v>602</v>
      </c>
      <c r="B106" s="166" t="s">
        <v>377</v>
      </c>
      <c r="C106" s="298">
        <v>3000</v>
      </c>
    </row>
    <row r="107" spans="1:3" ht="12" customHeight="1" thickBot="1">
      <c r="A107" s="20" t="s">
        <v>616</v>
      </c>
      <c r="B107" s="30" t="s">
        <v>378</v>
      </c>
      <c r="C107" s="290">
        <f>+C108+C110+C112</f>
        <v>0</v>
      </c>
    </row>
    <row r="108" spans="1:3" ht="12" customHeight="1">
      <c r="A108" s="15" t="s">
        <v>605</v>
      </c>
      <c r="B108" s="8" t="s">
        <v>231</v>
      </c>
      <c r="C108" s="293"/>
    </row>
    <row r="109" spans="1:3" ht="12" customHeight="1">
      <c r="A109" s="15"/>
      <c r="B109" s="12" t="s">
        <v>382</v>
      </c>
      <c r="C109" s="293"/>
    </row>
    <row r="110" spans="1:3" ht="12" customHeight="1">
      <c r="A110" s="15" t="s">
        <v>606</v>
      </c>
      <c r="B110" s="12" t="s">
        <v>196</v>
      </c>
      <c r="C110" s="292"/>
    </row>
    <row r="111" spans="1:3" ht="12" customHeight="1">
      <c r="A111" s="15"/>
      <c r="B111" s="12" t="s">
        <v>383</v>
      </c>
      <c r="C111" s="260"/>
    </row>
    <row r="112" spans="1:3" ht="12" customHeight="1">
      <c r="A112" s="15" t="s">
        <v>607</v>
      </c>
      <c r="B112" s="287" t="s">
        <v>234</v>
      </c>
      <c r="C112" s="260"/>
    </row>
    <row r="113" spans="1:3" ht="12" customHeight="1">
      <c r="A113" s="15" t="s">
        <v>608</v>
      </c>
      <c r="B113" s="286" t="s">
        <v>478</v>
      </c>
      <c r="C113" s="260"/>
    </row>
    <row r="114" spans="1:3" ht="12" customHeight="1">
      <c r="A114" s="15" t="s">
        <v>609</v>
      </c>
      <c r="B114" s="409" t="s">
        <v>388</v>
      </c>
      <c r="C114" s="260"/>
    </row>
    <row r="115" spans="1:3" ht="12" customHeight="1">
      <c r="A115" s="15" t="s">
        <v>610</v>
      </c>
      <c r="B115" s="164" t="s">
        <v>371</v>
      </c>
      <c r="C115" s="260"/>
    </row>
    <row r="116" spans="1:3" ht="12" customHeight="1">
      <c r="A116" s="15" t="s">
        <v>611</v>
      </c>
      <c r="B116" s="164" t="s">
        <v>387</v>
      </c>
      <c r="C116" s="260"/>
    </row>
    <row r="117" spans="1:3" ht="12" customHeight="1">
      <c r="A117" s="15" t="s">
        <v>612</v>
      </c>
      <c r="B117" s="164" t="s">
        <v>386</v>
      </c>
      <c r="C117" s="260"/>
    </row>
    <row r="118" spans="1:3" ht="12" customHeight="1">
      <c r="A118" s="15" t="s">
        <v>613</v>
      </c>
      <c r="B118" s="164" t="s">
        <v>374</v>
      </c>
      <c r="C118" s="260"/>
    </row>
    <row r="119" spans="1:3" ht="12" customHeight="1">
      <c r="A119" s="15" t="s">
        <v>614</v>
      </c>
      <c r="B119" s="164" t="s">
        <v>385</v>
      </c>
      <c r="C119" s="260"/>
    </row>
    <row r="120" spans="1:3" ht="12" customHeight="1" thickBot="1">
      <c r="A120" s="13" t="s">
        <v>615</v>
      </c>
      <c r="B120" s="164" t="s">
        <v>384</v>
      </c>
      <c r="C120" s="262"/>
    </row>
    <row r="121" spans="1:3" ht="12" customHeight="1" thickBot="1">
      <c r="A121" s="20" t="s">
        <v>617</v>
      </c>
      <c r="B121" s="153" t="s">
        <v>52</v>
      </c>
      <c r="C121" s="290">
        <f>+C122+C123</f>
        <v>0</v>
      </c>
    </row>
    <row r="122" spans="1:3" ht="12" customHeight="1">
      <c r="A122" s="15" t="s">
        <v>618</v>
      </c>
      <c r="B122" s="9" t="s">
        <v>63</v>
      </c>
      <c r="C122" s="293"/>
    </row>
    <row r="123" spans="1:3" ht="12" customHeight="1" thickBot="1">
      <c r="A123" s="16" t="s">
        <v>619</v>
      </c>
      <c r="B123" s="12" t="s">
        <v>64</v>
      </c>
      <c r="C123" s="294"/>
    </row>
    <row r="124" spans="1:3" ht="12" customHeight="1" thickBot="1">
      <c r="A124" s="20" t="s">
        <v>620</v>
      </c>
      <c r="B124" s="153" t="s">
        <v>621</v>
      </c>
      <c r="C124" s="290">
        <f>+C91+C107+C121</f>
        <v>3000</v>
      </c>
    </row>
    <row r="125" spans="1:3" ht="12" customHeight="1" thickBot="1">
      <c r="A125" s="20" t="s">
        <v>625</v>
      </c>
      <c r="B125" s="153" t="s">
        <v>626</v>
      </c>
      <c r="C125" s="290">
        <f>+C126+C127+C128</f>
        <v>0</v>
      </c>
    </row>
    <row r="126" spans="1:3" s="118" customFormat="1" ht="12" customHeight="1">
      <c r="A126" s="15" t="s">
        <v>622</v>
      </c>
      <c r="B126" s="9" t="s">
        <v>392</v>
      </c>
      <c r="C126" s="260"/>
    </row>
    <row r="127" spans="1:3" ht="12" customHeight="1">
      <c r="A127" s="15" t="s">
        <v>623</v>
      </c>
      <c r="B127" s="9" t="s">
        <v>393</v>
      </c>
      <c r="C127" s="260"/>
    </row>
    <row r="128" spans="1:3" ht="12" customHeight="1" thickBot="1">
      <c r="A128" s="13" t="s">
        <v>624</v>
      </c>
      <c r="B128" s="7" t="s">
        <v>394</v>
      </c>
      <c r="C128" s="260"/>
    </row>
    <row r="129" spans="1:3" ht="12" customHeight="1" thickBot="1">
      <c r="A129" s="20" t="s">
        <v>631</v>
      </c>
      <c r="B129" s="153" t="s">
        <v>632</v>
      </c>
      <c r="C129" s="290">
        <f>+C130+C131+C132+C133</f>
        <v>0</v>
      </c>
    </row>
    <row r="130" spans="1:3" ht="12" customHeight="1">
      <c r="A130" s="15" t="s">
        <v>627</v>
      </c>
      <c r="B130" s="9" t="s">
        <v>395</v>
      </c>
      <c r="C130" s="260"/>
    </row>
    <row r="131" spans="1:3" ht="12" customHeight="1">
      <c r="A131" s="15" t="s">
        <v>628</v>
      </c>
      <c r="B131" s="9" t="s">
        <v>396</v>
      </c>
      <c r="C131" s="260"/>
    </row>
    <row r="132" spans="1:3" ht="12" customHeight="1">
      <c r="A132" s="15" t="s">
        <v>629</v>
      </c>
      <c r="B132" s="9" t="s">
        <v>397</v>
      </c>
      <c r="C132" s="260"/>
    </row>
    <row r="133" spans="1:3" s="118" customFormat="1" ht="12" customHeight="1" thickBot="1">
      <c r="A133" s="13" t="s">
        <v>630</v>
      </c>
      <c r="B133" s="7" t="s">
        <v>398</v>
      </c>
      <c r="C133" s="260"/>
    </row>
    <row r="134" spans="1:11" ht="12" customHeight="1" thickBot="1">
      <c r="A134" s="20" t="s">
        <v>637</v>
      </c>
      <c r="B134" s="153" t="s">
        <v>638</v>
      </c>
      <c r="C134" s="296">
        <f>+C135+C136+C137+C138</f>
        <v>0</v>
      </c>
      <c r="K134" s="242"/>
    </row>
    <row r="135" spans="1:3" ht="12.75">
      <c r="A135" s="15" t="s">
        <v>633</v>
      </c>
      <c r="B135" s="9" t="s">
        <v>400</v>
      </c>
      <c r="C135" s="260"/>
    </row>
    <row r="136" spans="1:3" ht="12" customHeight="1">
      <c r="A136" s="15" t="s">
        <v>634</v>
      </c>
      <c r="B136" s="9" t="s">
        <v>410</v>
      </c>
      <c r="C136" s="260"/>
    </row>
    <row r="137" spans="1:3" s="118" customFormat="1" ht="12" customHeight="1">
      <c r="A137" s="15" t="s">
        <v>635</v>
      </c>
      <c r="B137" s="9" t="s">
        <v>401</v>
      </c>
      <c r="C137" s="260"/>
    </row>
    <row r="138" spans="1:3" s="118" customFormat="1" ht="12" customHeight="1" thickBot="1">
      <c r="A138" s="13" t="s">
        <v>636</v>
      </c>
      <c r="B138" s="7" t="s">
        <v>402</v>
      </c>
      <c r="C138" s="260"/>
    </row>
    <row r="139" spans="1:3" s="118" customFormat="1" ht="12" customHeight="1" thickBot="1">
      <c r="A139" s="20" t="s">
        <v>643</v>
      </c>
      <c r="B139" s="153" t="s">
        <v>644</v>
      </c>
      <c r="C139" s="299">
        <f>+C140+C141+C142+C143</f>
        <v>0</v>
      </c>
    </row>
    <row r="140" spans="1:3" s="118" customFormat="1" ht="12" customHeight="1">
      <c r="A140" s="15" t="s">
        <v>639</v>
      </c>
      <c r="B140" s="9" t="s">
        <v>404</v>
      </c>
      <c r="C140" s="260"/>
    </row>
    <row r="141" spans="1:3" s="118" customFormat="1" ht="12" customHeight="1">
      <c r="A141" s="15" t="s">
        <v>640</v>
      </c>
      <c r="B141" s="9" t="s">
        <v>405</v>
      </c>
      <c r="C141" s="260"/>
    </row>
    <row r="142" spans="1:3" s="118" customFormat="1" ht="12" customHeight="1">
      <c r="A142" s="15" t="s">
        <v>641</v>
      </c>
      <c r="B142" s="9" t="s">
        <v>406</v>
      </c>
      <c r="C142" s="260"/>
    </row>
    <row r="143" spans="1:3" ht="12.75" customHeight="1" thickBot="1">
      <c r="A143" s="15" t="s">
        <v>642</v>
      </c>
      <c r="B143" s="9" t="s">
        <v>407</v>
      </c>
      <c r="C143" s="260"/>
    </row>
    <row r="144" spans="1:3" ht="12" customHeight="1" thickBot="1">
      <c r="A144" s="20" t="s">
        <v>646</v>
      </c>
      <c r="B144" s="153" t="s">
        <v>645</v>
      </c>
      <c r="C144" s="425">
        <f>+C125+C129+C134+C139</f>
        <v>0</v>
      </c>
    </row>
    <row r="145" spans="1:3" ht="15" customHeight="1" thickBot="1">
      <c r="A145" s="288" t="s">
        <v>647</v>
      </c>
      <c r="B145" s="378" t="s">
        <v>648</v>
      </c>
      <c r="C145" s="425">
        <f>+C124+C144</f>
        <v>3000</v>
      </c>
    </row>
    <row r="146" spans="1:3" ht="13.5" thickBot="1">
      <c r="A146" s="383"/>
      <c r="B146" s="384"/>
      <c r="C146" s="385"/>
    </row>
    <row r="147" spans="1:3" ht="15" customHeight="1" thickBot="1">
      <c r="A147" s="240" t="s">
        <v>209</v>
      </c>
      <c r="B147" s="241"/>
      <c r="C147" s="150"/>
    </row>
    <row r="148" spans="1:3" ht="14.25" customHeight="1" thickBot="1">
      <c r="A148" s="240" t="s">
        <v>210</v>
      </c>
      <c r="B148" s="241"/>
      <c r="C148" s="150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37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48"/>
  <sheetViews>
    <sheetView zoomScaleSheetLayoutView="85" workbookViewId="0" topLeftCell="A1">
      <selection activeCell="B1" sqref="B1:C1"/>
    </sheetView>
  </sheetViews>
  <sheetFormatPr defaultColWidth="9.00390625" defaultRowHeight="12.75"/>
  <cols>
    <col min="1" max="1" width="9.50390625" style="386" customWidth="1"/>
    <col min="2" max="2" width="91.625" style="387" customWidth="1"/>
    <col min="3" max="3" width="25.00390625" style="388" customWidth="1"/>
    <col min="4" max="16384" width="9.375" style="3" customWidth="1"/>
  </cols>
  <sheetData>
    <row r="1" spans="1:3" s="2" customFormat="1" ht="16.5" customHeight="1" thickBot="1">
      <c r="A1" s="218"/>
      <c r="B1" s="594" t="s">
        <v>725</v>
      </c>
      <c r="C1" s="594"/>
    </row>
    <row r="2" spans="1:3" s="114" customFormat="1" ht="21" customHeight="1">
      <c r="A2" s="403" t="s">
        <v>68</v>
      </c>
      <c r="B2" s="347" t="s">
        <v>228</v>
      </c>
      <c r="C2" s="349" t="s">
        <v>56</v>
      </c>
    </row>
    <row r="3" spans="1:3" s="114" customFormat="1" ht="16.5" thickBot="1">
      <c r="A3" s="220" t="s">
        <v>206</v>
      </c>
      <c r="B3" s="348" t="s">
        <v>481</v>
      </c>
      <c r="C3" s="350">
        <v>4</v>
      </c>
    </row>
    <row r="4" spans="1:3" s="115" customFormat="1" ht="15.75" customHeight="1" thickBot="1">
      <c r="A4" s="221"/>
      <c r="B4" s="221"/>
      <c r="C4" s="222" t="s">
        <v>57</v>
      </c>
    </row>
    <row r="5" spans="1:3" ht="13.5" thickBot="1">
      <c r="A5" s="404" t="s">
        <v>208</v>
      </c>
      <c r="B5" s="223" t="s">
        <v>58</v>
      </c>
      <c r="C5" s="351" t="s">
        <v>59</v>
      </c>
    </row>
    <row r="6" spans="1:3" s="77" customFormat="1" ht="12.75" customHeight="1" thickBot="1">
      <c r="A6" s="190">
        <v>1</v>
      </c>
      <c r="B6" s="191">
        <v>2</v>
      </c>
      <c r="C6" s="192">
        <v>3</v>
      </c>
    </row>
    <row r="7" spans="1:3" s="77" customFormat="1" ht="15.75" customHeight="1" thickBot="1">
      <c r="A7" s="225"/>
      <c r="B7" s="226" t="s">
        <v>60</v>
      </c>
      <c r="C7" s="352"/>
    </row>
    <row r="8" spans="1:3" s="77" customFormat="1" ht="12" customHeight="1" thickBot="1">
      <c r="A8" s="20" t="s">
        <v>499</v>
      </c>
      <c r="B8" s="21" t="s">
        <v>505</v>
      </c>
      <c r="C8" s="290">
        <f>+C9+C10+C11+C12+C13+C14</f>
        <v>0</v>
      </c>
    </row>
    <row r="9" spans="1:3" s="116" customFormat="1" ht="12" customHeight="1">
      <c r="A9" s="15" t="s">
        <v>498</v>
      </c>
      <c r="B9" s="413" t="s">
        <v>257</v>
      </c>
      <c r="C9" s="293"/>
    </row>
    <row r="10" spans="1:3" s="117" customFormat="1" ht="12" customHeight="1">
      <c r="A10" s="14" t="s">
        <v>500</v>
      </c>
      <c r="B10" s="414" t="s">
        <v>258</v>
      </c>
      <c r="C10" s="292"/>
    </row>
    <row r="11" spans="1:3" s="117" customFormat="1" ht="12" customHeight="1">
      <c r="A11" s="14" t="s">
        <v>501</v>
      </c>
      <c r="B11" s="414" t="s">
        <v>259</v>
      </c>
      <c r="C11" s="292"/>
    </row>
    <row r="12" spans="1:3" s="117" customFormat="1" ht="12" customHeight="1">
      <c r="A12" s="14" t="s">
        <v>502</v>
      </c>
      <c r="B12" s="414" t="s">
        <v>260</v>
      </c>
      <c r="C12" s="292"/>
    </row>
    <row r="13" spans="1:3" s="117" customFormat="1" ht="12" customHeight="1">
      <c r="A13" s="14" t="s">
        <v>503</v>
      </c>
      <c r="B13" s="414" t="s">
        <v>261</v>
      </c>
      <c r="C13" s="447"/>
    </row>
    <row r="14" spans="1:3" s="116" customFormat="1" ht="12" customHeight="1" thickBot="1">
      <c r="A14" s="16" t="s">
        <v>504</v>
      </c>
      <c r="B14" s="415" t="s">
        <v>262</v>
      </c>
      <c r="C14" s="448"/>
    </row>
    <row r="15" spans="1:3" s="116" customFormat="1" ht="12" customHeight="1" thickBot="1">
      <c r="A15" s="20" t="s">
        <v>511</v>
      </c>
      <c r="B15" s="285" t="s">
        <v>263</v>
      </c>
      <c r="C15" s="290">
        <f>+C16+C17+C18+C19+C20</f>
        <v>28840</v>
      </c>
    </row>
    <row r="16" spans="1:3" s="116" customFormat="1" ht="12" customHeight="1">
      <c r="A16" s="15" t="s">
        <v>506</v>
      </c>
      <c r="B16" s="413" t="s">
        <v>264</v>
      </c>
      <c r="C16" s="293"/>
    </row>
    <row r="17" spans="1:3" s="116" customFormat="1" ht="12" customHeight="1">
      <c r="A17" s="14" t="s">
        <v>507</v>
      </c>
      <c r="B17" s="414" t="s">
        <v>265</v>
      </c>
      <c r="C17" s="292"/>
    </row>
    <row r="18" spans="1:3" s="116" customFormat="1" ht="12" customHeight="1">
      <c r="A18" s="14" t="s">
        <v>508</v>
      </c>
      <c r="B18" s="414" t="s">
        <v>472</v>
      </c>
      <c r="C18" s="292"/>
    </row>
    <row r="19" spans="1:3" s="116" customFormat="1" ht="12" customHeight="1">
      <c r="A19" s="14" t="s">
        <v>509</v>
      </c>
      <c r="B19" s="414" t="s">
        <v>473</v>
      </c>
      <c r="C19" s="292"/>
    </row>
    <row r="20" spans="1:3" s="116" customFormat="1" ht="12" customHeight="1">
      <c r="A20" s="14" t="s">
        <v>510</v>
      </c>
      <c r="B20" s="414" t="s">
        <v>266</v>
      </c>
      <c r="C20" s="292">
        <v>28840</v>
      </c>
    </row>
    <row r="21" spans="1:3" s="117" customFormat="1" ht="12" customHeight="1" thickBot="1">
      <c r="A21" s="16" t="s">
        <v>510</v>
      </c>
      <c r="B21" s="415" t="s">
        <v>267</v>
      </c>
      <c r="C21" s="294"/>
    </row>
    <row r="22" spans="1:3" s="117" customFormat="1" ht="12" customHeight="1" thickBot="1">
      <c r="A22" s="20" t="s">
        <v>517</v>
      </c>
      <c r="B22" s="21" t="s">
        <v>518</v>
      </c>
      <c r="C22" s="290">
        <f>+C23+C24+C25+C26+C27</f>
        <v>0</v>
      </c>
    </row>
    <row r="23" spans="1:3" s="117" customFormat="1" ht="12" customHeight="1">
      <c r="A23" s="15" t="s">
        <v>512</v>
      </c>
      <c r="B23" s="413" t="s">
        <v>269</v>
      </c>
      <c r="C23" s="293"/>
    </row>
    <row r="24" spans="1:3" s="116" customFormat="1" ht="12" customHeight="1">
      <c r="A24" s="14" t="s">
        <v>513</v>
      </c>
      <c r="B24" s="414" t="s">
        <v>270</v>
      </c>
      <c r="C24" s="292"/>
    </row>
    <row r="25" spans="1:3" s="117" customFormat="1" ht="12" customHeight="1">
      <c r="A25" s="14" t="s">
        <v>516</v>
      </c>
      <c r="B25" s="414" t="s">
        <v>474</v>
      </c>
      <c r="C25" s="292"/>
    </row>
    <row r="26" spans="1:3" s="117" customFormat="1" ht="12" customHeight="1">
      <c r="A26" s="14" t="s">
        <v>514</v>
      </c>
      <c r="B26" s="414" t="s">
        <v>475</v>
      </c>
      <c r="C26" s="292"/>
    </row>
    <row r="27" spans="1:3" s="117" customFormat="1" ht="12" customHeight="1">
      <c r="A27" s="14" t="s">
        <v>515</v>
      </c>
      <c r="B27" s="414" t="s">
        <v>271</v>
      </c>
      <c r="C27" s="292"/>
    </row>
    <row r="28" spans="1:3" s="117" customFormat="1" ht="12" customHeight="1" thickBot="1">
      <c r="A28" s="16" t="s">
        <v>515</v>
      </c>
      <c r="B28" s="415" t="s">
        <v>272</v>
      </c>
      <c r="C28" s="294"/>
    </row>
    <row r="29" spans="1:3" s="117" customFormat="1" ht="12" customHeight="1" thickBot="1">
      <c r="A29" s="20" t="s">
        <v>524</v>
      </c>
      <c r="B29" s="21" t="s">
        <v>525</v>
      </c>
      <c r="C29" s="296">
        <f>+C30+C33+C34+C35</f>
        <v>0</v>
      </c>
    </row>
    <row r="30" spans="1:3" s="117" customFormat="1" ht="12" customHeight="1">
      <c r="A30" s="15" t="s">
        <v>519</v>
      </c>
      <c r="B30" s="413" t="s">
        <v>280</v>
      </c>
      <c r="C30" s="408">
        <f>+C31+C32</f>
        <v>0</v>
      </c>
    </row>
    <row r="31" spans="1:3" s="117" customFormat="1" ht="12" customHeight="1">
      <c r="A31" s="14" t="s">
        <v>519</v>
      </c>
      <c r="B31" s="414" t="s">
        <v>281</v>
      </c>
      <c r="C31" s="292"/>
    </row>
    <row r="32" spans="1:3" s="117" customFormat="1" ht="12" customHeight="1">
      <c r="A32" s="14" t="s">
        <v>520</v>
      </c>
      <c r="B32" s="414" t="s">
        <v>282</v>
      </c>
      <c r="C32" s="292"/>
    </row>
    <row r="33" spans="1:3" s="117" customFormat="1" ht="12" customHeight="1">
      <c r="A33" s="14" t="s">
        <v>521</v>
      </c>
      <c r="B33" s="414" t="s">
        <v>283</v>
      </c>
      <c r="C33" s="292"/>
    </row>
    <row r="34" spans="1:3" s="117" customFormat="1" ht="12" customHeight="1">
      <c r="A34" s="14" t="s">
        <v>522</v>
      </c>
      <c r="B34" s="414" t="s">
        <v>284</v>
      </c>
      <c r="C34" s="292"/>
    </row>
    <row r="35" spans="1:3" s="117" customFormat="1" ht="12" customHeight="1" thickBot="1">
      <c r="A35" s="16" t="s">
        <v>523</v>
      </c>
      <c r="B35" s="415" t="s">
        <v>285</v>
      </c>
      <c r="C35" s="294"/>
    </row>
    <row r="36" spans="1:3" s="117" customFormat="1" ht="12" customHeight="1" thickBot="1">
      <c r="A36" s="20" t="s">
        <v>536</v>
      </c>
      <c r="B36" s="21" t="s">
        <v>537</v>
      </c>
      <c r="C36" s="290">
        <f>SUM(C37:C46)</f>
        <v>0</v>
      </c>
    </row>
    <row r="37" spans="1:3" s="117" customFormat="1" ht="12" customHeight="1">
      <c r="A37" s="15" t="s">
        <v>526</v>
      </c>
      <c r="B37" s="413" t="s">
        <v>289</v>
      </c>
      <c r="C37" s="293"/>
    </row>
    <row r="38" spans="1:3" s="117" customFormat="1" ht="12" customHeight="1">
      <c r="A38" s="14" t="s">
        <v>527</v>
      </c>
      <c r="B38" s="414" t="s">
        <v>290</v>
      </c>
      <c r="C38" s="292"/>
    </row>
    <row r="39" spans="1:3" s="117" customFormat="1" ht="12" customHeight="1">
      <c r="A39" s="14" t="s">
        <v>528</v>
      </c>
      <c r="B39" s="414" t="s">
        <v>291</v>
      </c>
      <c r="C39" s="292"/>
    </row>
    <row r="40" spans="1:3" s="117" customFormat="1" ht="12" customHeight="1">
      <c r="A40" s="14" t="s">
        <v>529</v>
      </c>
      <c r="B40" s="414" t="s">
        <v>292</v>
      </c>
      <c r="C40" s="292"/>
    </row>
    <row r="41" spans="1:3" s="117" customFormat="1" ht="12" customHeight="1">
      <c r="A41" s="14" t="s">
        <v>530</v>
      </c>
      <c r="B41" s="414" t="s">
        <v>293</v>
      </c>
      <c r="C41" s="292"/>
    </row>
    <row r="42" spans="1:3" s="117" customFormat="1" ht="12" customHeight="1">
      <c r="A42" s="14" t="s">
        <v>531</v>
      </c>
      <c r="B42" s="414" t="s">
        <v>294</v>
      </c>
      <c r="C42" s="292"/>
    </row>
    <row r="43" spans="1:3" s="117" customFormat="1" ht="12" customHeight="1">
      <c r="A43" s="14" t="s">
        <v>532</v>
      </c>
      <c r="B43" s="414" t="s">
        <v>295</v>
      </c>
      <c r="C43" s="292"/>
    </row>
    <row r="44" spans="1:3" s="117" customFormat="1" ht="12" customHeight="1">
      <c r="A44" s="14" t="s">
        <v>533</v>
      </c>
      <c r="B44" s="414" t="s">
        <v>296</v>
      </c>
      <c r="C44" s="292"/>
    </row>
    <row r="45" spans="1:3" s="117" customFormat="1" ht="12" customHeight="1">
      <c r="A45" s="14" t="s">
        <v>534</v>
      </c>
      <c r="B45" s="414" t="s">
        <v>297</v>
      </c>
      <c r="C45" s="295"/>
    </row>
    <row r="46" spans="1:3" s="117" customFormat="1" ht="12" customHeight="1" thickBot="1">
      <c r="A46" s="16" t="s">
        <v>535</v>
      </c>
      <c r="B46" s="415" t="s">
        <v>298</v>
      </c>
      <c r="C46" s="399"/>
    </row>
    <row r="47" spans="1:3" s="117" customFormat="1" ht="12" customHeight="1" thickBot="1">
      <c r="A47" s="20" t="s">
        <v>543</v>
      </c>
      <c r="B47" s="21" t="s">
        <v>544</v>
      </c>
      <c r="C47" s="290">
        <f>SUM(C48:C52)</f>
        <v>0</v>
      </c>
    </row>
    <row r="48" spans="1:3" s="117" customFormat="1" ht="12" customHeight="1">
      <c r="A48" s="15" t="s">
        <v>538</v>
      </c>
      <c r="B48" s="413" t="s">
        <v>303</v>
      </c>
      <c r="C48" s="449"/>
    </row>
    <row r="49" spans="1:3" s="117" customFormat="1" ht="12" customHeight="1">
      <c r="A49" s="14" t="s">
        <v>539</v>
      </c>
      <c r="B49" s="414" t="s">
        <v>304</v>
      </c>
      <c r="C49" s="295"/>
    </row>
    <row r="50" spans="1:3" s="117" customFormat="1" ht="12" customHeight="1">
      <c r="A50" s="14" t="s">
        <v>540</v>
      </c>
      <c r="B50" s="414" t="s">
        <v>305</v>
      </c>
      <c r="C50" s="295"/>
    </row>
    <row r="51" spans="1:3" s="117" customFormat="1" ht="12" customHeight="1">
      <c r="A51" s="14" t="s">
        <v>541</v>
      </c>
      <c r="B51" s="414" t="s">
        <v>485</v>
      </c>
      <c r="C51" s="295"/>
    </row>
    <row r="52" spans="1:3" s="117" customFormat="1" ht="12" customHeight="1" thickBot="1">
      <c r="A52" s="16" t="s">
        <v>542</v>
      </c>
      <c r="B52" s="415" t="s">
        <v>306</v>
      </c>
      <c r="C52" s="399"/>
    </row>
    <row r="53" spans="1:3" s="117" customFormat="1" ht="12" customHeight="1" thickBot="1">
      <c r="A53" s="20" t="s">
        <v>548</v>
      </c>
      <c r="B53" s="21" t="s">
        <v>549</v>
      </c>
      <c r="C53" s="290">
        <f>SUM(C54:C56)</f>
        <v>0</v>
      </c>
    </row>
    <row r="54" spans="1:3" s="117" customFormat="1" ht="12" customHeight="1">
      <c r="A54" s="15" t="s">
        <v>545</v>
      </c>
      <c r="B54" s="413" t="s">
        <v>308</v>
      </c>
      <c r="C54" s="293"/>
    </row>
    <row r="55" spans="1:3" s="117" customFormat="1" ht="12" customHeight="1">
      <c r="A55" s="14" t="s">
        <v>546</v>
      </c>
      <c r="B55" s="414" t="s">
        <v>476</v>
      </c>
      <c r="C55" s="292"/>
    </row>
    <row r="56" spans="1:3" s="117" customFormat="1" ht="12" customHeight="1">
      <c r="A56" s="14" t="s">
        <v>547</v>
      </c>
      <c r="B56" s="414" t="s">
        <v>309</v>
      </c>
      <c r="C56" s="292"/>
    </row>
    <row r="57" spans="1:3" s="117" customFormat="1" ht="12" customHeight="1" thickBot="1">
      <c r="A57" s="16" t="s">
        <v>547</v>
      </c>
      <c r="B57" s="415" t="s">
        <v>310</v>
      </c>
      <c r="C57" s="294"/>
    </row>
    <row r="58" spans="1:3" s="117" customFormat="1" ht="12" customHeight="1" thickBot="1">
      <c r="A58" s="20" t="s">
        <v>553</v>
      </c>
      <c r="B58" s="285" t="s">
        <v>554</v>
      </c>
      <c r="C58" s="290">
        <f>SUM(C59:C61)</f>
        <v>0</v>
      </c>
    </row>
    <row r="59" spans="1:3" s="117" customFormat="1" ht="12" customHeight="1">
      <c r="A59" s="15" t="s">
        <v>550</v>
      </c>
      <c r="B59" s="413" t="s">
        <v>315</v>
      </c>
      <c r="C59" s="295"/>
    </row>
    <row r="60" spans="1:3" s="117" customFormat="1" ht="12" customHeight="1">
      <c r="A60" s="14" t="s">
        <v>551</v>
      </c>
      <c r="B60" s="414" t="s">
        <v>477</v>
      </c>
      <c r="C60" s="295"/>
    </row>
    <row r="61" spans="1:3" s="117" customFormat="1" ht="12" customHeight="1">
      <c r="A61" s="14" t="s">
        <v>552</v>
      </c>
      <c r="B61" s="414" t="s">
        <v>316</v>
      </c>
      <c r="C61" s="295"/>
    </row>
    <row r="62" spans="1:3" s="117" customFormat="1" ht="12" customHeight="1" thickBot="1">
      <c r="A62" s="16" t="s">
        <v>552</v>
      </c>
      <c r="B62" s="415" t="s">
        <v>317</v>
      </c>
      <c r="C62" s="295"/>
    </row>
    <row r="63" spans="1:3" s="117" customFormat="1" ht="12" customHeight="1" thickBot="1">
      <c r="A63" s="20" t="s">
        <v>555</v>
      </c>
      <c r="B63" s="21" t="s">
        <v>556</v>
      </c>
      <c r="C63" s="296">
        <f>+C8+C15+C22+C29+C36+C47+C53+C58</f>
        <v>28840</v>
      </c>
    </row>
    <row r="64" spans="1:3" s="117" customFormat="1" ht="12" customHeight="1" thickBot="1">
      <c r="A64" s="431" t="s">
        <v>560</v>
      </c>
      <c r="B64" s="285" t="s">
        <v>561</v>
      </c>
      <c r="C64" s="290">
        <f>SUM(C65:C67)</f>
        <v>0</v>
      </c>
    </row>
    <row r="65" spans="1:3" s="117" customFormat="1" ht="12" customHeight="1">
      <c r="A65" s="15" t="s">
        <v>557</v>
      </c>
      <c r="B65" s="413" t="s">
        <v>321</v>
      </c>
      <c r="C65" s="295"/>
    </row>
    <row r="66" spans="1:3" s="117" customFormat="1" ht="12" customHeight="1">
      <c r="A66" s="14" t="s">
        <v>558</v>
      </c>
      <c r="B66" s="414" t="s">
        <v>322</v>
      </c>
      <c r="C66" s="295"/>
    </row>
    <row r="67" spans="1:3" s="117" customFormat="1" ht="12" customHeight="1" thickBot="1">
      <c r="A67" s="16" t="s">
        <v>559</v>
      </c>
      <c r="B67" s="417" t="s">
        <v>323</v>
      </c>
      <c r="C67" s="295"/>
    </row>
    <row r="68" spans="1:3" s="117" customFormat="1" ht="12" customHeight="1" thickBot="1">
      <c r="A68" s="431" t="s">
        <v>506</v>
      </c>
      <c r="B68" s="498" t="s">
        <v>566</v>
      </c>
      <c r="C68" s="290">
        <f>SUM(C69:C72)</f>
        <v>0</v>
      </c>
    </row>
    <row r="69" spans="1:3" s="117" customFormat="1" ht="12" customHeight="1">
      <c r="A69" s="15" t="s">
        <v>562</v>
      </c>
      <c r="B69" s="413" t="s">
        <v>326</v>
      </c>
      <c r="C69" s="295"/>
    </row>
    <row r="70" spans="1:3" s="117" customFormat="1" ht="12" customHeight="1">
      <c r="A70" s="14" t="s">
        <v>563</v>
      </c>
      <c r="B70" s="414" t="s">
        <v>327</v>
      </c>
      <c r="C70" s="295"/>
    </row>
    <row r="71" spans="1:3" s="117" customFormat="1" ht="12" customHeight="1">
      <c r="A71" s="14" t="s">
        <v>564</v>
      </c>
      <c r="B71" s="414" t="s">
        <v>328</v>
      </c>
      <c r="C71" s="295"/>
    </row>
    <row r="72" spans="1:3" s="117" customFormat="1" ht="12" customHeight="1" thickBot="1">
      <c r="A72" s="16" t="s">
        <v>565</v>
      </c>
      <c r="B72" s="415" t="s">
        <v>329</v>
      </c>
      <c r="C72" s="295"/>
    </row>
    <row r="73" spans="1:3" s="117" customFormat="1" ht="12" customHeight="1" thickBot="1">
      <c r="A73" s="431" t="s">
        <v>569</v>
      </c>
      <c r="B73" s="285" t="s">
        <v>570</v>
      </c>
      <c r="C73" s="290">
        <f>SUM(C74:C75)</f>
        <v>0</v>
      </c>
    </row>
    <row r="74" spans="1:3" s="117" customFormat="1" ht="12" customHeight="1">
      <c r="A74" s="15" t="s">
        <v>567</v>
      </c>
      <c r="B74" s="413" t="s">
        <v>332</v>
      </c>
      <c r="C74" s="295"/>
    </row>
    <row r="75" spans="1:3" s="117" customFormat="1" ht="12" customHeight="1" thickBot="1">
      <c r="A75" s="16" t="s">
        <v>568</v>
      </c>
      <c r="B75" s="415" t="s">
        <v>333</v>
      </c>
      <c r="C75" s="295"/>
    </row>
    <row r="76" spans="1:3" s="116" customFormat="1" ht="12" customHeight="1" thickBot="1">
      <c r="A76" s="416" t="s">
        <v>575</v>
      </c>
      <c r="B76" s="285" t="s">
        <v>584</v>
      </c>
      <c r="C76" s="290">
        <f>SUM(C77:C79)</f>
        <v>0</v>
      </c>
    </row>
    <row r="77" spans="1:3" s="117" customFormat="1" ht="12" customHeight="1">
      <c r="A77" s="15" t="s">
        <v>571</v>
      </c>
      <c r="B77" s="413" t="s">
        <v>336</v>
      </c>
      <c r="C77" s="295"/>
    </row>
    <row r="78" spans="1:3" s="117" customFormat="1" ht="12" customHeight="1">
      <c r="A78" s="14" t="s">
        <v>572</v>
      </c>
      <c r="B78" s="414" t="s">
        <v>337</v>
      </c>
      <c r="C78" s="295"/>
    </row>
    <row r="79" spans="1:3" s="117" customFormat="1" ht="12" customHeight="1" thickBot="1">
      <c r="A79" s="16" t="s">
        <v>574</v>
      </c>
      <c r="B79" s="415" t="s">
        <v>338</v>
      </c>
      <c r="C79" s="295"/>
    </row>
    <row r="80" spans="1:3" s="117" customFormat="1" ht="12" customHeight="1" thickBot="1">
      <c r="A80" s="416" t="s">
        <v>580</v>
      </c>
      <c r="B80" s="285" t="s">
        <v>581</v>
      </c>
      <c r="C80" s="290">
        <f>SUM(C81:C84)</f>
        <v>0</v>
      </c>
    </row>
    <row r="81" spans="1:3" s="117" customFormat="1" ht="12" customHeight="1">
      <c r="A81" s="418" t="s">
        <v>576</v>
      </c>
      <c r="B81" s="413" t="s">
        <v>341</v>
      </c>
      <c r="C81" s="295"/>
    </row>
    <row r="82" spans="1:3" s="117" customFormat="1" ht="12" customHeight="1">
      <c r="A82" s="419" t="s">
        <v>577</v>
      </c>
      <c r="B82" s="414" t="s">
        <v>343</v>
      </c>
      <c r="C82" s="295"/>
    </row>
    <row r="83" spans="1:3" s="117" customFormat="1" ht="12" customHeight="1">
      <c r="A83" s="419" t="s">
        <v>578</v>
      </c>
      <c r="B83" s="414" t="s">
        <v>345</v>
      </c>
      <c r="C83" s="295"/>
    </row>
    <row r="84" spans="1:3" s="116" customFormat="1" ht="12" customHeight="1" thickBot="1">
      <c r="A84" s="420" t="s">
        <v>579</v>
      </c>
      <c r="B84" s="415" t="s">
        <v>347</v>
      </c>
      <c r="C84" s="295"/>
    </row>
    <row r="85" spans="1:3" s="116" customFormat="1" ht="12" customHeight="1" thickBot="1">
      <c r="A85" s="416" t="s">
        <v>582</v>
      </c>
      <c r="B85" s="285" t="s">
        <v>349</v>
      </c>
      <c r="C85" s="450"/>
    </row>
    <row r="86" spans="1:3" s="116" customFormat="1" ht="12" customHeight="1" thickBot="1">
      <c r="A86" s="416" t="s">
        <v>583</v>
      </c>
      <c r="B86" s="421" t="s">
        <v>585</v>
      </c>
      <c r="C86" s="296">
        <f>+C64+C68+C73+C76+C80+C85</f>
        <v>0</v>
      </c>
    </row>
    <row r="87" spans="1:3" s="116" customFormat="1" ht="12" customHeight="1" thickBot="1">
      <c r="A87" s="422" t="s">
        <v>586</v>
      </c>
      <c r="B87" s="423" t="s">
        <v>587</v>
      </c>
      <c r="C87" s="296">
        <f>+C63+C86</f>
        <v>28840</v>
      </c>
    </row>
    <row r="88" spans="1:3" s="117" customFormat="1" ht="15" customHeight="1">
      <c r="A88" s="231"/>
      <c r="B88" s="232"/>
      <c r="C88" s="357"/>
    </row>
    <row r="89" spans="1:3" ht="13.5" thickBot="1">
      <c r="A89" s="432"/>
      <c r="B89" s="234"/>
      <c r="C89" s="358"/>
    </row>
    <row r="90" spans="1:3" s="77" customFormat="1" ht="16.5" customHeight="1" thickBot="1">
      <c r="A90" s="235"/>
      <c r="B90" s="236" t="s">
        <v>61</v>
      </c>
      <c r="C90" s="359"/>
    </row>
    <row r="91" spans="1:3" s="118" customFormat="1" ht="12" customHeight="1" thickBot="1">
      <c r="A91" s="22" t="s">
        <v>603</v>
      </c>
      <c r="B91" s="31" t="s">
        <v>604</v>
      </c>
      <c r="C91" s="289">
        <f>SUM(C92:C96)</f>
        <v>8200</v>
      </c>
    </row>
    <row r="92" spans="1:3" ht="12" customHeight="1">
      <c r="A92" s="17" t="s">
        <v>588</v>
      </c>
      <c r="B92" s="10" t="s">
        <v>51</v>
      </c>
      <c r="C92" s="291"/>
    </row>
    <row r="93" spans="1:3" ht="12" customHeight="1">
      <c r="A93" s="14" t="s">
        <v>589</v>
      </c>
      <c r="B93" s="8" t="s">
        <v>192</v>
      </c>
      <c r="C93" s="292"/>
    </row>
    <row r="94" spans="1:3" ht="12" customHeight="1">
      <c r="A94" s="14" t="s">
        <v>590</v>
      </c>
      <c r="B94" s="8" t="s">
        <v>150</v>
      </c>
      <c r="C94" s="294"/>
    </row>
    <row r="95" spans="1:3" ht="12" customHeight="1">
      <c r="A95" s="14" t="s">
        <v>591</v>
      </c>
      <c r="B95" s="11" t="s">
        <v>193</v>
      </c>
      <c r="C95" s="294">
        <v>8200</v>
      </c>
    </row>
    <row r="96" spans="1:3" ht="12" customHeight="1">
      <c r="A96" s="14" t="s">
        <v>592</v>
      </c>
      <c r="B96" s="19" t="s">
        <v>194</v>
      </c>
      <c r="C96" s="294"/>
    </row>
    <row r="97" spans="1:3" ht="12" customHeight="1">
      <c r="A97" s="14" t="s">
        <v>593</v>
      </c>
      <c r="B97" s="8" t="s">
        <v>368</v>
      </c>
      <c r="C97" s="294"/>
    </row>
    <row r="98" spans="1:3" ht="12" customHeight="1">
      <c r="A98" s="14" t="s">
        <v>594</v>
      </c>
      <c r="B98" s="163" t="s">
        <v>369</v>
      </c>
      <c r="C98" s="294"/>
    </row>
    <row r="99" spans="1:3" ht="12" customHeight="1">
      <c r="A99" s="14" t="s">
        <v>595</v>
      </c>
      <c r="B99" s="164" t="s">
        <v>370</v>
      </c>
      <c r="C99" s="294"/>
    </row>
    <row r="100" spans="1:3" ht="12" customHeight="1">
      <c r="A100" s="14" t="s">
        <v>596</v>
      </c>
      <c r="B100" s="164" t="s">
        <v>371</v>
      </c>
      <c r="C100" s="294"/>
    </row>
    <row r="101" spans="1:3" ht="12" customHeight="1">
      <c r="A101" s="14" t="s">
        <v>597</v>
      </c>
      <c r="B101" s="163" t="s">
        <v>372</v>
      </c>
      <c r="C101" s="294"/>
    </row>
    <row r="102" spans="1:3" ht="12" customHeight="1">
      <c r="A102" s="14" t="s">
        <v>598</v>
      </c>
      <c r="B102" s="163" t="s">
        <v>373</v>
      </c>
      <c r="C102" s="294"/>
    </row>
    <row r="103" spans="1:3" ht="12" customHeight="1">
      <c r="A103" s="14" t="s">
        <v>599</v>
      </c>
      <c r="B103" s="164" t="s">
        <v>374</v>
      </c>
      <c r="C103" s="294"/>
    </row>
    <row r="104" spans="1:3" ht="12" customHeight="1">
      <c r="A104" s="13" t="s">
        <v>600</v>
      </c>
      <c r="B104" s="165" t="s">
        <v>375</v>
      </c>
      <c r="C104" s="294"/>
    </row>
    <row r="105" spans="1:3" ht="12" customHeight="1">
      <c r="A105" s="14" t="s">
        <v>601</v>
      </c>
      <c r="B105" s="165" t="s">
        <v>376</v>
      </c>
      <c r="C105" s="294"/>
    </row>
    <row r="106" spans="1:3" ht="12" customHeight="1" thickBot="1">
      <c r="A106" s="18" t="s">
        <v>602</v>
      </c>
      <c r="B106" s="166" t="s">
        <v>377</v>
      </c>
      <c r="C106" s="298"/>
    </row>
    <row r="107" spans="1:3" ht="12" customHeight="1" thickBot="1">
      <c r="A107" s="20" t="s">
        <v>616</v>
      </c>
      <c r="B107" s="30" t="s">
        <v>378</v>
      </c>
      <c r="C107" s="290">
        <f>+C108+C110+C112</f>
        <v>0</v>
      </c>
    </row>
    <row r="108" spans="1:3" ht="12" customHeight="1">
      <c r="A108" s="15" t="s">
        <v>605</v>
      </c>
      <c r="B108" s="8" t="s">
        <v>231</v>
      </c>
      <c r="C108" s="293"/>
    </row>
    <row r="109" spans="1:3" ht="12" customHeight="1">
      <c r="A109" s="15"/>
      <c r="B109" s="12" t="s">
        <v>382</v>
      </c>
      <c r="C109" s="293"/>
    </row>
    <row r="110" spans="1:3" ht="12" customHeight="1">
      <c r="A110" s="15" t="s">
        <v>606</v>
      </c>
      <c r="B110" s="12" t="s">
        <v>196</v>
      </c>
      <c r="C110" s="292"/>
    </row>
    <row r="111" spans="1:3" ht="12" customHeight="1">
      <c r="A111" s="15"/>
      <c r="B111" s="12" t="s">
        <v>383</v>
      </c>
      <c r="C111" s="260"/>
    </row>
    <row r="112" spans="1:3" ht="12" customHeight="1">
      <c r="A112" s="15" t="s">
        <v>607</v>
      </c>
      <c r="B112" s="287" t="s">
        <v>234</v>
      </c>
      <c r="C112" s="260"/>
    </row>
    <row r="113" spans="1:3" ht="12" customHeight="1">
      <c r="A113" s="15" t="s">
        <v>608</v>
      </c>
      <c r="B113" s="286" t="s">
        <v>478</v>
      </c>
      <c r="C113" s="260"/>
    </row>
    <row r="114" spans="1:3" ht="12" customHeight="1">
      <c r="A114" s="15" t="s">
        <v>609</v>
      </c>
      <c r="B114" s="409" t="s">
        <v>388</v>
      </c>
      <c r="C114" s="260"/>
    </row>
    <row r="115" spans="1:3" ht="12" customHeight="1">
      <c r="A115" s="15" t="s">
        <v>610</v>
      </c>
      <c r="B115" s="164" t="s">
        <v>371</v>
      </c>
      <c r="C115" s="260"/>
    </row>
    <row r="116" spans="1:3" ht="12" customHeight="1">
      <c r="A116" s="15" t="s">
        <v>611</v>
      </c>
      <c r="B116" s="164" t="s">
        <v>387</v>
      </c>
      <c r="C116" s="260"/>
    </row>
    <row r="117" spans="1:3" ht="12" customHeight="1">
      <c r="A117" s="15" t="s">
        <v>612</v>
      </c>
      <c r="B117" s="164" t="s">
        <v>386</v>
      </c>
      <c r="C117" s="260"/>
    </row>
    <row r="118" spans="1:3" ht="12" customHeight="1">
      <c r="A118" s="15" t="s">
        <v>613</v>
      </c>
      <c r="B118" s="164" t="s">
        <v>374</v>
      </c>
      <c r="C118" s="260"/>
    </row>
    <row r="119" spans="1:3" ht="12" customHeight="1">
      <c r="A119" s="15" t="s">
        <v>614</v>
      </c>
      <c r="B119" s="164" t="s">
        <v>385</v>
      </c>
      <c r="C119" s="260"/>
    </row>
    <row r="120" spans="1:3" ht="12" customHeight="1" thickBot="1">
      <c r="A120" s="13" t="s">
        <v>615</v>
      </c>
      <c r="B120" s="164" t="s">
        <v>384</v>
      </c>
      <c r="C120" s="262"/>
    </row>
    <row r="121" spans="1:3" ht="12" customHeight="1" thickBot="1">
      <c r="A121" s="20" t="s">
        <v>617</v>
      </c>
      <c r="B121" s="153" t="s">
        <v>52</v>
      </c>
      <c r="C121" s="290">
        <f>+C122+C123</f>
        <v>0</v>
      </c>
    </row>
    <row r="122" spans="1:3" ht="12" customHeight="1">
      <c r="A122" s="15" t="s">
        <v>618</v>
      </c>
      <c r="B122" s="9" t="s">
        <v>63</v>
      </c>
      <c r="C122" s="293"/>
    </row>
    <row r="123" spans="1:3" ht="12" customHeight="1" thickBot="1">
      <c r="A123" s="16" t="s">
        <v>619</v>
      </c>
      <c r="B123" s="12" t="s">
        <v>64</v>
      </c>
      <c r="C123" s="294"/>
    </row>
    <row r="124" spans="1:3" ht="12" customHeight="1" thickBot="1">
      <c r="A124" s="20" t="s">
        <v>620</v>
      </c>
      <c r="B124" s="153" t="s">
        <v>621</v>
      </c>
      <c r="C124" s="290">
        <f>+C91+C107+C121</f>
        <v>8200</v>
      </c>
    </row>
    <row r="125" spans="1:3" ht="12" customHeight="1" thickBot="1">
      <c r="A125" s="20" t="s">
        <v>625</v>
      </c>
      <c r="B125" s="153" t="s">
        <v>626</v>
      </c>
      <c r="C125" s="290">
        <f>+C126+C127+C128</f>
        <v>0</v>
      </c>
    </row>
    <row r="126" spans="1:3" s="118" customFormat="1" ht="12" customHeight="1">
      <c r="A126" s="15" t="s">
        <v>622</v>
      </c>
      <c r="B126" s="9" t="s">
        <v>392</v>
      </c>
      <c r="C126" s="260"/>
    </row>
    <row r="127" spans="1:3" ht="12" customHeight="1">
      <c r="A127" s="15" t="s">
        <v>623</v>
      </c>
      <c r="B127" s="9" t="s">
        <v>393</v>
      </c>
      <c r="C127" s="260"/>
    </row>
    <row r="128" spans="1:3" ht="12" customHeight="1" thickBot="1">
      <c r="A128" s="13" t="s">
        <v>624</v>
      </c>
      <c r="B128" s="7" t="s">
        <v>394</v>
      </c>
      <c r="C128" s="260"/>
    </row>
    <row r="129" spans="1:3" ht="12" customHeight="1" thickBot="1">
      <c r="A129" s="20" t="s">
        <v>631</v>
      </c>
      <c r="B129" s="153" t="s">
        <v>632</v>
      </c>
      <c r="C129" s="290">
        <f>+C130+C131+C132+C133</f>
        <v>0</v>
      </c>
    </row>
    <row r="130" spans="1:3" ht="12" customHeight="1">
      <c r="A130" s="15" t="s">
        <v>627</v>
      </c>
      <c r="B130" s="9" t="s">
        <v>395</v>
      </c>
      <c r="C130" s="260"/>
    </row>
    <row r="131" spans="1:3" ht="12" customHeight="1">
      <c r="A131" s="15" t="s">
        <v>628</v>
      </c>
      <c r="B131" s="9" t="s">
        <v>396</v>
      </c>
      <c r="C131" s="260"/>
    </row>
    <row r="132" spans="1:3" ht="12" customHeight="1">
      <c r="A132" s="15" t="s">
        <v>629</v>
      </c>
      <c r="B132" s="9" t="s">
        <v>397</v>
      </c>
      <c r="C132" s="260"/>
    </row>
    <row r="133" spans="1:3" s="118" customFormat="1" ht="12" customHeight="1" thickBot="1">
      <c r="A133" s="13" t="s">
        <v>630</v>
      </c>
      <c r="B133" s="7" t="s">
        <v>398</v>
      </c>
      <c r="C133" s="260"/>
    </row>
    <row r="134" spans="1:11" ht="12" customHeight="1" thickBot="1">
      <c r="A134" s="20" t="s">
        <v>637</v>
      </c>
      <c r="B134" s="153" t="s">
        <v>638</v>
      </c>
      <c r="C134" s="296">
        <f>+C135+C136+C137+C138</f>
        <v>0</v>
      </c>
      <c r="K134" s="242"/>
    </row>
    <row r="135" spans="1:3" ht="12.75">
      <c r="A135" s="15" t="s">
        <v>633</v>
      </c>
      <c r="B135" s="9" t="s">
        <v>400</v>
      </c>
      <c r="C135" s="260"/>
    </row>
    <row r="136" spans="1:3" ht="12" customHeight="1">
      <c r="A136" s="15" t="s">
        <v>634</v>
      </c>
      <c r="B136" s="9" t="s">
        <v>410</v>
      </c>
      <c r="C136" s="260"/>
    </row>
    <row r="137" spans="1:3" s="118" customFormat="1" ht="12" customHeight="1">
      <c r="A137" s="15" t="s">
        <v>635</v>
      </c>
      <c r="B137" s="9" t="s">
        <v>401</v>
      </c>
      <c r="C137" s="260"/>
    </row>
    <row r="138" spans="1:3" s="118" customFormat="1" ht="12" customHeight="1" thickBot="1">
      <c r="A138" s="13" t="s">
        <v>636</v>
      </c>
      <c r="B138" s="7" t="s">
        <v>402</v>
      </c>
      <c r="C138" s="260"/>
    </row>
    <row r="139" spans="1:3" s="118" customFormat="1" ht="12" customHeight="1" thickBot="1">
      <c r="A139" s="20" t="s">
        <v>643</v>
      </c>
      <c r="B139" s="153" t="s">
        <v>644</v>
      </c>
      <c r="C139" s="299">
        <f>+C140+C141+C142+C143</f>
        <v>0</v>
      </c>
    </row>
    <row r="140" spans="1:3" s="118" customFormat="1" ht="12" customHeight="1">
      <c r="A140" s="15" t="s">
        <v>639</v>
      </c>
      <c r="B140" s="9" t="s">
        <v>404</v>
      </c>
      <c r="C140" s="260"/>
    </row>
    <row r="141" spans="1:3" s="118" customFormat="1" ht="12" customHeight="1">
      <c r="A141" s="15" t="s">
        <v>640</v>
      </c>
      <c r="B141" s="9" t="s">
        <v>405</v>
      </c>
      <c r="C141" s="260"/>
    </row>
    <row r="142" spans="1:3" s="118" customFormat="1" ht="12" customHeight="1">
      <c r="A142" s="15" t="s">
        <v>641</v>
      </c>
      <c r="B142" s="9" t="s">
        <v>406</v>
      </c>
      <c r="C142" s="260"/>
    </row>
    <row r="143" spans="1:3" ht="12.75" customHeight="1" thickBot="1">
      <c r="A143" s="15" t="s">
        <v>642</v>
      </c>
      <c r="B143" s="9" t="s">
        <v>407</v>
      </c>
      <c r="C143" s="260"/>
    </row>
    <row r="144" spans="1:3" ht="12" customHeight="1" thickBot="1">
      <c r="A144" s="20" t="s">
        <v>646</v>
      </c>
      <c r="B144" s="153" t="s">
        <v>645</v>
      </c>
      <c r="C144" s="425">
        <f>+C125+C129+C134+C139</f>
        <v>0</v>
      </c>
    </row>
    <row r="145" spans="1:3" ht="15" customHeight="1" thickBot="1">
      <c r="A145" s="288" t="s">
        <v>647</v>
      </c>
      <c r="B145" s="378" t="s">
        <v>648</v>
      </c>
      <c r="C145" s="425">
        <f>+C124+C144</f>
        <v>8200</v>
      </c>
    </row>
    <row r="146" spans="1:3" ht="13.5" thickBot="1">
      <c r="A146" s="383"/>
      <c r="B146" s="384"/>
      <c r="C146" s="385"/>
    </row>
    <row r="147" spans="1:3" ht="15" customHeight="1" thickBot="1">
      <c r="A147" s="240" t="s">
        <v>209</v>
      </c>
      <c r="B147" s="241"/>
      <c r="C147" s="150"/>
    </row>
    <row r="148" spans="1:3" ht="14.25" customHeight="1" thickBot="1">
      <c r="A148" s="240" t="s">
        <v>210</v>
      </c>
      <c r="B148" s="241"/>
      <c r="C148" s="150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37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1" sqref="B1:C1"/>
    </sheetView>
  </sheetViews>
  <sheetFormatPr defaultColWidth="9.00390625" defaultRowHeight="12.75"/>
  <cols>
    <col min="1" max="1" width="13.87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595" t="s">
        <v>726</v>
      </c>
      <c r="C1" s="595"/>
    </row>
    <row r="2" spans="1:3" s="442" customFormat="1" ht="25.5" customHeight="1">
      <c r="A2" s="403" t="s">
        <v>207</v>
      </c>
      <c r="B2" s="347" t="s">
        <v>486</v>
      </c>
      <c r="C2" s="362" t="s">
        <v>65</v>
      </c>
    </row>
    <row r="3" spans="1:3" s="442" customFormat="1" ht="24.75" thickBot="1">
      <c r="A3" s="435" t="s">
        <v>206</v>
      </c>
      <c r="B3" s="348" t="s">
        <v>447</v>
      </c>
      <c r="C3" s="363" t="s">
        <v>56</v>
      </c>
    </row>
    <row r="4" spans="1:3" s="443" customFormat="1" ht="15.75" customHeight="1" thickBot="1">
      <c r="A4" s="221"/>
      <c r="B4" s="221"/>
      <c r="C4" s="222" t="s">
        <v>57</v>
      </c>
    </row>
    <row r="5" spans="1:3" ht="13.5" thickBot="1">
      <c r="A5" s="404" t="s">
        <v>208</v>
      </c>
      <c r="B5" s="223" t="s">
        <v>58</v>
      </c>
      <c r="C5" s="224" t="s">
        <v>59</v>
      </c>
    </row>
    <row r="6" spans="1:3" s="444" customFormat="1" ht="12.75" customHeight="1" thickBot="1">
      <c r="A6" s="190">
        <v>1</v>
      </c>
      <c r="B6" s="191">
        <v>2</v>
      </c>
      <c r="C6" s="192">
        <v>3</v>
      </c>
    </row>
    <row r="7" spans="1:3" s="444" customFormat="1" ht="15.75" customHeight="1" thickBot="1">
      <c r="A7" s="225"/>
      <c r="B7" s="226" t="s">
        <v>60</v>
      </c>
      <c r="C7" s="227"/>
    </row>
    <row r="8" spans="1:3" s="364" customFormat="1" ht="12" customHeight="1" thickBot="1">
      <c r="A8" s="190" t="s">
        <v>536</v>
      </c>
      <c r="B8" s="228" t="s">
        <v>651</v>
      </c>
      <c r="C8" s="310">
        <f>SUM(C9:C18)</f>
        <v>0</v>
      </c>
    </row>
    <row r="9" spans="1:3" s="364" customFormat="1" ht="12" customHeight="1">
      <c r="A9" s="436" t="s">
        <v>526</v>
      </c>
      <c r="B9" s="10" t="s">
        <v>289</v>
      </c>
      <c r="C9" s="353"/>
    </row>
    <row r="10" spans="1:3" s="364" customFormat="1" ht="12" customHeight="1">
      <c r="A10" s="437" t="s">
        <v>527</v>
      </c>
      <c r="B10" s="8" t="s">
        <v>290</v>
      </c>
      <c r="C10" s="308"/>
    </row>
    <row r="11" spans="1:3" s="364" customFormat="1" ht="12" customHeight="1">
      <c r="A11" s="437" t="s">
        <v>528</v>
      </c>
      <c r="B11" s="8" t="s">
        <v>291</v>
      </c>
      <c r="C11" s="308"/>
    </row>
    <row r="12" spans="1:3" s="364" customFormat="1" ht="12" customHeight="1">
      <c r="A12" s="437" t="s">
        <v>529</v>
      </c>
      <c r="B12" s="8" t="s">
        <v>292</v>
      </c>
      <c r="C12" s="308"/>
    </row>
    <row r="13" spans="1:3" s="364" customFormat="1" ht="12" customHeight="1">
      <c r="A13" s="437" t="s">
        <v>530</v>
      </c>
      <c r="B13" s="8" t="s">
        <v>293</v>
      </c>
      <c r="C13" s="308"/>
    </row>
    <row r="14" spans="1:3" s="364" customFormat="1" ht="12" customHeight="1">
      <c r="A14" s="437" t="s">
        <v>531</v>
      </c>
      <c r="B14" s="8" t="s">
        <v>449</v>
      </c>
      <c r="C14" s="308"/>
    </row>
    <row r="15" spans="1:3" s="364" customFormat="1" ht="12" customHeight="1">
      <c r="A15" s="437" t="s">
        <v>532</v>
      </c>
      <c r="B15" s="7" t="s">
        <v>450</v>
      </c>
      <c r="C15" s="308"/>
    </row>
    <row r="16" spans="1:3" s="364" customFormat="1" ht="12" customHeight="1">
      <c r="A16" s="437" t="s">
        <v>533</v>
      </c>
      <c r="B16" s="8" t="s">
        <v>296</v>
      </c>
      <c r="C16" s="354"/>
    </row>
    <row r="17" spans="1:3" s="445" customFormat="1" ht="12" customHeight="1">
      <c r="A17" s="437" t="s">
        <v>534</v>
      </c>
      <c r="B17" s="8" t="s">
        <v>297</v>
      </c>
      <c r="C17" s="308"/>
    </row>
    <row r="18" spans="1:3" s="445" customFormat="1" ht="12" customHeight="1" thickBot="1">
      <c r="A18" s="437" t="s">
        <v>535</v>
      </c>
      <c r="B18" s="7" t="s">
        <v>298</v>
      </c>
      <c r="C18" s="309"/>
    </row>
    <row r="19" spans="1:3" s="364" customFormat="1" ht="12" customHeight="1" thickBot="1">
      <c r="A19" s="190" t="s">
        <v>511</v>
      </c>
      <c r="B19" s="228" t="s">
        <v>451</v>
      </c>
      <c r="C19" s="310">
        <f>SUM(C20:C22)</f>
        <v>0</v>
      </c>
    </row>
    <row r="20" spans="1:3" s="445" customFormat="1" ht="12" customHeight="1">
      <c r="A20" s="437" t="s">
        <v>506</v>
      </c>
      <c r="B20" s="9" t="s">
        <v>264</v>
      </c>
      <c r="C20" s="308"/>
    </row>
    <row r="21" spans="1:3" s="445" customFormat="1" ht="12" customHeight="1">
      <c r="A21" s="437" t="s">
        <v>508</v>
      </c>
      <c r="B21" s="8" t="s">
        <v>452</v>
      </c>
      <c r="C21" s="308"/>
    </row>
    <row r="22" spans="1:3" s="445" customFormat="1" ht="12" customHeight="1">
      <c r="A22" s="437" t="s">
        <v>510</v>
      </c>
      <c r="B22" s="8" t="s">
        <v>453</v>
      </c>
      <c r="C22" s="308"/>
    </row>
    <row r="23" spans="1:3" s="445" customFormat="1" ht="12" customHeight="1" thickBot="1">
      <c r="A23" s="437" t="s">
        <v>116</v>
      </c>
      <c r="B23" s="8" t="s">
        <v>2</v>
      </c>
      <c r="C23" s="308"/>
    </row>
    <row r="24" spans="1:3" s="445" customFormat="1" ht="12" customHeight="1" thickBot="1">
      <c r="A24" s="198" t="s">
        <v>524</v>
      </c>
      <c r="B24" s="153" t="s">
        <v>183</v>
      </c>
      <c r="C24" s="337"/>
    </row>
    <row r="25" spans="1:3" s="445" customFormat="1" ht="12" customHeight="1" thickBot="1">
      <c r="A25" s="198" t="s">
        <v>517</v>
      </c>
      <c r="B25" s="153" t="s">
        <v>454</v>
      </c>
      <c r="C25" s="310">
        <f>+C26+C27</f>
        <v>0</v>
      </c>
    </row>
    <row r="26" spans="1:3" s="445" customFormat="1" ht="12" customHeight="1">
      <c r="A26" s="438" t="s">
        <v>516</v>
      </c>
      <c r="B26" s="439" t="s">
        <v>452</v>
      </c>
      <c r="C26" s="96"/>
    </row>
    <row r="27" spans="1:3" s="445" customFormat="1" ht="12" customHeight="1">
      <c r="A27" s="438" t="s">
        <v>515</v>
      </c>
      <c r="B27" s="440" t="s">
        <v>455</v>
      </c>
      <c r="C27" s="311"/>
    </row>
    <row r="28" spans="1:3" s="445" customFormat="1" ht="12" customHeight="1" thickBot="1">
      <c r="A28" s="437"/>
      <c r="B28" s="441" t="s">
        <v>456</v>
      </c>
      <c r="C28" s="103"/>
    </row>
    <row r="29" spans="1:3" s="445" customFormat="1" ht="12" customHeight="1" thickBot="1">
      <c r="A29" s="198" t="s">
        <v>543</v>
      </c>
      <c r="B29" s="153" t="s">
        <v>457</v>
      </c>
      <c r="C29" s="310">
        <f>+C30+C31+C32</f>
        <v>0</v>
      </c>
    </row>
    <row r="30" spans="1:3" s="445" customFormat="1" ht="12" customHeight="1">
      <c r="A30" s="438" t="s">
        <v>538</v>
      </c>
      <c r="B30" s="439" t="s">
        <v>303</v>
      </c>
      <c r="C30" s="96"/>
    </row>
    <row r="31" spans="1:3" s="445" customFormat="1" ht="12" customHeight="1">
      <c r="A31" s="438" t="s">
        <v>539</v>
      </c>
      <c r="B31" s="440" t="s">
        <v>304</v>
      </c>
      <c r="C31" s="311"/>
    </row>
    <row r="32" spans="1:3" s="445" customFormat="1" ht="12" customHeight="1" thickBot="1">
      <c r="A32" s="437" t="s">
        <v>539</v>
      </c>
      <c r="B32" s="162" t="s">
        <v>305</v>
      </c>
      <c r="C32" s="103"/>
    </row>
    <row r="33" spans="1:3" s="364" customFormat="1" ht="12" customHeight="1" thickBot="1">
      <c r="A33" s="198" t="s">
        <v>548</v>
      </c>
      <c r="B33" s="153" t="s">
        <v>416</v>
      </c>
      <c r="C33" s="337"/>
    </row>
    <row r="34" spans="1:3" s="364" customFormat="1" ht="12" customHeight="1" thickBot="1">
      <c r="A34" s="198" t="s">
        <v>553</v>
      </c>
      <c r="B34" s="153" t="s">
        <v>458</v>
      </c>
      <c r="C34" s="355"/>
    </row>
    <row r="35" spans="1:3" s="364" customFormat="1" ht="12" customHeight="1" thickBot="1">
      <c r="A35" s="190" t="s">
        <v>555</v>
      </c>
      <c r="B35" s="153" t="s">
        <v>459</v>
      </c>
      <c r="C35" s="356">
        <f>+C8+C19+C24+C25+C29+C33+C34</f>
        <v>0</v>
      </c>
    </row>
    <row r="36" spans="1:3" s="364" customFormat="1" ht="12" customHeight="1" thickBot="1">
      <c r="A36" s="229" t="s">
        <v>583</v>
      </c>
      <c r="B36" s="153" t="s">
        <v>460</v>
      </c>
      <c r="C36" s="356">
        <f>+C37+C38+C39</f>
        <v>98271</v>
      </c>
    </row>
    <row r="37" spans="1:3" s="364" customFormat="1" ht="12" customHeight="1">
      <c r="A37" s="438" t="s">
        <v>567</v>
      </c>
      <c r="B37" s="439" t="s">
        <v>241</v>
      </c>
      <c r="C37" s="96"/>
    </row>
    <row r="38" spans="1:3" s="364" customFormat="1" ht="12" customHeight="1">
      <c r="A38" s="438" t="s">
        <v>568</v>
      </c>
      <c r="B38" s="440" t="s">
        <v>3</v>
      </c>
      <c r="C38" s="311"/>
    </row>
    <row r="39" spans="1:3" s="445" customFormat="1" ht="12" customHeight="1" thickBot="1">
      <c r="A39" s="437" t="s">
        <v>573</v>
      </c>
      <c r="B39" s="162" t="s">
        <v>461</v>
      </c>
      <c r="C39" s="103">
        <v>98271</v>
      </c>
    </row>
    <row r="40" spans="1:3" s="445" customFormat="1" ht="15" customHeight="1" thickBot="1">
      <c r="A40" s="229" t="s">
        <v>586</v>
      </c>
      <c r="B40" s="230" t="s">
        <v>652</v>
      </c>
      <c r="C40" s="359">
        <f>+C35+C36</f>
        <v>98271</v>
      </c>
    </row>
    <row r="41" spans="1:3" s="445" customFormat="1" ht="15" customHeight="1">
      <c r="A41" s="231"/>
      <c r="B41" s="232"/>
      <c r="C41" s="357"/>
    </row>
    <row r="42" spans="1:3" ht="13.5" thickBot="1">
      <c r="A42" s="233"/>
      <c r="B42" s="234"/>
      <c r="C42" s="358"/>
    </row>
    <row r="43" spans="1:3" s="444" customFormat="1" ht="16.5" customHeight="1" thickBot="1">
      <c r="A43" s="235"/>
      <c r="B43" s="236" t="s">
        <v>61</v>
      </c>
      <c r="C43" s="359"/>
    </row>
    <row r="44" spans="1:3" s="446" customFormat="1" ht="12" customHeight="1" thickBot="1">
      <c r="A44" s="198" t="s">
        <v>603</v>
      </c>
      <c r="B44" s="153" t="s">
        <v>654</v>
      </c>
      <c r="C44" s="310">
        <f>SUM(C45:C49)</f>
        <v>98271</v>
      </c>
    </row>
    <row r="45" spans="1:3" ht="12" customHeight="1">
      <c r="A45" s="437" t="s">
        <v>588</v>
      </c>
      <c r="B45" s="9" t="s">
        <v>51</v>
      </c>
      <c r="C45" s="96">
        <v>36369</v>
      </c>
    </row>
    <row r="46" spans="1:3" ht="12" customHeight="1">
      <c r="A46" s="437" t="s">
        <v>589</v>
      </c>
      <c r="B46" s="8" t="s">
        <v>192</v>
      </c>
      <c r="C46" s="99">
        <v>9906</v>
      </c>
    </row>
    <row r="47" spans="1:3" ht="12" customHeight="1">
      <c r="A47" s="437" t="s">
        <v>590</v>
      </c>
      <c r="B47" s="8" t="s">
        <v>150</v>
      </c>
      <c r="C47" s="99">
        <v>14330</v>
      </c>
    </row>
    <row r="48" spans="1:3" ht="12" customHeight="1">
      <c r="A48" s="437" t="s">
        <v>591</v>
      </c>
      <c r="B48" s="8" t="s">
        <v>193</v>
      </c>
      <c r="C48" s="99">
        <v>37666</v>
      </c>
    </row>
    <row r="49" spans="1:3" ht="12" customHeight="1" thickBot="1">
      <c r="A49" s="437" t="s">
        <v>592</v>
      </c>
      <c r="B49" s="8" t="s">
        <v>194</v>
      </c>
      <c r="C49" s="99"/>
    </row>
    <row r="50" spans="1:3" ht="12" customHeight="1" thickBot="1">
      <c r="A50" s="198" t="s">
        <v>616</v>
      </c>
      <c r="B50" s="153" t="s">
        <v>653</v>
      </c>
      <c r="C50" s="310">
        <f>SUM(C51:C53)</f>
        <v>0</v>
      </c>
    </row>
    <row r="51" spans="1:3" s="446" customFormat="1" ht="12" customHeight="1">
      <c r="A51" s="437" t="s">
        <v>605</v>
      </c>
      <c r="B51" s="9" t="s">
        <v>231</v>
      </c>
      <c r="C51" s="96"/>
    </row>
    <row r="52" spans="1:3" ht="12" customHeight="1">
      <c r="A52" s="437" t="s">
        <v>606</v>
      </c>
      <c r="B52" s="8" t="s">
        <v>196</v>
      </c>
      <c r="C52" s="99"/>
    </row>
    <row r="53" spans="1:3" ht="12" customHeight="1">
      <c r="A53" s="437" t="s">
        <v>607</v>
      </c>
      <c r="B53" s="8" t="s">
        <v>62</v>
      </c>
      <c r="C53" s="99"/>
    </row>
    <row r="54" spans="1:3" ht="12" customHeight="1" thickBot="1">
      <c r="A54" s="437"/>
      <c r="B54" s="8" t="s">
        <v>4</v>
      </c>
      <c r="C54" s="99"/>
    </row>
    <row r="55" spans="1:3" ht="15" customHeight="1" thickBot="1">
      <c r="A55" s="198" t="s">
        <v>620</v>
      </c>
      <c r="B55" s="237" t="s">
        <v>655</v>
      </c>
      <c r="C55" s="360">
        <f>+C44+C50</f>
        <v>98271</v>
      </c>
    </row>
    <row r="56" ht="13.5" thickBot="1">
      <c r="C56" s="361"/>
    </row>
    <row r="57" spans="1:3" ht="15" customHeight="1" thickBot="1">
      <c r="A57" s="240" t="s">
        <v>209</v>
      </c>
      <c r="B57" s="241"/>
      <c r="C57" s="150" t="s">
        <v>660</v>
      </c>
    </row>
    <row r="58" spans="1:3" ht="14.25" customHeight="1" thickBot="1">
      <c r="A58" s="240" t="s">
        <v>210</v>
      </c>
      <c r="B58" s="241"/>
      <c r="C58" s="150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1" sqref="B1:C1"/>
    </sheetView>
  </sheetViews>
  <sheetFormatPr defaultColWidth="9.00390625" defaultRowHeight="12.75"/>
  <cols>
    <col min="1" max="1" width="13.87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595" t="s">
        <v>727</v>
      </c>
      <c r="C1" s="595"/>
    </row>
    <row r="2" spans="1:3" s="442" customFormat="1" ht="25.5" customHeight="1">
      <c r="A2" s="403" t="s">
        <v>207</v>
      </c>
      <c r="B2" s="347" t="s">
        <v>486</v>
      </c>
      <c r="C2" s="362" t="s">
        <v>65</v>
      </c>
    </row>
    <row r="3" spans="1:3" s="442" customFormat="1" ht="24.75" thickBot="1">
      <c r="A3" s="435" t="s">
        <v>206</v>
      </c>
      <c r="B3" s="348" t="s">
        <v>466</v>
      </c>
      <c r="C3" s="363" t="s">
        <v>65</v>
      </c>
    </row>
    <row r="4" spans="1:3" s="443" customFormat="1" ht="15.75" customHeight="1" thickBot="1">
      <c r="A4" s="221"/>
      <c r="B4" s="221"/>
      <c r="C4" s="222" t="s">
        <v>57</v>
      </c>
    </row>
    <row r="5" spans="1:3" ht="13.5" thickBot="1">
      <c r="A5" s="404" t="s">
        <v>208</v>
      </c>
      <c r="B5" s="223" t="s">
        <v>58</v>
      </c>
      <c r="C5" s="224" t="s">
        <v>59</v>
      </c>
    </row>
    <row r="6" spans="1:3" s="444" customFormat="1" ht="12.75" customHeight="1" thickBot="1">
      <c r="A6" s="190">
        <v>1</v>
      </c>
      <c r="B6" s="191">
        <v>2</v>
      </c>
      <c r="C6" s="192">
        <v>3</v>
      </c>
    </row>
    <row r="7" spans="1:3" s="444" customFormat="1" ht="15.75" customHeight="1" thickBot="1">
      <c r="A7" s="225"/>
      <c r="B7" s="226" t="s">
        <v>60</v>
      </c>
      <c r="C7" s="227"/>
    </row>
    <row r="8" spans="1:3" s="364" customFormat="1" ht="12" customHeight="1" thickBot="1">
      <c r="A8" s="190" t="s">
        <v>536</v>
      </c>
      <c r="B8" s="228" t="s">
        <v>448</v>
      </c>
      <c r="C8" s="310">
        <f>SUM(C9:C18)</f>
        <v>0</v>
      </c>
    </row>
    <row r="9" spans="1:3" s="364" customFormat="1" ht="12" customHeight="1">
      <c r="A9" s="436" t="s">
        <v>526</v>
      </c>
      <c r="B9" s="10" t="s">
        <v>289</v>
      </c>
      <c r="C9" s="353"/>
    </row>
    <row r="10" spans="1:3" s="364" customFormat="1" ht="12" customHeight="1">
      <c r="A10" s="437" t="s">
        <v>527</v>
      </c>
      <c r="B10" s="8" t="s">
        <v>290</v>
      </c>
      <c r="C10" s="308"/>
    </row>
    <row r="11" spans="1:3" s="364" customFormat="1" ht="12" customHeight="1">
      <c r="A11" s="437" t="s">
        <v>528</v>
      </c>
      <c r="B11" s="8" t="s">
        <v>291</v>
      </c>
      <c r="C11" s="308"/>
    </row>
    <row r="12" spans="1:3" s="364" customFormat="1" ht="12" customHeight="1">
      <c r="A12" s="437" t="s">
        <v>529</v>
      </c>
      <c r="B12" s="8" t="s">
        <v>292</v>
      </c>
      <c r="C12" s="308"/>
    </row>
    <row r="13" spans="1:3" s="364" customFormat="1" ht="12" customHeight="1">
      <c r="A13" s="437" t="s">
        <v>530</v>
      </c>
      <c r="B13" s="8" t="s">
        <v>293</v>
      </c>
      <c r="C13" s="308"/>
    </row>
    <row r="14" spans="1:3" s="364" customFormat="1" ht="12" customHeight="1">
      <c r="A14" s="437" t="s">
        <v>531</v>
      </c>
      <c r="B14" s="8" t="s">
        <v>449</v>
      </c>
      <c r="C14" s="308"/>
    </row>
    <row r="15" spans="1:3" s="364" customFormat="1" ht="12" customHeight="1">
      <c r="A15" s="437" t="s">
        <v>532</v>
      </c>
      <c r="B15" s="7" t="s">
        <v>450</v>
      </c>
      <c r="C15" s="308"/>
    </row>
    <row r="16" spans="1:3" s="364" customFormat="1" ht="12" customHeight="1">
      <c r="A16" s="437" t="s">
        <v>533</v>
      </c>
      <c r="B16" s="8" t="s">
        <v>296</v>
      </c>
      <c r="C16" s="354"/>
    </row>
    <row r="17" spans="1:3" s="445" customFormat="1" ht="12" customHeight="1">
      <c r="A17" s="437" t="s">
        <v>534</v>
      </c>
      <c r="B17" s="8" t="s">
        <v>297</v>
      </c>
      <c r="C17" s="308"/>
    </row>
    <row r="18" spans="1:3" s="445" customFormat="1" ht="12" customHeight="1" thickBot="1">
      <c r="A18" s="437" t="s">
        <v>535</v>
      </c>
      <c r="B18" s="7" t="s">
        <v>298</v>
      </c>
      <c r="C18" s="309"/>
    </row>
    <row r="19" spans="1:3" s="364" customFormat="1" ht="12" customHeight="1" thickBot="1">
      <c r="A19" s="190" t="s">
        <v>511</v>
      </c>
      <c r="B19" s="228" t="s">
        <v>451</v>
      </c>
      <c r="C19" s="310">
        <f>SUM(C20:C22)</f>
        <v>0</v>
      </c>
    </row>
    <row r="20" spans="1:3" s="445" customFormat="1" ht="12" customHeight="1">
      <c r="A20" s="437" t="s">
        <v>506</v>
      </c>
      <c r="B20" s="9" t="s">
        <v>264</v>
      </c>
      <c r="C20" s="308"/>
    </row>
    <row r="21" spans="1:3" s="445" customFormat="1" ht="12" customHeight="1">
      <c r="A21" s="437" t="s">
        <v>508</v>
      </c>
      <c r="B21" s="8" t="s">
        <v>452</v>
      </c>
      <c r="C21" s="308"/>
    </row>
    <row r="22" spans="1:3" s="445" customFormat="1" ht="12" customHeight="1">
      <c r="A22" s="437" t="s">
        <v>510</v>
      </c>
      <c r="B22" s="8" t="s">
        <v>453</v>
      </c>
      <c r="C22" s="308"/>
    </row>
    <row r="23" spans="1:3" s="445" customFormat="1" ht="12" customHeight="1" thickBot="1">
      <c r="A23" s="437" t="s">
        <v>116</v>
      </c>
      <c r="B23" s="8" t="s">
        <v>2</v>
      </c>
      <c r="C23" s="308"/>
    </row>
    <row r="24" spans="1:3" s="445" customFormat="1" ht="12" customHeight="1" thickBot="1">
      <c r="A24" s="198" t="s">
        <v>524</v>
      </c>
      <c r="B24" s="153" t="s">
        <v>183</v>
      </c>
      <c r="C24" s="337"/>
    </row>
    <row r="25" spans="1:3" s="445" customFormat="1" ht="12" customHeight="1" thickBot="1">
      <c r="A25" s="198" t="s">
        <v>517</v>
      </c>
      <c r="B25" s="153" t="s">
        <v>454</v>
      </c>
      <c r="C25" s="310">
        <f>+C26+C27</f>
        <v>0</v>
      </c>
    </row>
    <row r="26" spans="1:3" s="445" customFormat="1" ht="12" customHeight="1">
      <c r="A26" s="438" t="s">
        <v>516</v>
      </c>
      <c r="B26" s="439" t="s">
        <v>452</v>
      </c>
      <c r="C26" s="96"/>
    </row>
    <row r="27" spans="1:3" s="445" customFormat="1" ht="12" customHeight="1">
      <c r="A27" s="438" t="s">
        <v>515</v>
      </c>
      <c r="B27" s="440" t="s">
        <v>455</v>
      </c>
      <c r="C27" s="311"/>
    </row>
    <row r="28" spans="1:3" s="445" customFormat="1" ht="12" customHeight="1" thickBot="1">
      <c r="A28" s="437"/>
      <c r="B28" s="441" t="s">
        <v>456</v>
      </c>
      <c r="C28" s="103"/>
    </row>
    <row r="29" spans="1:3" s="445" customFormat="1" ht="12" customHeight="1" thickBot="1">
      <c r="A29" s="198" t="s">
        <v>543</v>
      </c>
      <c r="B29" s="153" t="s">
        <v>457</v>
      </c>
      <c r="C29" s="310">
        <f>+C30+C31+C32</f>
        <v>0</v>
      </c>
    </row>
    <row r="30" spans="1:3" s="445" customFormat="1" ht="12" customHeight="1">
      <c r="A30" s="438" t="s">
        <v>538</v>
      </c>
      <c r="B30" s="439" t="s">
        <v>303</v>
      </c>
      <c r="C30" s="96"/>
    </row>
    <row r="31" spans="1:3" s="445" customFormat="1" ht="12" customHeight="1">
      <c r="A31" s="438" t="s">
        <v>539</v>
      </c>
      <c r="B31" s="440" t="s">
        <v>304</v>
      </c>
      <c r="C31" s="311"/>
    </row>
    <row r="32" spans="1:3" s="445" customFormat="1" ht="12" customHeight="1" thickBot="1">
      <c r="A32" s="437" t="s">
        <v>539</v>
      </c>
      <c r="B32" s="162" t="s">
        <v>305</v>
      </c>
      <c r="C32" s="103"/>
    </row>
    <row r="33" spans="1:3" s="364" customFormat="1" ht="12" customHeight="1" thickBot="1">
      <c r="A33" s="198" t="s">
        <v>548</v>
      </c>
      <c r="B33" s="153" t="s">
        <v>416</v>
      </c>
      <c r="C33" s="337"/>
    </row>
    <row r="34" spans="1:3" s="364" customFormat="1" ht="12" customHeight="1" thickBot="1">
      <c r="A34" s="198" t="s">
        <v>553</v>
      </c>
      <c r="B34" s="153" t="s">
        <v>458</v>
      </c>
      <c r="C34" s="355"/>
    </row>
    <row r="35" spans="1:3" s="364" customFormat="1" ht="12" customHeight="1" thickBot="1">
      <c r="A35" s="190" t="s">
        <v>555</v>
      </c>
      <c r="B35" s="153" t="s">
        <v>459</v>
      </c>
      <c r="C35" s="356">
        <f>+C8+C19+C24+C25+C29+C33+C34</f>
        <v>0</v>
      </c>
    </row>
    <row r="36" spans="1:3" s="364" customFormat="1" ht="12" customHeight="1" thickBot="1">
      <c r="A36" s="229" t="s">
        <v>583</v>
      </c>
      <c r="B36" s="153" t="s">
        <v>460</v>
      </c>
      <c r="C36" s="356">
        <f>+C37+C38+C39</f>
        <v>60605</v>
      </c>
    </row>
    <row r="37" spans="1:3" s="364" customFormat="1" ht="12" customHeight="1">
      <c r="A37" s="438" t="s">
        <v>567</v>
      </c>
      <c r="B37" s="439" t="s">
        <v>241</v>
      </c>
      <c r="C37" s="96"/>
    </row>
    <row r="38" spans="1:3" s="364" customFormat="1" ht="12" customHeight="1">
      <c r="A38" s="438" t="s">
        <v>568</v>
      </c>
      <c r="B38" s="440" t="s">
        <v>3</v>
      </c>
      <c r="C38" s="311"/>
    </row>
    <row r="39" spans="1:3" s="445" customFormat="1" ht="12" customHeight="1" thickBot="1">
      <c r="A39" s="437" t="s">
        <v>573</v>
      </c>
      <c r="B39" s="162" t="s">
        <v>461</v>
      </c>
      <c r="C39" s="103">
        <v>60605</v>
      </c>
    </row>
    <row r="40" spans="1:3" s="445" customFormat="1" ht="15" customHeight="1" thickBot="1">
      <c r="A40" s="229" t="s">
        <v>586</v>
      </c>
      <c r="B40" s="230" t="s">
        <v>462</v>
      </c>
      <c r="C40" s="359">
        <f>+C35+C36</f>
        <v>60605</v>
      </c>
    </row>
    <row r="41" spans="1:3" s="445" customFormat="1" ht="15" customHeight="1">
      <c r="A41" s="231"/>
      <c r="B41" s="232"/>
      <c r="C41" s="357"/>
    </row>
    <row r="42" spans="1:3" ht="13.5" thickBot="1">
      <c r="A42" s="233"/>
      <c r="B42" s="234"/>
      <c r="C42" s="358"/>
    </row>
    <row r="43" spans="1:3" s="444" customFormat="1" ht="16.5" customHeight="1" thickBot="1">
      <c r="A43" s="235"/>
      <c r="B43" s="236" t="s">
        <v>61</v>
      </c>
      <c r="C43" s="359"/>
    </row>
    <row r="44" spans="1:3" s="446" customFormat="1" ht="12" customHeight="1" thickBot="1">
      <c r="A44" s="198" t="s">
        <v>603</v>
      </c>
      <c r="B44" s="153" t="s">
        <v>463</v>
      </c>
      <c r="C44" s="310">
        <f>SUM(C45:C49)</f>
        <v>60605</v>
      </c>
    </row>
    <row r="45" spans="1:3" ht="12" customHeight="1">
      <c r="A45" s="437" t="s">
        <v>588</v>
      </c>
      <c r="B45" s="9" t="s">
        <v>51</v>
      </c>
      <c r="C45" s="96">
        <v>36369</v>
      </c>
    </row>
    <row r="46" spans="1:3" ht="12" customHeight="1">
      <c r="A46" s="437" t="s">
        <v>589</v>
      </c>
      <c r="B46" s="8" t="s">
        <v>192</v>
      </c>
      <c r="C46" s="99">
        <v>9906</v>
      </c>
    </row>
    <row r="47" spans="1:3" ht="12" customHeight="1">
      <c r="A47" s="437" t="s">
        <v>590</v>
      </c>
      <c r="B47" s="8" t="s">
        <v>150</v>
      </c>
      <c r="C47" s="99">
        <v>14330</v>
      </c>
    </row>
    <row r="48" spans="1:3" ht="12" customHeight="1">
      <c r="A48" s="437" t="s">
        <v>591</v>
      </c>
      <c r="B48" s="8" t="s">
        <v>193</v>
      </c>
      <c r="C48" s="99"/>
    </row>
    <row r="49" spans="1:3" ht="12" customHeight="1" thickBot="1">
      <c r="A49" s="437" t="s">
        <v>592</v>
      </c>
      <c r="B49" s="8" t="s">
        <v>194</v>
      </c>
      <c r="C49" s="99"/>
    </row>
    <row r="50" spans="1:3" ht="12" customHeight="1" thickBot="1">
      <c r="A50" s="198" t="s">
        <v>616</v>
      </c>
      <c r="B50" s="153" t="s">
        <v>464</v>
      </c>
      <c r="C50" s="310">
        <f>SUM(C51:C53)</f>
        <v>0</v>
      </c>
    </row>
    <row r="51" spans="1:3" s="446" customFormat="1" ht="12" customHeight="1">
      <c r="A51" s="437" t="s">
        <v>605</v>
      </c>
      <c r="B51" s="9" t="s">
        <v>231</v>
      </c>
      <c r="C51" s="96"/>
    </row>
    <row r="52" spans="1:3" ht="12" customHeight="1">
      <c r="A52" s="437" t="s">
        <v>606</v>
      </c>
      <c r="B52" s="8" t="s">
        <v>196</v>
      </c>
      <c r="C52" s="99"/>
    </row>
    <row r="53" spans="1:3" ht="12" customHeight="1">
      <c r="A53" s="437" t="s">
        <v>607</v>
      </c>
      <c r="B53" s="8" t="s">
        <v>62</v>
      </c>
      <c r="C53" s="99"/>
    </row>
    <row r="54" spans="1:3" ht="12" customHeight="1" thickBot="1">
      <c r="A54" s="437"/>
      <c r="B54" s="8" t="s">
        <v>4</v>
      </c>
      <c r="C54" s="99"/>
    </row>
    <row r="55" spans="1:3" ht="15" customHeight="1" thickBot="1">
      <c r="A55" s="198" t="s">
        <v>620</v>
      </c>
      <c r="B55" s="237" t="s">
        <v>465</v>
      </c>
      <c r="C55" s="360">
        <f>+C44+C50</f>
        <v>60605</v>
      </c>
    </row>
    <row r="56" ht="13.5" thickBot="1">
      <c r="C56" s="361"/>
    </row>
    <row r="57" spans="1:3" ht="15" customHeight="1" thickBot="1">
      <c r="A57" s="240" t="s">
        <v>209</v>
      </c>
      <c r="B57" s="241"/>
      <c r="C57" s="150" t="s">
        <v>660</v>
      </c>
    </row>
    <row r="58" spans="1:3" ht="14.25" customHeight="1" thickBot="1">
      <c r="A58" s="240" t="s">
        <v>210</v>
      </c>
      <c r="B58" s="241"/>
      <c r="C58" s="150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8"/>
  <sheetViews>
    <sheetView workbookViewId="0" topLeftCell="A1">
      <selection activeCell="B1" sqref="B1:C1"/>
    </sheetView>
  </sheetViews>
  <sheetFormatPr defaultColWidth="9.00390625" defaultRowHeight="12.75"/>
  <cols>
    <col min="1" max="1" width="13.87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595" t="s">
        <v>728</v>
      </c>
      <c r="C1" s="595"/>
    </row>
    <row r="2" spans="1:3" s="442" customFormat="1" ht="25.5" customHeight="1">
      <c r="A2" s="403" t="s">
        <v>207</v>
      </c>
      <c r="B2" s="347" t="s">
        <v>486</v>
      </c>
      <c r="C2" s="362" t="s">
        <v>65</v>
      </c>
    </row>
    <row r="3" spans="1:3" s="442" customFormat="1" ht="24.75" thickBot="1">
      <c r="A3" s="435" t="s">
        <v>206</v>
      </c>
      <c r="B3" s="348" t="s">
        <v>468</v>
      </c>
      <c r="C3" s="363" t="s">
        <v>66</v>
      </c>
    </row>
    <row r="4" spans="1:3" s="443" customFormat="1" ht="15.75" customHeight="1" thickBot="1">
      <c r="A4" s="221"/>
      <c r="B4" s="221"/>
      <c r="C4" s="222" t="s">
        <v>57</v>
      </c>
    </row>
    <row r="5" spans="1:3" ht="13.5" thickBot="1">
      <c r="A5" s="404" t="s">
        <v>208</v>
      </c>
      <c r="B5" s="223" t="s">
        <v>58</v>
      </c>
      <c r="C5" s="224" t="s">
        <v>59</v>
      </c>
    </row>
    <row r="6" spans="1:3" s="444" customFormat="1" ht="12.75" customHeight="1" thickBot="1">
      <c r="A6" s="190">
        <v>1</v>
      </c>
      <c r="B6" s="191">
        <v>2</v>
      </c>
      <c r="C6" s="192">
        <v>3</v>
      </c>
    </row>
    <row r="7" spans="1:3" s="444" customFormat="1" ht="15.75" customHeight="1" thickBot="1">
      <c r="A7" s="225"/>
      <c r="B7" s="226" t="s">
        <v>60</v>
      </c>
      <c r="C7" s="227"/>
    </row>
    <row r="8" spans="1:3" s="364" customFormat="1" ht="12" customHeight="1" thickBot="1">
      <c r="A8" s="190" t="s">
        <v>536</v>
      </c>
      <c r="B8" s="228" t="s">
        <v>448</v>
      </c>
      <c r="C8" s="310">
        <f>SUM(C9:C18)</f>
        <v>0</v>
      </c>
    </row>
    <row r="9" spans="1:3" s="364" customFormat="1" ht="12" customHeight="1">
      <c r="A9" s="436" t="s">
        <v>526</v>
      </c>
      <c r="B9" s="10" t="s">
        <v>289</v>
      </c>
      <c r="C9" s="353"/>
    </row>
    <row r="10" spans="1:3" s="364" customFormat="1" ht="12" customHeight="1">
      <c r="A10" s="437" t="s">
        <v>527</v>
      </c>
      <c r="B10" s="8" t="s">
        <v>290</v>
      </c>
      <c r="C10" s="308"/>
    </row>
    <row r="11" spans="1:3" s="364" customFormat="1" ht="12" customHeight="1">
      <c r="A11" s="437" t="s">
        <v>528</v>
      </c>
      <c r="B11" s="8" t="s">
        <v>291</v>
      </c>
      <c r="C11" s="308"/>
    </row>
    <row r="12" spans="1:3" s="364" customFormat="1" ht="12" customHeight="1">
      <c r="A12" s="437" t="s">
        <v>529</v>
      </c>
      <c r="B12" s="8" t="s">
        <v>292</v>
      </c>
      <c r="C12" s="308"/>
    </row>
    <row r="13" spans="1:3" s="364" customFormat="1" ht="12" customHeight="1">
      <c r="A13" s="437" t="s">
        <v>530</v>
      </c>
      <c r="B13" s="8" t="s">
        <v>293</v>
      </c>
      <c r="C13" s="308"/>
    </row>
    <row r="14" spans="1:3" s="364" customFormat="1" ht="12" customHeight="1">
      <c r="A14" s="437" t="s">
        <v>531</v>
      </c>
      <c r="B14" s="8" t="s">
        <v>449</v>
      </c>
      <c r="C14" s="308"/>
    </row>
    <row r="15" spans="1:3" s="364" customFormat="1" ht="12" customHeight="1">
      <c r="A15" s="437" t="s">
        <v>532</v>
      </c>
      <c r="B15" s="7" t="s">
        <v>450</v>
      </c>
      <c r="C15" s="308"/>
    </row>
    <row r="16" spans="1:3" s="364" customFormat="1" ht="12" customHeight="1">
      <c r="A16" s="437" t="s">
        <v>533</v>
      </c>
      <c r="B16" s="8" t="s">
        <v>296</v>
      </c>
      <c r="C16" s="354"/>
    </row>
    <row r="17" spans="1:3" s="445" customFormat="1" ht="12" customHeight="1">
      <c r="A17" s="437" t="s">
        <v>534</v>
      </c>
      <c r="B17" s="8" t="s">
        <v>297</v>
      </c>
      <c r="C17" s="308"/>
    </row>
    <row r="18" spans="1:3" s="445" customFormat="1" ht="12" customHeight="1" thickBot="1">
      <c r="A18" s="437" t="s">
        <v>535</v>
      </c>
      <c r="B18" s="7" t="s">
        <v>298</v>
      </c>
      <c r="C18" s="309"/>
    </row>
    <row r="19" spans="1:3" s="364" customFormat="1" ht="12" customHeight="1" thickBot="1">
      <c r="A19" s="190" t="s">
        <v>511</v>
      </c>
      <c r="B19" s="228" t="s">
        <v>451</v>
      </c>
      <c r="C19" s="310">
        <f>SUM(C20:C22)</f>
        <v>0</v>
      </c>
    </row>
    <row r="20" spans="1:3" s="445" customFormat="1" ht="12" customHeight="1">
      <c r="A20" s="437" t="s">
        <v>506</v>
      </c>
      <c r="B20" s="9" t="s">
        <v>264</v>
      </c>
      <c r="C20" s="308"/>
    </row>
    <row r="21" spans="1:3" s="445" customFormat="1" ht="12" customHeight="1">
      <c r="A21" s="437" t="s">
        <v>508</v>
      </c>
      <c r="B21" s="8" t="s">
        <v>452</v>
      </c>
      <c r="C21" s="308"/>
    </row>
    <row r="22" spans="1:3" s="445" customFormat="1" ht="12" customHeight="1">
      <c r="A22" s="437" t="s">
        <v>510</v>
      </c>
      <c r="B22" s="8" t="s">
        <v>453</v>
      </c>
      <c r="C22" s="308"/>
    </row>
    <row r="23" spans="1:3" s="445" customFormat="1" ht="12" customHeight="1" thickBot="1">
      <c r="A23" s="437" t="s">
        <v>116</v>
      </c>
      <c r="B23" s="8" t="s">
        <v>2</v>
      </c>
      <c r="C23" s="308"/>
    </row>
    <row r="24" spans="1:3" s="445" customFormat="1" ht="12" customHeight="1" thickBot="1">
      <c r="A24" s="198" t="s">
        <v>524</v>
      </c>
      <c r="B24" s="153" t="s">
        <v>183</v>
      </c>
      <c r="C24" s="337"/>
    </row>
    <row r="25" spans="1:3" s="445" customFormat="1" ht="12" customHeight="1" thickBot="1">
      <c r="A25" s="198" t="s">
        <v>517</v>
      </c>
      <c r="B25" s="153" t="s">
        <v>454</v>
      </c>
      <c r="C25" s="310">
        <f>+C26+C27</f>
        <v>0</v>
      </c>
    </row>
    <row r="26" spans="1:3" s="445" customFormat="1" ht="12" customHeight="1">
      <c r="A26" s="438" t="s">
        <v>516</v>
      </c>
      <c r="B26" s="439" t="s">
        <v>452</v>
      </c>
      <c r="C26" s="96"/>
    </row>
    <row r="27" spans="1:3" s="445" customFormat="1" ht="12" customHeight="1">
      <c r="A27" s="438" t="s">
        <v>515</v>
      </c>
      <c r="B27" s="440" t="s">
        <v>455</v>
      </c>
      <c r="C27" s="311"/>
    </row>
    <row r="28" spans="1:3" s="445" customFormat="1" ht="12" customHeight="1" thickBot="1">
      <c r="A28" s="437"/>
      <c r="B28" s="441" t="s">
        <v>456</v>
      </c>
      <c r="C28" s="103"/>
    </row>
    <row r="29" spans="1:3" s="445" customFormat="1" ht="12" customHeight="1" thickBot="1">
      <c r="A29" s="198" t="s">
        <v>543</v>
      </c>
      <c r="B29" s="153" t="s">
        <v>457</v>
      </c>
      <c r="C29" s="310">
        <f>+C30+C31+C32</f>
        <v>0</v>
      </c>
    </row>
    <row r="30" spans="1:3" s="445" customFormat="1" ht="12" customHeight="1">
      <c r="A30" s="438" t="s">
        <v>538</v>
      </c>
      <c r="B30" s="439" t="s">
        <v>303</v>
      </c>
      <c r="C30" s="96"/>
    </row>
    <row r="31" spans="1:3" s="445" customFormat="1" ht="12" customHeight="1">
      <c r="A31" s="438" t="s">
        <v>539</v>
      </c>
      <c r="B31" s="440" t="s">
        <v>304</v>
      </c>
      <c r="C31" s="311"/>
    </row>
    <row r="32" spans="1:3" s="445" customFormat="1" ht="12" customHeight="1" thickBot="1">
      <c r="A32" s="437" t="s">
        <v>539</v>
      </c>
      <c r="B32" s="162" t="s">
        <v>305</v>
      </c>
      <c r="C32" s="103"/>
    </row>
    <row r="33" spans="1:3" s="364" customFormat="1" ht="12" customHeight="1" thickBot="1">
      <c r="A33" s="198" t="s">
        <v>548</v>
      </c>
      <c r="B33" s="153" t="s">
        <v>416</v>
      </c>
      <c r="C33" s="337"/>
    </row>
    <row r="34" spans="1:3" s="364" customFormat="1" ht="12" customHeight="1" thickBot="1">
      <c r="A34" s="198" t="s">
        <v>553</v>
      </c>
      <c r="B34" s="153" t="s">
        <v>458</v>
      </c>
      <c r="C34" s="355"/>
    </row>
    <row r="35" spans="1:3" s="364" customFormat="1" ht="12" customHeight="1" thickBot="1">
      <c r="A35" s="190" t="s">
        <v>555</v>
      </c>
      <c r="B35" s="153" t="s">
        <v>459</v>
      </c>
      <c r="C35" s="356">
        <f>+C8+C19+C24+C25+C29+C33+C34</f>
        <v>0</v>
      </c>
    </row>
    <row r="36" spans="1:3" s="364" customFormat="1" ht="12" customHeight="1" thickBot="1">
      <c r="A36" s="229" t="s">
        <v>583</v>
      </c>
      <c r="B36" s="153" t="s">
        <v>460</v>
      </c>
      <c r="C36" s="356">
        <f>+C37+C38+C39</f>
        <v>37666</v>
      </c>
    </row>
    <row r="37" spans="1:3" s="364" customFormat="1" ht="12" customHeight="1">
      <c r="A37" s="438" t="s">
        <v>567</v>
      </c>
      <c r="B37" s="439" t="s">
        <v>241</v>
      </c>
      <c r="C37" s="96"/>
    </row>
    <row r="38" spans="1:3" s="364" customFormat="1" ht="12" customHeight="1">
      <c r="A38" s="438" t="s">
        <v>568</v>
      </c>
      <c r="B38" s="440" t="s">
        <v>3</v>
      </c>
      <c r="C38" s="311"/>
    </row>
    <row r="39" spans="1:3" s="445" customFormat="1" ht="12" customHeight="1" thickBot="1">
      <c r="A39" s="437" t="s">
        <v>573</v>
      </c>
      <c r="B39" s="162" t="s">
        <v>461</v>
      </c>
      <c r="C39" s="103">
        <v>37666</v>
      </c>
    </row>
    <row r="40" spans="1:3" s="445" customFormat="1" ht="15" customHeight="1" thickBot="1">
      <c r="A40" s="229" t="s">
        <v>586</v>
      </c>
      <c r="B40" s="230" t="s">
        <v>462</v>
      </c>
      <c r="C40" s="359">
        <f>+C35+C36</f>
        <v>37666</v>
      </c>
    </row>
    <row r="41" spans="1:3" s="445" customFormat="1" ht="15" customHeight="1">
      <c r="A41" s="231"/>
      <c r="B41" s="232"/>
      <c r="C41" s="357"/>
    </row>
    <row r="42" spans="1:3" ht="13.5" thickBot="1">
      <c r="A42" s="233"/>
      <c r="B42" s="234"/>
      <c r="C42" s="358"/>
    </row>
    <row r="43" spans="1:3" s="444" customFormat="1" ht="16.5" customHeight="1" thickBot="1">
      <c r="A43" s="235"/>
      <c r="B43" s="236" t="s">
        <v>61</v>
      </c>
      <c r="C43" s="359"/>
    </row>
    <row r="44" spans="1:3" s="446" customFormat="1" ht="12" customHeight="1" thickBot="1">
      <c r="A44" s="198" t="s">
        <v>603</v>
      </c>
      <c r="B44" s="153" t="s">
        <v>463</v>
      </c>
      <c r="C44" s="310">
        <f>SUM(C45:C49)</f>
        <v>37666</v>
      </c>
    </row>
    <row r="45" spans="1:3" ht="12" customHeight="1">
      <c r="A45" s="437" t="s">
        <v>588</v>
      </c>
      <c r="B45" s="9" t="s">
        <v>51</v>
      </c>
      <c r="C45" s="96"/>
    </row>
    <row r="46" spans="1:3" ht="12" customHeight="1">
      <c r="A46" s="437" t="s">
        <v>589</v>
      </c>
      <c r="B46" s="8" t="s">
        <v>192</v>
      </c>
      <c r="C46" s="99"/>
    </row>
    <row r="47" spans="1:3" ht="12" customHeight="1">
      <c r="A47" s="437" t="s">
        <v>590</v>
      </c>
      <c r="B47" s="8" t="s">
        <v>150</v>
      </c>
      <c r="C47" s="99"/>
    </row>
    <row r="48" spans="1:3" ht="12" customHeight="1">
      <c r="A48" s="437" t="s">
        <v>591</v>
      </c>
      <c r="B48" s="8" t="s">
        <v>193</v>
      </c>
      <c r="C48" s="99">
        <v>37666</v>
      </c>
    </row>
    <row r="49" spans="1:3" ht="12" customHeight="1" thickBot="1">
      <c r="A49" s="437" t="s">
        <v>592</v>
      </c>
      <c r="B49" s="8" t="s">
        <v>194</v>
      </c>
      <c r="C49" s="99"/>
    </row>
    <row r="50" spans="1:3" ht="12" customHeight="1" thickBot="1">
      <c r="A50" s="198" t="s">
        <v>616</v>
      </c>
      <c r="B50" s="153" t="s">
        <v>464</v>
      </c>
      <c r="C50" s="310">
        <f>SUM(C51:C53)</f>
        <v>0</v>
      </c>
    </row>
    <row r="51" spans="1:3" s="446" customFormat="1" ht="12" customHeight="1">
      <c r="A51" s="437" t="s">
        <v>605</v>
      </c>
      <c r="B51" s="9" t="s">
        <v>231</v>
      </c>
      <c r="C51" s="96"/>
    </row>
    <row r="52" spans="1:3" ht="12" customHeight="1">
      <c r="A52" s="437" t="s">
        <v>606</v>
      </c>
      <c r="B52" s="8" t="s">
        <v>196</v>
      </c>
      <c r="C52" s="99"/>
    </row>
    <row r="53" spans="1:3" ht="12" customHeight="1">
      <c r="A53" s="437" t="s">
        <v>607</v>
      </c>
      <c r="B53" s="8" t="s">
        <v>62</v>
      </c>
      <c r="C53" s="99"/>
    </row>
    <row r="54" spans="1:3" ht="12" customHeight="1" thickBot="1">
      <c r="A54" s="437"/>
      <c r="B54" s="8" t="s">
        <v>4</v>
      </c>
      <c r="C54" s="99"/>
    </row>
    <row r="55" spans="1:3" ht="15" customHeight="1" thickBot="1">
      <c r="A55" s="198" t="s">
        <v>620</v>
      </c>
      <c r="B55" s="237" t="s">
        <v>465</v>
      </c>
      <c r="C55" s="360">
        <f>+C44+C50</f>
        <v>37666</v>
      </c>
    </row>
    <row r="56" ht="13.5" thickBot="1">
      <c r="C56" s="361"/>
    </row>
    <row r="57" spans="1:3" ht="15" customHeight="1" thickBot="1">
      <c r="A57" s="240" t="s">
        <v>209</v>
      </c>
      <c r="B57" s="241"/>
      <c r="C57" s="150"/>
    </row>
    <row r="58" spans="1:3" ht="14.25" customHeight="1" thickBot="1">
      <c r="A58" s="240" t="s">
        <v>210</v>
      </c>
      <c r="B58" s="241"/>
      <c r="C58" s="150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1" sqref="B1:C1"/>
    </sheetView>
  </sheetViews>
  <sheetFormatPr defaultColWidth="9.00390625" defaultRowHeight="12.75"/>
  <cols>
    <col min="1" max="1" width="13.87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595" t="s">
        <v>729</v>
      </c>
      <c r="C1" s="595"/>
    </row>
    <row r="2" spans="1:3" s="442" customFormat="1" ht="25.5" customHeight="1">
      <c r="A2" s="403" t="s">
        <v>207</v>
      </c>
      <c r="B2" s="347" t="s">
        <v>656</v>
      </c>
      <c r="C2" s="362" t="s">
        <v>65</v>
      </c>
    </row>
    <row r="3" spans="1:3" s="442" customFormat="1" ht="24.75" thickBot="1">
      <c r="A3" s="435" t="s">
        <v>206</v>
      </c>
      <c r="B3" s="348" t="s">
        <v>447</v>
      </c>
      <c r="C3" s="363" t="s">
        <v>482</v>
      </c>
    </row>
    <row r="4" spans="1:3" s="443" customFormat="1" ht="15.75" customHeight="1" thickBot="1">
      <c r="A4" s="221"/>
      <c r="B4" s="221"/>
      <c r="C4" s="222" t="s">
        <v>57</v>
      </c>
    </row>
    <row r="5" spans="1:3" ht="13.5" thickBot="1">
      <c r="A5" s="404" t="s">
        <v>208</v>
      </c>
      <c r="B5" s="223" t="s">
        <v>58</v>
      </c>
      <c r="C5" s="224" t="s">
        <v>59</v>
      </c>
    </row>
    <row r="6" spans="1:3" s="444" customFormat="1" ht="12.75" customHeight="1" thickBot="1">
      <c r="A6" s="190">
        <v>1</v>
      </c>
      <c r="B6" s="191">
        <v>2</v>
      </c>
      <c r="C6" s="192">
        <v>3</v>
      </c>
    </row>
    <row r="7" spans="1:3" s="444" customFormat="1" ht="15.75" customHeight="1" thickBot="1">
      <c r="A7" s="225"/>
      <c r="B7" s="226" t="s">
        <v>60</v>
      </c>
      <c r="C7" s="227"/>
    </row>
    <row r="8" spans="1:3" s="364" customFormat="1" ht="12" customHeight="1" thickBot="1">
      <c r="A8" s="190" t="s">
        <v>536</v>
      </c>
      <c r="B8" s="228" t="s">
        <v>448</v>
      </c>
      <c r="C8" s="310">
        <f>SUM(C9:C18)</f>
        <v>32469</v>
      </c>
    </row>
    <row r="9" spans="1:3" s="364" customFormat="1" ht="12" customHeight="1">
      <c r="A9" s="436" t="s">
        <v>526</v>
      </c>
      <c r="B9" s="10" t="s">
        <v>289</v>
      </c>
      <c r="C9" s="353"/>
    </row>
    <row r="10" spans="1:3" s="364" customFormat="1" ht="12" customHeight="1">
      <c r="A10" s="437" t="s">
        <v>527</v>
      </c>
      <c r="B10" s="8" t="s">
        <v>290</v>
      </c>
      <c r="C10" s="308"/>
    </row>
    <row r="11" spans="1:3" s="364" customFormat="1" ht="12" customHeight="1">
      <c r="A11" s="437" t="s">
        <v>528</v>
      </c>
      <c r="B11" s="8" t="s">
        <v>291</v>
      </c>
      <c r="C11" s="308"/>
    </row>
    <row r="12" spans="1:3" s="364" customFormat="1" ht="12" customHeight="1">
      <c r="A12" s="437" t="s">
        <v>529</v>
      </c>
      <c r="B12" s="8" t="s">
        <v>292</v>
      </c>
      <c r="C12" s="308"/>
    </row>
    <row r="13" spans="1:3" s="364" customFormat="1" ht="12" customHeight="1">
      <c r="A13" s="437" t="s">
        <v>530</v>
      </c>
      <c r="B13" s="8" t="s">
        <v>293</v>
      </c>
      <c r="C13" s="308">
        <v>31200</v>
      </c>
    </row>
    <row r="14" spans="1:3" s="364" customFormat="1" ht="12" customHeight="1">
      <c r="A14" s="437" t="s">
        <v>531</v>
      </c>
      <c r="B14" s="8" t="s">
        <v>449</v>
      </c>
      <c r="C14" s="308">
        <v>1269</v>
      </c>
    </row>
    <row r="15" spans="1:3" s="364" customFormat="1" ht="12" customHeight="1">
      <c r="A15" s="437" t="s">
        <v>532</v>
      </c>
      <c r="B15" s="7" t="s">
        <v>450</v>
      </c>
      <c r="C15" s="308"/>
    </row>
    <row r="16" spans="1:3" s="364" customFormat="1" ht="12" customHeight="1">
      <c r="A16" s="437" t="s">
        <v>533</v>
      </c>
      <c r="B16" s="8" t="s">
        <v>296</v>
      </c>
      <c r="C16" s="354"/>
    </row>
    <row r="17" spans="1:3" s="445" customFormat="1" ht="12" customHeight="1">
      <c r="A17" s="437" t="s">
        <v>534</v>
      </c>
      <c r="B17" s="8" t="s">
        <v>297</v>
      </c>
      <c r="C17" s="308"/>
    </row>
    <row r="18" spans="1:3" s="445" customFormat="1" ht="12" customHeight="1" thickBot="1">
      <c r="A18" s="437" t="s">
        <v>535</v>
      </c>
      <c r="B18" s="7" t="s">
        <v>298</v>
      </c>
      <c r="C18" s="309"/>
    </row>
    <row r="19" spans="1:3" s="364" customFormat="1" ht="12" customHeight="1" thickBot="1">
      <c r="A19" s="190" t="s">
        <v>511</v>
      </c>
      <c r="B19" s="228" t="s">
        <v>451</v>
      </c>
      <c r="C19" s="310"/>
    </row>
    <row r="20" spans="1:3" s="445" customFormat="1" ht="12" customHeight="1">
      <c r="A20" s="437" t="s">
        <v>506</v>
      </c>
      <c r="B20" s="9" t="s">
        <v>264</v>
      </c>
      <c r="C20" s="308"/>
    </row>
    <row r="21" spans="1:3" s="445" customFormat="1" ht="12" customHeight="1">
      <c r="A21" s="437" t="s">
        <v>508</v>
      </c>
      <c r="B21" s="8" t="s">
        <v>452</v>
      </c>
      <c r="C21" s="308"/>
    </row>
    <row r="22" spans="1:3" s="445" customFormat="1" ht="12" customHeight="1">
      <c r="A22" s="437" t="s">
        <v>510</v>
      </c>
      <c r="B22" s="8" t="s">
        <v>453</v>
      </c>
      <c r="C22" s="308"/>
    </row>
    <row r="23" spans="1:3" s="445" customFormat="1" ht="12" customHeight="1" thickBot="1">
      <c r="A23" s="437" t="s">
        <v>116</v>
      </c>
      <c r="B23" s="8" t="s">
        <v>2</v>
      </c>
      <c r="C23" s="308"/>
    </row>
    <row r="24" spans="1:3" s="445" customFormat="1" ht="12" customHeight="1" thickBot="1">
      <c r="A24" s="198" t="s">
        <v>524</v>
      </c>
      <c r="B24" s="153" t="s">
        <v>183</v>
      </c>
      <c r="C24" s="337"/>
    </row>
    <row r="25" spans="1:3" s="445" customFormat="1" ht="12" customHeight="1" thickBot="1">
      <c r="A25" s="198" t="s">
        <v>517</v>
      </c>
      <c r="B25" s="153" t="s">
        <v>454</v>
      </c>
      <c r="C25" s="310">
        <f>+C26+C27</f>
        <v>0</v>
      </c>
    </row>
    <row r="26" spans="1:3" s="445" customFormat="1" ht="12" customHeight="1">
      <c r="A26" s="438" t="s">
        <v>516</v>
      </c>
      <c r="B26" s="439" t="s">
        <v>452</v>
      </c>
      <c r="C26" s="96"/>
    </row>
    <row r="27" spans="1:3" s="445" customFormat="1" ht="12" customHeight="1">
      <c r="A27" s="438" t="s">
        <v>515</v>
      </c>
      <c r="B27" s="440" t="s">
        <v>455</v>
      </c>
      <c r="C27" s="311"/>
    </row>
    <row r="28" spans="1:3" s="445" customFormat="1" ht="12" customHeight="1" thickBot="1">
      <c r="A28" s="437"/>
      <c r="B28" s="441" t="s">
        <v>456</v>
      </c>
      <c r="C28" s="103"/>
    </row>
    <row r="29" spans="1:3" s="445" customFormat="1" ht="12" customHeight="1" thickBot="1">
      <c r="A29" s="198" t="s">
        <v>543</v>
      </c>
      <c r="B29" s="153" t="s">
        <v>457</v>
      </c>
      <c r="C29" s="310">
        <f>+C30+C31+C32</f>
        <v>0</v>
      </c>
    </row>
    <row r="30" spans="1:3" s="445" customFormat="1" ht="12" customHeight="1">
      <c r="A30" s="438" t="s">
        <v>538</v>
      </c>
      <c r="B30" s="439" t="s">
        <v>303</v>
      </c>
      <c r="C30" s="96"/>
    </row>
    <row r="31" spans="1:3" s="445" customFormat="1" ht="12" customHeight="1">
      <c r="A31" s="438" t="s">
        <v>539</v>
      </c>
      <c r="B31" s="440" t="s">
        <v>304</v>
      </c>
      <c r="C31" s="311"/>
    </row>
    <row r="32" spans="1:3" s="445" customFormat="1" ht="12" customHeight="1" thickBot="1">
      <c r="A32" s="437" t="s">
        <v>539</v>
      </c>
      <c r="B32" s="162" t="s">
        <v>305</v>
      </c>
      <c r="C32" s="103"/>
    </row>
    <row r="33" spans="1:3" s="364" customFormat="1" ht="12" customHeight="1" thickBot="1">
      <c r="A33" s="198" t="s">
        <v>548</v>
      </c>
      <c r="B33" s="153" t="s">
        <v>416</v>
      </c>
      <c r="C33" s="337"/>
    </row>
    <row r="34" spans="1:3" s="364" customFormat="1" ht="12" customHeight="1" thickBot="1">
      <c r="A34" s="198" t="s">
        <v>553</v>
      </c>
      <c r="B34" s="153" t="s">
        <v>458</v>
      </c>
      <c r="C34" s="355"/>
    </row>
    <row r="35" spans="1:3" s="364" customFormat="1" ht="12" customHeight="1" thickBot="1">
      <c r="A35" s="190" t="s">
        <v>555</v>
      </c>
      <c r="B35" s="153" t="s">
        <v>459</v>
      </c>
      <c r="C35" s="356">
        <f>+C8+C19+C24+C25+C29+C33+C34</f>
        <v>32469</v>
      </c>
    </row>
    <row r="36" spans="1:3" s="364" customFormat="1" ht="12" customHeight="1" thickBot="1">
      <c r="A36" s="229" t="s">
        <v>583</v>
      </c>
      <c r="B36" s="153" t="s">
        <v>460</v>
      </c>
      <c r="C36" s="356">
        <f>+C37+C38+C39</f>
        <v>68918</v>
      </c>
    </row>
    <row r="37" spans="1:3" s="364" customFormat="1" ht="12" customHeight="1">
      <c r="A37" s="438" t="s">
        <v>567</v>
      </c>
      <c r="B37" s="439" t="s">
        <v>241</v>
      </c>
      <c r="C37" s="96"/>
    </row>
    <row r="38" spans="1:3" s="364" customFormat="1" ht="12" customHeight="1">
      <c r="A38" s="438" t="s">
        <v>568</v>
      </c>
      <c r="B38" s="440" t="s">
        <v>3</v>
      </c>
      <c r="C38" s="311"/>
    </row>
    <row r="39" spans="1:3" s="445" customFormat="1" ht="12" customHeight="1" thickBot="1">
      <c r="A39" s="437" t="s">
        <v>573</v>
      </c>
      <c r="B39" s="162" t="s">
        <v>461</v>
      </c>
      <c r="C39" s="103">
        <v>68918</v>
      </c>
    </row>
    <row r="40" spans="1:3" s="445" customFormat="1" ht="15" customHeight="1" thickBot="1">
      <c r="A40" s="229" t="s">
        <v>586</v>
      </c>
      <c r="B40" s="230" t="s">
        <v>462</v>
      </c>
      <c r="C40" s="359">
        <f>+C35+C36</f>
        <v>101387</v>
      </c>
    </row>
    <row r="41" spans="1:3" s="445" customFormat="1" ht="15" customHeight="1">
      <c r="A41" s="231"/>
      <c r="B41" s="232"/>
      <c r="C41" s="357"/>
    </row>
    <row r="42" spans="1:3" ht="13.5" thickBot="1">
      <c r="A42" s="233"/>
      <c r="B42" s="234"/>
      <c r="C42" s="358"/>
    </row>
    <row r="43" spans="1:3" s="444" customFormat="1" ht="16.5" customHeight="1" thickBot="1">
      <c r="A43" s="235"/>
      <c r="B43" s="236" t="s">
        <v>61</v>
      </c>
      <c r="C43" s="359"/>
    </row>
    <row r="44" spans="1:3" s="446" customFormat="1" ht="12" customHeight="1" thickBot="1">
      <c r="A44" s="198" t="s">
        <v>603</v>
      </c>
      <c r="B44" s="153" t="s">
        <v>463</v>
      </c>
      <c r="C44" s="310">
        <f>SUM(C45:C49)</f>
        <v>101387</v>
      </c>
    </row>
    <row r="45" spans="1:3" ht="12" customHeight="1">
      <c r="A45" s="437" t="s">
        <v>588</v>
      </c>
      <c r="B45" s="9" t="s">
        <v>51</v>
      </c>
      <c r="C45" s="96">
        <v>51123</v>
      </c>
    </row>
    <row r="46" spans="1:3" ht="12" customHeight="1">
      <c r="A46" s="437" t="s">
        <v>589</v>
      </c>
      <c r="B46" s="8" t="s">
        <v>192</v>
      </c>
      <c r="C46" s="99">
        <v>13902</v>
      </c>
    </row>
    <row r="47" spans="1:3" ht="12" customHeight="1">
      <c r="A47" s="437" t="s">
        <v>590</v>
      </c>
      <c r="B47" s="8" t="s">
        <v>150</v>
      </c>
      <c r="C47" s="99">
        <v>36362</v>
      </c>
    </row>
    <row r="48" spans="1:3" ht="12" customHeight="1">
      <c r="A48" s="437" t="s">
        <v>591</v>
      </c>
      <c r="B48" s="8" t="s">
        <v>193</v>
      </c>
      <c r="C48" s="99"/>
    </row>
    <row r="49" spans="1:3" ht="12" customHeight="1" thickBot="1">
      <c r="A49" s="437" t="s">
        <v>592</v>
      </c>
      <c r="B49" s="8" t="s">
        <v>194</v>
      </c>
      <c r="C49" s="99"/>
    </row>
    <row r="50" spans="1:3" ht="12" customHeight="1" thickBot="1">
      <c r="A50" s="198" t="s">
        <v>616</v>
      </c>
      <c r="B50" s="153" t="s">
        <v>464</v>
      </c>
      <c r="C50" s="310">
        <f>SUM(C51:C53)</f>
        <v>0</v>
      </c>
    </row>
    <row r="51" spans="1:3" s="446" customFormat="1" ht="12" customHeight="1">
      <c r="A51" s="437" t="s">
        <v>605</v>
      </c>
      <c r="B51" s="9" t="s">
        <v>231</v>
      </c>
      <c r="C51" s="96"/>
    </row>
    <row r="52" spans="1:3" ht="12" customHeight="1">
      <c r="A52" s="437" t="s">
        <v>606</v>
      </c>
      <c r="B52" s="8" t="s">
        <v>196</v>
      </c>
      <c r="C52" s="99"/>
    </row>
    <row r="53" spans="1:3" ht="12" customHeight="1">
      <c r="A53" s="437" t="s">
        <v>607</v>
      </c>
      <c r="B53" s="8" t="s">
        <v>62</v>
      </c>
      <c r="C53" s="99"/>
    </row>
    <row r="54" spans="1:3" ht="12" customHeight="1" thickBot="1">
      <c r="A54" s="437"/>
      <c r="B54" s="8" t="s">
        <v>4</v>
      </c>
      <c r="C54" s="99"/>
    </row>
    <row r="55" spans="1:3" ht="15" customHeight="1" thickBot="1">
      <c r="A55" s="198" t="s">
        <v>620</v>
      </c>
      <c r="B55" s="237" t="s">
        <v>465</v>
      </c>
      <c r="C55" s="360">
        <f>+C44+C50</f>
        <v>101387</v>
      </c>
    </row>
    <row r="56" ht="13.5" thickBot="1">
      <c r="C56" s="361"/>
    </row>
    <row r="57" spans="1:3" ht="15" customHeight="1" thickBot="1">
      <c r="A57" s="240" t="s">
        <v>209</v>
      </c>
      <c r="B57" s="241"/>
      <c r="C57" s="150" t="s">
        <v>658</v>
      </c>
    </row>
    <row r="58" spans="1:3" ht="14.25" customHeight="1" thickBot="1">
      <c r="A58" s="240" t="s">
        <v>210</v>
      </c>
      <c r="B58" s="241"/>
      <c r="C58" s="150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1" sqref="B1:C1"/>
    </sheetView>
  </sheetViews>
  <sheetFormatPr defaultColWidth="9.00390625" defaultRowHeight="12.75"/>
  <cols>
    <col min="1" max="1" width="13.87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595" t="s">
        <v>730</v>
      </c>
      <c r="C1" s="595"/>
    </row>
    <row r="2" spans="1:3" s="442" customFormat="1" ht="25.5" customHeight="1">
      <c r="A2" s="403" t="s">
        <v>207</v>
      </c>
      <c r="B2" s="347" t="s">
        <v>656</v>
      </c>
      <c r="C2" s="362" t="s">
        <v>66</v>
      </c>
    </row>
    <row r="3" spans="1:3" s="442" customFormat="1" ht="24.75" thickBot="1">
      <c r="A3" s="435" t="s">
        <v>206</v>
      </c>
      <c r="B3" s="348" t="s">
        <v>466</v>
      </c>
      <c r="C3" s="363" t="s">
        <v>56</v>
      </c>
    </row>
    <row r="4" spans="1:3" s="443" customFormat="1" ht="15.75" customHeight="1" thickBot="1">
      <c r="A4" s="221"/>
      <c r="B4" s="221"/>
      <c r="C4" s="222" t="s">
        <v>57</v>
      </c>
    </row>
    <row r="5" spans="1:3" ht="13.5" thickBot="1">
      <c r="A5" s="404" t="s">
        <v>208</v>
      </c>
      <c r="B5" s="223" t="s">
        <v>58</v>
      </c>
      <c r="C5" s="224" t="s">
        <v>59</v>
      </c>
    </row>
    <row r="6" spans="1:3" s="444" customFormat="1" ht="12.75" customHeight="1" thickBot="1">
      <c r="A6" s="190">
        <v>1</v>
      </c>
      <c r="B6" s="191">
        <v>2</v>
      </c>
      <c r="C6" s="192">
        <v>3</v>
      </c>
    </row>
    <row r="7" spans="1:3" s="444" customFormat="1" ht="15.75" customHeight="1" thickBot="1">
      <c r="A7" s="225"/>
      <c r="B7" s="226" t="s">
        <v>60</v>
      </c>
      <c r="C7" s="227"/>
    </row>
    <row r="8" spans="1:3" s="364" customFormat="1" ht="12" customHeight="1" thickBot="1">
      <c r="A8" s="190" t="s">
        <v>536</v>
      </c>
      <c r="B8" s="228" t="s">
        <v>448</v>
      </c>
      <c r="C8" s="310">
        <f>SUM(C9:C18)</f>
        <v>5461</v>
      </c>
    </row>
    <row r="9" spans="1:3" s="364" customFormat="1" ht="12" customHeight="1">
      <c r="A9" s="436" t="s">
        <v>526</v>
      </c>
      <c r="B9" s="10" t="s">
        <v>289</v>
      </c>
      <c r="C9" s="353"/>
    </row>
    <row r="10" spans="1:3" s="364" customFormat="1" ht="12" customHeight="1">
      <c r="A10" s="437" t="s">
        <v>527</v>
      </c>
      <c r="B10" s="8" t="s">
        <v>290</v>
      </c>
      <c r="C10" s="308"/>
    </row>
    <row r="11" spans="1:3" s="364" customFormat="1" ht="12" customHeight="1">
      <c r="A11" s="437" t="s">
        <v>528</v>
      </c>
      <c r="B11" s="8" t="s">
        <v>291</v>
      </c>
      <c r="C11" s="308"/>
    </row>
    <row r="12" spans="1:3" s="364" customFormat="1" ht="12" customHeight="1">
      <c r="A12" s="437" t="s">
        <v>529</v>
      </c>
      <c r="B12" s="8" t="s">
        <v>292</v>
      </c>
      <c r="C12" s="308"/>
    </row>
    <row r="13" spans="1:3" s="364" customFormat="1" ht="12" customHeight="1">
      <c r="A13" s="437" t="s">
        <v>530</v>
      </c>
      <c r="B13" s="8" t="s">
        <v>293</v>
      </c>
      <c r="C13" s="308">
        <v>4300</v>
      </c>
    </row>
    <row r="14" spans="1:3" s="364" customFormat="1" ht="12" customHeight="1">
      <c r="A14" s="437" t="s">
        <v>531</v>
      </c>
      <c r="B14" s="8" t="s">
        <v>449</v>
      </c>
      <c r="C14" s="308">
        <v>1161</v>
      </c>
    </row>
    <row r="15" spans="1:3" s="364" customFormat="1" ht="12" customHeight="1">
      <c r="A15" s="437" t="s">
        <v>532</v>
      </c>
      <c r="B15" s="7" t="s">
        <v>450</v>
      </c>
      <c r="C15" s="308"/>
    </row>
    <row r="16" spans="1:3" s="364" customFormat="1" ht="12" customHeight="1">
      <c r="A16" s="437" t="s">
        <v>533</v>
      </c>
      <c r="B16" s="8" t="s">
        <v>296</v>
      </c>
      <c r="C16" s="354"/>
    </row>
    <row r="17" spans="1:3" s="445" customFormat="1" ht="12" customHeight="1">
      <c r="A17" s="437" t="s">
        <v>534</v>
      </c>
      <c r="B17" s="8" t="s">
        <v>297</v>
      </c>
      <c r="C17" s="308"/>
    </row>
    <row r="18" spans="1:3" s="445" customFormat="1" ht="12" customHeight="1" thickBot="1">
      <c r="A18" s="437" t="s">
        <v>535</v>
      </c>
      <c r="B18" s="7" t="s">
        <v>298</v>
      </c>
      <c r="C18" s="309"/>
    </row>
    <row r="19" spans="1:3" s="364" customFormat="1" ht="12" customHeight="1" thickBot="1">
      <c r="A19" s="190" t="s">
        <v>511</v>
      </c>
      <c r="B19" s="228" t="s">
        <v>451</v>
      </c>
      <c r="C19" s="310">
        <f>SUM(C20:C22)</f>
        <v>0</v>
      </c>
    </row>
    <row r="20" spans="1:3" s="445" customFormat="1" ht="12" customHeight="1">
      <c r="A20" s="437" t="s">
        <v>506</v>
      </c>
      <c r="B20" s="9" t="s">
        <v>264</v>
      </c>
      <c r="C20" s="308"/>
    </row>
    <row r="21" spans="1:3" s="445" customFormat="1" ht="12" customHeight="1">
      <c r="A21" s="437" t="s">
        <v>508</v>
      </c>
      <c r="B21" s="8" t="s">
        <v>452</v>
      </c>
      <c r="C21" s="308"/>
    </row>
    <row r="22" spans="1:3" s="445" customFormat="1" ht="12" customHeight="1">
      <c r="A22" s="437" t="s">
        <v>510</v>
      </c>
      <c r="B22" s="8" t="s">
        <v>453</v>
      </c>
      <c r="C22" s="308"/>
    </row>
    <row r="23" spans="1:3" s="445" customFormat="1" ht="12" customHeight="1" thickBot="1">
      <c r="A23" s="437" t="s">
        <v>116</v>
      </c>
      <c r="B23" s="8" t="s">
        <v>2</v>
      </c>
      <c r="C23" s="308"/>
    </row>
    <row r="24" spans="1:3" s="445" customFormat="1" ht="12" customHeight="1" thickBot="1">
      <c r="A24" s="198" t="s">
        <v>524</v>
      </c>
      <c r="B24" s="153" t="s">
        <v>183</v>
      </c>
      <c r="C24" s="337"/>
    </row>
    <row r="25" spans="1:3" s="445" customFormat="1" ht="12" customHeight="1" thickBot="1">
      <c r="A25" s="198" t="s">
        <v>517</v>
      </c>
      <c r="B25" s="153" t="s">
        <v>454</v>
      </c>
      <c r="C25" s="310">
        <f>+C26+C27</f>
        <v>0</v>
      </c>
    </row>
    <row r="26" spans="1:3" s="445" customFormat="1" ht="12" customHeight="1">
      <c r="A26" s="438" t="s">
        <v>516</v>
      </c>
      <c r="B26" s="439" t="s">
        <v>452</v>
      </c>
      <c r="C26" s="96"/>
    </row>
    <row r="27" spans="1:3" s="445" customFormat="1" ht="12" customHeight="1">
      <c r="A27" s="438" t="s">
        <v>515</v>
      </c>
      <c r="B27" s="440" t="s">
        <v>455</v>
      </c>
      <c r="C27" s="311"/>
    </row>
    <row r="28" spans="1:3" s="445" customFormat="1" ht="12" customHeight="1" thickBot="1">
      <c r="A28" s="437"/>
      <c r="B28" s="441" t="s">
        <v>456</v>
      </c>
      <c r="C28" s="103"/>
    </row>
    <row r="29" spans="1:3" s="445" customFormat="1" ht="12" customHeight="1" thickBot="1">
      <c r="A29" s="198" t="s">
        <v>543</v>
      </c>
      <c r="B29" s="153" t="s">
        <v>457</v>
      </c>
      <c r="C29" s="310">
        <f>+C30+C31+C32</f>
        <v>0</v>
      </c>
    </row>
    <row r="30" spans="1:3" s="445" customFormat="1" ht="12" customHeight="1">
      <c r="A30" s="438" t="s">
        <v>538</v>
      </c>
      <c r="B30" s="439" t="s">
        <v>303</v>
      </c>
      <c r="C30" s="96"/>
    </row>
    <row r="31" spans="1:3" s="445" customFormat="1" ht="12" customHeight="1">
      <c r="A31" s="438" t="s">
        <v>539</v>
      </c>
      <c r="B31" s="440" t="s">
        <v>304</v>
      </c>
      <c r="C31" s="311"/>
    </row>
    <row r="32" spans="1:3" s="445" customFormat="1" ht="12" customHeight="1" thickBot="1">
      <c r="A32" s="437" t="s">
        <v>539</v>
      </c>
      <c r="B32" s="162" t="s">
        <v>305</v>
      </c>
      <c r="C32" s="103"/>
    </row>
    <row r="33" spans="1:3" s="364" customFormat="1" ht="12" customHeight="1" thickBot="1">
      <c r="A33" s="198" t="s">
        <v>548</v>
      </c>
      <c r="B33" s="153" t="s">
        <v>416</v>
      </c>
      <c r="C33" s="337"/>
    </row>
    <row r="34" spans="1:3" s="364" customFormat="1" ht="12" customHeight="1" thickBot="1">
      <c r="A34" s="198" t="s">
        <v>553</v>
      </c>
      <c r="B34" s="153" t="s">
        <v>458</v>
      </c>
      <c r="C34" s="355"/>
    </row>
    <row r="35" spans="1:3" s="364" customFormat="1" ht="12" customHeight="1" thickBot="1">
      <c r="A35" s="190" t="s">
        <v>555</v>
      </c>
      <c r="B35" s="153" t="s">
        <v>459</v>
      </c>
      <c r="C35" s="356">
        <f>+C8+C19+C24+C25+C29+C33+C34</f>
        <v>5461</v>
      </c>
    </row>
    <row r="36" spans="1:3" s="364" customFormat="1" ht="12" customHeight="1" thickBot="1">
      <c r="A36" s="229" t="s">
        <v>583</v>
      </c>
      <c r="B36" s="153" t="s">
        <v>460</v>
      </c>
      <c r="C36" s="356">
        <f>+C37+C38+C39</f>
        <v>27886</v>
      </c>
    </row>
    <row r="37" spans="1:3" s="364" customFormat="1" ht="12" customHeight="1">
      <c r="A37" s="438" t="s">
        <v>567</v>
      </c>
      <c r="B37" s="439" t="s">
        <v>241</v>
      </c>
      <c r="C37" s="96"/>
    </row>
    <row r="38" spans="1:3" s="364" customFormat="1" ht="12" customHeight="1">
      <c r="A38" s="438" t="s">
        <v>568</v>
      </c>
      <c r="B38" s="440" t="s">
        <v>3</v>
      </c>
      <c r="C38" s="311"/>
    </row>
    <row r="39" spans="1:3" s="445" customFormat="1" ht="12" customHeight="1" thickBot="1">
      <c r="A39" s="437" t="s">
        <v>573</v>
      </c>
      <c r="B39" s="162" t="s">
        <v>461</v>
      </c>
      <c r="C39" s="103">
        <v>27886</v>
      </c>
    </row>
    <row r="40" spans="1:3" s="445" customFormat="1" ht="15" customHeight="1" thickBot="1">
      <c r="A40" s="229" t="s">
        <v>586</v>
      </c>
      <c r="B40" s="230" t="s">
        <v>462</v>
      </c>
      <c r="C40" s="359">
        <f>+C35+C36</f>
        <v>33347</v>
      </c>
    </row>
    <row r="41" spans="1:3" s="445" customFormat="1" ht="15" customHeight="1">
      <c r="A41" s="231"/>
      <c r="B41" s="232"/>
      <c r="C41" s="357"/>
    </row>
    <row r="42" spans="1:3" ht="13.5" thickBot="1">
      <c r="A42" s="233"/>
      <c r="B42" s="234"/>
      <c r="C42" s="358"/>
    </row>
    <row r="43" spans="1:3" s="444" customFormat="1" ht="16.5" customHeight="1" thickBot="1">
      <c r="A43" s="235"/>
      <c r="B43" s="236" t="s">
        <v>61</v>
      </c>
      <c r="C43" s="359"/>
    </row>
    <row r="44" spans="1:3" s="446" customFormat="1" ht="12" customHeight="1" thickBot="1">
      <c r="A44" s="198" t="s">
        <v>603</v>
      </c>
      <c r="B44" s="153" t="s">
        <v>463</v>
      </c>
      <c r="C44" s="310">
        <f>SUM(C45:C49)</f>
        <v>33347</v>
      </c>
    </row>
    <row r="45" spans="1:3" ht="12" customHeight="1">
      <c r="A45" s="437" t="s">
        <v>588</v>
      </c>
      <c r="B45" s="9" t="s">
        <v>51</v>
      </c>
      <c r="C45" s="96">
        <v>19800</v>
      </c>
    </row>
    <row r="46" spans="1:3" ht="12" customHeight="1">
      <c r="A46" s="437" t="s">
        <v>589</v>
      </c>
      <c r="B46" s="8" t="s">
        <v>192</v>
      </c>
      <c r="C46" s="99">
        <v>5345</v>
      </c>
    </row>
    <row r="47" spans="1:3" ht="12" customHeight="1">
      <c r="A47" s="437" t="s">
        <v>590</v>
      </c>
      <c r="B47" s="8" t="s">
        <v>150</v>
      </c>
      <c r="C47" s="99">
        <v>8202</v>
      </c>
    </row>
    <row r="48" spans="1:3" ht="12" customHeight="1">
      <c r="A48" s="437" t="s">
        <v>591</v>
      </c>
      <c r="B48" s="8" t="s">
        <v>193</v>
      </c>
      <c r="C48" s="99"/>
    </row>
    <row r="49" spans="1:3" ht="12" customHeight="1" thickBot="1">
      <c r="A49" s="437" t="s">
        <v>592</v>
      </c>
      <c r="B49" s="8" t="s">
        <v>194</v>
      </c>
      <c r="C49" s="99"/>
    </row>
    <row r="50" spans="1:3" ht="12" customHeight="1" thickBot="1">
      <c r="A50" s="198" t="s">
        <v>616</v>
      </c>
      <c r="B50" s="153" t="s">
        <v>464</v>
      </c>
      <c r="C50" s="310">
        <f>SUM(C51:C53)</f>
        <v>0</v>
      </c>
    </row>
    <row r="51" spans="1:3" s="446" customFormat="1" ht="12" customHeight="1">
      <c r="A51" s="437" t="s">
        <v>605</v>
      </c>
      <c r="B51" s="9" t="s">
        <v>231</v>
      </c>
      <c r="C51" s="96"/>
    </row>
    <row r="52" spans="1:3" ht="12" customHeight="1">
      <c r="A52" s="437" t="s">
        <v>606</v>
      </c>
      <c r="B52" s="8" t="s">
        <v>196</v>
      </c>
      <c r="C52" s="99"/>
    </row>
    <row r="53" spans="1:3" ht="12" customHeight="1">
      <c r="A53" s="437" t="s">
        <v>607</v>
      </c>
      <c r="B53" s="8" t="s">
        <v>62</v>
      </c>
      <c r="C53" s="99"/>
    </row>
    <row r="54" spans="1:3" ht="12" customHeight="1" thickBot="1">
      <c r="A54" s="437"/>
      <c r="B54" s="8" t="s">
        <v>4</v>
      </c>
      <c r="C54" s="99"/>
    </row>
    <row r="55" spans="1:3" ht="15" customHeight="1" thickBot="1">
      <c r="A55" s="198" t="s">
        <v>620</v>
      </c>
      <c r="B55" s="237" t="s">
        <v>465</v>
      </c>
      <c r="C55" s="360">
        <f>+C44+C50</f>
        <v>33347</v>
      </c>
    </row>
    <row r="56" ht="13.5" thickBot="1">
      <c r="C56" s="361"/>
    </row>
    <row r="57" spans="1:3" ht="15" customHeight="1" thickBot="1">
      <c r="A57" s="240" t="s">
        <v>209</v>
      </c>
      <c r="B57" s="241"/>
      <c r="C57" s="150" t="s">
        <v>497</v>
      </c>
    </row>
    <row r="58" spans="1:3" ht="14.25" customHeight="1" thickBot="1">
      <c r="A58" s="240" t="s">
        <v>210</v>
      </c>
      <c r="B58" s="241"/>
      <c r="C58" s="150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1" sqref="B1:C1"/>
    </sheetView>
  </sheetViews>
  <sheetFormatPr defaultColWidth="9.00390625" defaultRowHeight="12.75"/>
  <cols>
    <col min="1" max="1" width="13.87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595" t="s">
        <v>731</v>
      </c>
      <c r="C1" s="595"/>
    </row>
    <row r="2" spans="1:3" s="442" customFormat="1" ht="25.5" customHeight="1">
      <c r="A2" s="403" t="s">
        <v>207</v>
      </c>
      <c r="B2" s="347" t="s">
        <v>656</v>
      </c>
      <c r="C2" s="362" t="s">
        <v>66</v>
      </c>
    </row>
    <row r="3" spans="1:3" s="442" customFormat="1" ht="24.75" thickBot="1">
      <c r="A3" s="435" t="s">
        <v>206</v>
      </c>
      <c r="B3" s="348" t="s">
        <v>467</v>
      </c>
      <c r="C3" s="363" t="s">
        <v>66</v>
      </c>
    </row>
    <row r="4" spans="1:3" s="443" customFormat="1" ht="15.75" customHeight="1" thickBot="1">
      <c r="A4" s="221"/>
      <c r="B4" s="221"/>
      <c r="C4" s="222" t="s">
        <v>57</v>
      </c>
    </row>
    <row r="5" spans="1:3" ht="13.5" thickBot="1">
      <c r="A5" s="404" t="s">
        <v>208</v>
      </c>
      <c r="B5" s="223" t="s">
        <v>58</v>
      </c>
      <c r="C5" s="224" t="s">
        <v>59</v>
      </c>
    </row>
    <row r="6" spans="1:3" s="444" customFormat="1" ht="12.75" customHeight="1" thickBot="1">
      <c r="A6" s="190">
        <v>1</v>
      </c>
      <c r="B6" s="191">
        <v>2</v>
      </c>
      <c r="C6" s="192">
        <v>3</v>
      </c>
    </row>
    <row r="7" spans="1:3" s="444" customFormat="1" ht="15.75" customHeight="1" thickBot="1">
      <c r="A7" s="225"/>
      <c r="B7" s="226" t="s">
        <v>60</v>
      </c>
      <c r="C7" s="227"/>
    </row>
    <row r="8" spans="1:3" s="364" customFormat="1" ht="12" customHeight="1" thickBot="1">
      <c r="A8" s="190" t="s">
        <v>536</v>
      </c>
      <c r="B8" s="228" t="s">
        <v>448</v>
      </c>
      <c r="C8" s="310">
        <f>SUM(C9:C18)</f>
        <v>27008</v>
      </c>
    </row>
    <row r="9" spans="1:3" s="364" customFormat="1" ht="12" customHeight="1">
      <c r="A9" s="436" t="s">
        <v>526</v>
      </c>
      <c r="B9" s="10" t="s">
        <v>289</v>
      </c>
      <c r="C9" s="353"/>
    </row>
    <row r="10" spans="1:3" s="364" customFormat="1" ht="12" customHeight="1">
      <c r="A10" s="437" t="s">
        <v>527</v>
      </c>
      <c r="B10" s="8" t="s">
        <v>290</v>
      </c>
      <c r="C10" s="308"/>
    </row>
    <row r="11" spans="1:3" s="364" customFormat="1" ht="12" customHeight="1">
      <c r="A11" s="437" t="s">
        <v>528</v>
      </c>
      <c r="B11" s="8" t="s">
        <v>291</v>
      </c>
      <c r="C11" s="308"/>
    </row>
    <row r="12" spans="1:3" s="364" customFormat="1" ht="12" customHeight="1">
      <c r="A12" s="437" t="s">
        <v>529</v>
      </c>
      <c r="B12" s="8" t="s">
        <v>292</v>
      </c>
      <c r="C12" s="308"/>
    </row>
    <row r="13" spans="1:3" s="364" customFormat="1" ht="12" customHeight="1">
      <c r="A13" s="437" t="s">
        <v>530</v>
      </c>
      <c r="B13" s="8" t="s">
        <v>293</v>
      </c>
      <c r="C13" s="308">
        <v>26900</v>
      </c>
    </row>
    <row r="14" spans="1:3" s="364" customFormat="1" ht="12" customHeight="1">
      <c r="A14" s="437" t="s">
        <v>531</v>
      </c>
      <c r="B14" s="8" t="s">
        <v>449</v>
      </c>
      <c r="C14" s="308">
        <v>108</v>
      </c>
    </row>
    <row r="15" spans="1:3" s="364" customFormat="1" ht="12" customHeight="1">
      <c r="A15" s="437" t="s">
        <v>532</v>
      </c>
      <c r="B15" s="7" t="s">
        <v>450</v>
      </c>
      <c r="C15" s="308"/>
    </row>
    <row r="16" spans="1:3" s="364" customFormat="1" ht="12" customHeight="1">
      <c r="A16" s="437" t="s">
        <v>533</v>
      </c>
      <c r="B16" s="8" t="s">
        <v>296</v>
      </c>
      <c r="C16" s="354"/>
    </row>
    <row r="17" spans="1:3" s="445" customFormat="1" ht="12" customHeight="1">
      <c r="A17" s="437" t="s">
        <v>534</v>
      </c>
      <c r="B17" s="8" t="s">
        <v>297</v>
      </c>
      <c r="C17" s="308"/>
    </row>
    <row r="18" spans="1:3" s="445" customFormat="1" ht="12" customHeight="1" thickBot="1">
      <c r="A18" s="437" t="s">
        <v>535</v>
      </c>
      <c r="B18" s="7" t="s">
        <v>298</v>
      </c>
      <c r="C18" s="309"/>
    </row>
    <row r="19" spans="1:3" s="364" customFormat="1" ht="12" customHeight="1" thickBot="1">
      <c r="A19" s="190" t="s">
        <v>511</v>
      </c>
      <c r="B19" s="228" t="s">
        <v>451</v>
      </c>
      <c r="C19" s="310">
        <f>SUM(C20:C22)</f>
        <v>0</v>
      </c>
    </row>
    <row r="20" spans="1:3" s="445" customFormat="1" ht="12" customHeight="1">
      <c r="A20" s="437" t="s">
        <v>506</v>
      </c>
      <c r="B20" s="9" t="s">
        <v>264</v>
      </c>
      <c r="C20" s="308"/>
    </row>
    <row r="21" spans="1:3" s="445" customFormat="1" ht="12" customHeight="1">
      <c r="A21" s="437" t="s">
        <v>508</v>
      </c>
      <c r="B21" s="8" t="s">
        <v>452</v>
      </c>
      <c r="C21" s="308"/>
    </row>
    <row r="22" spans="1:3" s="445" customFormat="1" ht="12" customHeight="1">
      <c r="A22" s="437" t="s">
        <v>510</v>
      </c>
      <c r="B22" s="8" t="s">
        <v>453</v>
      </c>
      <c r="C22" s="308"/>
    </row>
    <row r="23" spans="1:3" s="445" customFormat="1" ht="12" customHeight="1" thickBot="1">
      <c r="A23" s="437" t="s">
        <v>116</v>
      </c>
      <c r="B23" s="8" t="s">
        <v>2</v>
      </c>
      <c r="C23" s="308"/>
    </row>
    <row r="24" spans="1:3" s="445" customFormat="1" ht="12" customHeight="1" thickBot="1">
      <c r="A24" s="198" t="s">
        <v>524</v>
      </c>
      <c r="B24" s="153" t="s">
        <v>183</v>
      </c>
      <c r="C24" s="337"/>
    </row>
    <row r="25" spans="1:3" s="445" customFormat="1" ht="12" customHeight="1" thickBot="1">
      <c r="A25" s="198" t="s">
        <v>517</v>
      </c>
      <c r="B25" s="153" t="s">
        <v>454</v>
      </c>
      <c r="C25" s="310">
        <f>+C26+C27</f>
        <v>0</v>
      </c>
    </row>
    <row r="26" spans="1:3" s="445" customFormat="1" ht="12" customHeight="1">
      <c r="A26" s="438" t="s">
        <v>516</v>
      </c>
      <c r="B26" s="439" t="s">
        <v>452</v>
      </c>
      <c r="C26" s="96"/>
    </row>
    <row r="27" spans="1:3" s="445" customFormat="1" ht="12" customHeight="1">
      <c r="A27" s="438" t="s">
        <v>515</v>
      </c>
      <c r="B27" s="440" t="s">
        <v>455</v>
      </c>
      <c r="C27" s="311"/>
    </row>
    <row r="28" spans="1:3" s="445" customFormat="1" ht="12" customHeight="1" thickBot="1">
      <c r="A28" s="437"/>
      <c r="B28" s="441" t="s">
        <v>456</v>
      </c>
      <c r="C28" s="103"/>
    </row>
    <row r="29" spans="1:3" s="445" customFormat="1" ht="12" customHeight="1" thickBot="1">
      <c r="A29" s="198" t="s">
        <v>543</v>
      </c>
      <c r="B29" s="153" t="s">
        <v>457</v>
      </c>
      <c r="C29" s="310">
        <f>+C30+C31+C32</f>
        <v>0</v>
      </c>
    </row>
    <row r="30" spans="1:3" s="445" customFormat="1" ht="12" customHeight="1">
      <c r="A30" s="438" t="s">
        <v>538</v>
      </c>
      <c r="B30" s="439" t="s">
        <v>303</v>
      </c>
      <c r="C30" s="96"/>
    </row>
    <row r="31" spans="1:3" s="445" customFormat="1" ht="12" customHeight="1">
      <c r="A31" s="438" t="s">
        <v>539</v>
      </c>
      <c r="B31" s="440" t="s">
        <v>304</v>
      </c>
      <c r="C31" s="311"/>
    </row>
    <row r="32" spans="1:3" s="445" customFormat="1" ht="12" customHeight="1" thickBot="1">
      <c r="A32" s="437" t="s">
        <v>539</v>
      </c>
      <c r="B32" s="162" t="s">
        <v>305</v>
      </c>
      <c r="C32" s="103"/>
    </row>
    <row r="33" spans="1:3" s="364" customFormat="1" ht="12" customHeight="1" thickBot="1">
      <c r="A33" s="198" t="s">
        <v>548</v>
      </c>
      <c r="B33" s="153" t="s">
        <v>416</v>
      </c>
      <c r="C33" s="337"/>
    </row>
    <row r="34" spans="1:3" s="364" customFormat="1" ht="12" customHeight="1" thickBot="1">
      <c r="A34" s="198" t="s">
        <v>553</v>
      </c>
      <c r="B34" s="153" t="s">
        <v>458</v>
      </c>
      <c r="C34" s="355"/>
    </row>
    <row r="35" spans="1:3" s="364" customFormat="1" ht="12" customHeight="1" thickBot="1">
      <c r="A35" s="190" t="s">
        <v>555</v>
      </c>
      <c r="B35" s="153" t="s">
        <v>459</v>
      </c>
      <c r="C35" s="356">
        <f>+C8+C19+C24+C25+C29+C33+C34</f>
        <v>27008</v>
      </c>
    </row>
    <row r="36" spans="1:3" s="364" customFormat="1" ht="12" customHeight="1" thickBot="1">
      <c r="A36" s="229" t="s">
        <v>583</v>
      </c>
      <c r="B36" s="153" t="s">
        <v>460</v>
      </c>
      <c r="C36" s="356">
        <f>+C37+C38+C39</f>
        <v>41032</v>
      </c>
    </row>
    <row r="37" spans="1:3" s="364" customFormat="1" ht="12" customHeight="1">
      <c r="A37" s="438" t="s">
        <v>567</v>
      </c>
      <c r="B37" s="439" t="s">
        <v>241</v>
      </c>
      <c r="C37" s="96"/>
    </row>
    <row r="38" spans="1:3" s="364" customFormat="1" ht="12" customHeight="1">
      <c r="A38" s="438" t="s">
        <v>568</v>
      </c>
      <c r="B38" s="440" t="s">
        <v>3</v>
      </c>
      <c r="C38" s="311"/>
    </row>
    <row r="39" spans="1:3" s="445" customFormat="1" ht="12" customHeight="1" thickBot="1">
      <c r="A39" s="437" t="s">
        <v>573</v>
      </c>
      <c r="B39" s="162" t="s">
        <v>461</v>
      </c>
      <c r="C39" s="103">
        <v>41032</v>
      </c>
    </row>
    <row r="40" spans="1:3" s="445" customFormat="1" ht="15" customHeight="1" thickBot="1">
      <c r="A40" s="229" t="s">
        <v>586</v>
      </c>
      <c r="B40" s="230" t="s">
        <v>462</v>
      </c>
      <c r="C40" s="359">
        <f>+C35+C36</f>
        <v>68040</v>
      </c>
    </row>
    <row r="41" spans="1:3" s="445" customFormat="1" ht="15" customHeight="1">
      <c r="A41" s="231"/>
      <c r="B41" s="232"/>
      <c r="C41" s="357"/>
    </row>
    <row r="42" spans="1:3" ht="13.5" thickBot="1">
      <c r="A42" s="233"/>
      <c r="B42" s="234"/>
      <c r="C42" s="358"/>
    </row>
    <row r="43" spans="1:3" s="444" customFormat="1" ht="16.5" customHeight="1" thickBot="1">
      <c r="A43" s="235"/>
      <c r="B43" s="236" t="s">
        <v>61</v>
      </c>
      <c r="C43" s="359"/>
    </row>
    <row r="44" spans="1:3" s="446" customFormat="1" ht="12" customHeight="1" thickBot="1">
      <c r="A44" s="198" t="s">
        <v>603</v>
      </c>
      <c r="B44" s="153" t="s">
        <v>463</v>
      </c>
      <c r="C44" s="310">
        <f>SUM(C45:C49)</f>
        <v>68040</v>
      </c>
    </row>
    <row r="45" spans="1:3" ht="12" customHeight="1">
      <c r="A45" s="437" t="s">
        <v>588</v>
      </c>
      <c r="B45" s="9" t="s">
        <v>51</v>
      </c>
      <c r="C45" s="96">
        <v>31323</v>
      </c>
    </row>
    <row r="46" spans="1:3" ht="12" customHeight="1">
      <c r="A46" s="437" t="s">
        <v>589</v>
      </c>
      <c r="B46" s="8" t="s">
        <v>192</v>
      </c>
      <c r="C46" s="99">
        <v>8557</v>
      </c>
    </row>
    <row r="47" spans="1:3" ht="12" customHeight="1">
      <c r="A47" s="437" t="s">
        <v>590</v>
      </c>
      <c r="B47" s="8" t="s">
        <v>150</v>
      </c>
      <c r="C47" s="99">
        <v>28160</v>
      </c>
    </row>
    <row r="48" spans="1:3" ht="12" customHeight="1">
      <c r="A48" s="437" t="s">
        <v>591</v>
      </c>
      <c r="B48" s="8" t="s">
        <v>193</v>
      </c>
      <c r="C48" s="99"/>
    </row>
    <row r="49" spans="1:3" ht="12" customHeight="1" thickBot="1">
      <c r="A49" s="437" t="s">
        <v>592</v>
      </c>
      <c r="B49" s="8" t="s">
        <v>194</v>
      </c>
      <c r="C49" s="99"/>
    </row>
    <row r="50" spans="1:3" ht="12" customHeight="1" thickBot="1">
      <c r="A50" s="198" t="s">
        <v>616</v>
      </c>
      <c r="B50" s="153" t="s">
        <v>464</v>
      </c>
      <c r="C50" s="310">
        <f>SUM(C51:C53)</f>
        <v>0</v>
      </c>
    </row>
    <row r="51" spans="1:3" s="446" customFormat="1" ht="12" customHeight="1">
      <c r="A51" s="437" t="s">
        <v>605</v>
      </c>
      <c r="B51" s="9" t="s">
        <v>231</v>
      </c>
      <c r="C51" s="96"/>
    </row>
    <row r="52" spans="1:3" ht="12" customHeight="1">
      <c r="A52" s="437" t="s">
        <v>606</v>
      </c>
      <c r="B52" s="8" t="s">
        <v>196</v>
      </c>
      <c r="C52" s="99"/>
    </row>
    <row r="53" spans="1:3" ht="12" customHeight="1">
      <c r="A53" s="437" t="s">
        <v>607</v>
      </c>
      <c r="B53" s="8" t="s">
        <v>62</v>
      </c>
      <c r="C53" s="99"/>
    </row>
    <row r="54" spans="1:3" ht="12" customHeight="1" thickBot="1">
      <c r="A54" s="437"/>
      <c r="B54" s="8" t="s">
        <v>4</v>
      </c>
      <c r="C54" s="99"/>
    </row>
    <row r="55" spans="1:3" ht="15" customHeight="1" thickBot="1">
      <c r="A55" s="198" t="s">
        <v>620</v>
      </c>
      <c r="B55" s="237" t="s">
        <v>465</v>
      </c>
      <c r="C55" s="360">
        <f>+C44+C50</f>
        <v>68040</v>
      </c>
    </row>
    <row r="56" ht="13.5" thickBot="1">
      <c r="C56" s="361"/>
    </row>
    <row r="57" spans="1:3" ht="15" customHeight="1" thickBot="1">
      <c r="A57" s="240" t="s">
        <v>209</v>
      </c>
      <c r="B57" s="241"/>
      <c r="C57" s="150" t="s">
        <v>659</v>
      </c>
    </row>
    <row r="58" spans="1:3" ht="14.25" customHeight="1" thickBot="1">
      <c r="A58" s="240" t="s">
        <v>210</v>
      </c>
      <c r="B58" s="241"/>
      <c r="C58" s="150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C126" sqref="C126"/>
    </sheetView>
  </sheetViews>
  <sheetFormatPr defaultColWidth="9.00390625" defaultRowHeight="12.75"/>
  <cols>
    <col min="1" max="1" width="9.50390625" style="379" customWidth="1"/>
    <col min="2" max="2" width="91.625" style="379" customWidth="1"/>
    <col min="3" max="3" width="25.00390625" style="380" customWidth="1"/>
    <col min="4" max="4" width="9.00390625" style="410" customWidth="1"/>
    <col min="5" max="16384" width="9.375" style="410" customWidth="1"/>
  </cols>
  <sheetData>
    <row r="1" spans="1:3" ht="15.75" customHeight="1">
      <c r="A1" s="561" t="s">
        <v>17</v>
      </c>
      <c r="B1" s="561"/>
      <c r="C1" s="561"/>
    </row>
    <row r="2" spans="1:3" ht="15.75" customHeight="1" thickBot="1">
      <c r="A2" s="562" t="s">
        <v>162</v>
      </c>
      <c r="B2" s="562"/>
      <c r="C2" s="300" t="s">
        <v>232</v>
      </c>
    </row>
    <row r="3" spans="1:3" ht="37.5" customHeight="1" thickBot="1">
      <c r="A3" s="23" t="s">
        <v>649</v>
      </c>
      <c r="B3" s="24" t="s">
        <v>650</v>
      </c>
      <c r="C3" s="45" t="s">
        <v>255</v>
      </c>
    </row>
    <row r="4" spans="1:3" s="411" customFormat="1" ht="12" customHeight="1" thickBot="1">
      <c r="A4" s="405">
        <v>1</v>
      </c>
      <c r="B4" s="406">
        <v>2</v>
      </c>
      <c r="C4" s="407">
        <v>3</v>
      </c>
    </row>
    <row r="5" spans="1:3" s="412" customFormat="1" ht="12" customHeight="1" thickBot="1">
      <c r="A5" s="20" t="s">
        <v>499</v>
      </c>
      <c r="B5" s="21" t="s">
        <v>505</v>
      </c>
      <c r="C5" s="290">
        <f>+C6+C7+C8+C9+C10+C11</f>
        <v>310074</v>
      </c>
    </row>
    <row r="6" spans="1:3" s="412" customFormat="1" ht="12" customHeight="1">
      <c r="A6" s="15" t="s">
        <v>498</v>
      </c>
      <c r="B6" s="413" t="s">
        <v>257</v>
      </c>
      <c r="C6" s="293">
        <v>90233</v>
      </c>
    </row>
    <row r="7" spans="1:3" s="412" customFormat="1" ht="12" customHeight="1">
      <c r="A7" s="14" t="s">
        <v>500</v>
      </c>
      <c r="B7" s="414" t="s">
        <v>258</v>
      </c>
      <c r="C7" s="292">
        <v>70238</v>
      </c>
    </row>
    <row r="8" spans="1:3" s="412" customFormat="1" ht="12" customHeight="1">
      <c r="A8" s="14" t="s">
        <v>501</v>
      </c>
      <c r="B8" s="414" t="s">
        <v>259</v>
      </c>
      <c r="C8" s="292">
        <v>149603</v>
      </c>
    </row>
    <row r="9" spans="1:3" s="412" customFormat="1" ht="12" customHeight="1">
      <c r="A9" s="14" t="s">
        <v>502</v>
      </c>
      <c r="B9" s="414" t="s">
        <v>260</v>
      </c>
      <c r="C9" s="292"/>
    </row>
    <row r="10" spans="1:3" s="412" customFormat="1" ht="12" customHeight="1">
      <c r="A10" s="14" t="s">
        <v>503</v>
      </c>
      <c r="B10" s="414" t="s">
        <v>261</v>
      </c>
      <c r="C10" s="447"/>
    </row>
    <row r="11" spans="1:3" s="412" customFormat="1" ht="12" customHeight="1" thickBot="1">
      <c r="A11" s="16" t="s">
        <v>504</v>
      </c>
      <c r="B11" s="415" t="s">
        <v>262</v>
      </c>
      <c r="C11" s="448"/>
    </row>
    <row r="12" spans="1:3" s="412" customFormat="1" ht="12" customHeight="1" thickBot="1">
      <c r="A12" s="20" t="s">
        <v>511</v>
      </c>
      <c r="B12" s="285" t="s">
        <v>263</v>
      </c>
      <c r="C12" s="290">
        <f>+C13+C14+C15+C16+C17</f>
        <v>240112</v>
      </c>
    </row>
    <row r="13" spans="1:3" s="412" customFormat="1" ht="12" customHeight="1">
      <c r="A13" s="15" t="s">
        <v>506</v>
      </c>
      <c r="B13" s="413" t="s">
        <v>264</v>
      </c>
      <c r="C13" s="293"/>
    </row>
    <row r="14" spans="1:3" s="412" customFormat="1" ht="12" customHeight="1">
      <c r="A14" s="14" t="s">
        <v>507</v>
      </c>
      <c r="B14" s="414" t="s">
        <v>265</v>
      </c>
      <c r="C14" s="292"/>
    </row>
    <row r="15" spans="1:3" s="412" customFormat="1" ht="12" customHeight="1">
      <c r="A15" s="14" t="s">
        <v>508</v>
      </c>
      <c r="B15" s="414" t="s">
        <v>472</v>
      </c>
      <c r="C15" s="292"/>
    </row>
    <row r="16" spans="1:3" s="412" customFormat="1" ht="12" customHeight="1">
      <c r="A16" s="14" t="s">
        <v>509</v>
      </c>
      <c r="B16" s="414" t="s">
        <v>473</v>
      </c>
      <c r="C16" s="292"/>
    </row>
    <row r="17" spans="1:3" s="412" customFormat="1" ht="12" customHeight="1">
      <c r="A17" s="14" t="s">
        <v>510</v>
      </c>
      <c r="B17" s="414" t="s">
        <v>266</v>
      </c>
      <c r="C17" s="292">
        <v>240112</v>
      </c>
    </row>
    <row r="18" spans="1:3" s="412" customFormat="1" ht="12" customHeight="1" thickBot="1">
      <c r="A18" s="16" t="s">
        <v>510</v>
      </c>
      <c r="B18" s="415" t="s">
        <v>267</v>
      </c>
      <c r="C18" s="294"/>
    </row>
    <row r="19" spans="1:3" s="412" customFormat="1" ht="12" customHeight="1" thickBot="1">
      <c r="A19" s="20" t="s">
        <v>517</v>
      </c>
      <c r="B19" s="21" t="s">
        <v>518</v>
      </c>
      <c r="C19" s="290">
        <f>+C20+C21+C22+C23+C24</f>
        <v>436604</v>
      </c>
    </row>
    <row r="20" spans="1:3" s="412" customFormat="1" ht="12" customHeight="1">
      <c r="A20" s="15" t="s">
        <v>512</v>
      </c>
      <c r="B20" s="413" t="s">
        <v>269</v>
      </c>
      <c r="C20" s="293"/>
    </row>
    <row r="21" spans="1:3" s="412" customFormat="1" ht="12" customHeight="1">
      <c r="A21" s="14" t="s">
        <v>513</v>
      </c>
      <c r="B21" s="414" t="s">
        <v>270</v>
      </c>
      <c r="C21" s="292"/>
    </row>
    <row r="22" spans="1:3" s="412" customFormat="1" ht="12" customHeight="1">
      <c r="A22" s="14" t="s">
        <v>516</v>
      </c>
      <c r="B22" s="414" t="s">
        <v>474</v>
      </c>
      <c r="C22" s="292"/>
    </row>
    <row r="23" spans="1:3" s="412" customFormat="1" ht="12" customHeight="1">
      <c r="A23" s="14" t="s">
        <v>514</v>
      </c>
      <c r="B23" s="414" t="s">
        <v>475</v>
      </c>
      <c r="C23" s="292"/>
    </row>
    <row r="24" spans="1:3" s="412" customFormat="1" ht="12" customHeight="1">
      <c r="A24" s="14" t="s">
        <v>515</v>
      </c>
      <c r="B24" s="414" t="s">
        <v>271</v>
      </c>
      <c r="C24" s="292">
        <v>436604</v>
      </c>
    </row>
    <row r="25" spans="1:3" s="412" customFormat="1" ht="12" customHeight="1" thickBot="1">
      <c r="A25" s="16" t="s">
        <v>515</v>
      </c>
      <c r="B25" s="415" t="s">
        <v>272</v>
      </c>
      <c r="C25" s="294"/>
    </row>
    <row r="26" spans="1:3" s="412" customFormat="1" ht="12" customHeight="1" thickBot="1">
      <c r="A26" s="20" t="s">
        <v>524</v>
      </c>
      <c r="B26" s="21" t="s">
        <v>525</v>
      </c>
      <c r="C26" s="296">
        <f>+C27+C30+C31+C32</f>
        <v>143000</v>
      </c>
    </row>
    <row r="27" spans="1:3" s="412" customFormat="1" ht="12" customHeight="1">
      <c r="A27" s="15" t="s">
        <v>519</v>
      </c>
      <c r="B27" s="413" t="s">
        <v>280</v>
      </c>
      <c r="C27" s="408">
        <f>+C28+C29</f>
        <v>136700</v>
      </c>
    </row>
    <row r="28" spans="1:3" s="412" customFormat="1" ht="12" customHeight="1">
      <c r="A28" s="14" t="s">
        <v>519</v>
      </c>
      <c r="B28" s="414" t="s">
        <v>281</v>
      </c>
      <c r="C28" s="292">
        <v>17700</v>
      </c>
    </row>
    <row r="29" spans="1:3" s="412" customFormat="1" ht="12" customHeight="1">
      <c r="A29" s="14" t="s">
        <v>520</v>
      </c>
      <c r="B29" s="414" t="s">
        <v>282</v>
      </c>
      <c r="C29" s="292">
        <v>119000</v>
      </c>
    </row>
    <row r="30" spans="1:3" s="412" customFormat="1" ht="12" customHeight="1">
      <c r="A30" s="14" t="s">
        <v>521</v>
      </c>
      <c r="B30" s="414" t="s">
        <v>283</v>
      </c>
      <c r="C30" s="292">
        <v>6000</v>
      </c>
    </row>
    <row r="31" spans="1:3" s="412" customFormat="1" ht="12" customHeight="1">
      <c r="A31" s="14" t="s">
        <v>522</v>
      </c>
      <c r="B31" s="414" t="s">
        <v>284</v>
      </c>
      <c r="C31" s="292"/>
    </row>
    <row r="32" spans="1:3" s="412" customFormat="1" ht="12" customHeight="1" thickBot="1">
      <c r="A32" s="16" t="s">
        <v>523</v>
      </c>
      <c r="B32" s="415" t="s">
        <v>285</v>
      </c>
      <c r="C32" s="294">
        <v>300</v>
      </c>
    </row>
    <row r="33" spans="1:3" s="412" customFormat="1" ht="12" customHeight="1" thickBot="1">
      <c r="A33" s="20" t="s">
        <v>536</v>
      </c>
      <c r="B33" s="21" t="s">
        <v>537</v>
      </c>
      <c r="C33" s="290">
        <f>SUM(C34:C43)</f>
        <v>34358</v>
      </c>
    </row>
    <row r="34" spans="1:3" s="412" customFormat="1" ht="12" customHeight="1">
      <c r="A34" s="15" t="s">
        <v>526</v>
      </c>
      <c r="B34" s="413" t="s">
        <v>289</v>
      </c>
      <c r="C34" s="293"/>
    </row>
    <row r="35" spans="1:3" s="412" customFormat="1" ht="12" customHeight="1">
      <c r="A35" s="14" t="s">
        <v>527</v>
      </c>
      <c r="B35" s="414" t="s">
        <v>290</v>
      </c>
      <c r="C35" s="292">
        <v>16000</v>
      </c>
    </row>
    <row r="36" spans="1:3" s="412" customFormat="1" ht="12" customHeight="1">
      <c r="A36" s="14" t="s">
        <v>528</v>
      </c>
      <c r="B36" s="414" t="s">
        <v>291</v>
      </c>
      <c r="C36" s="292"/>
    </row>
    <row r="37" spans="1:3" s="412" customFormat="1" ht="12" customHeight="1">
      <c r="A37" s="14" t="s">
        <v>529</v>
      </c>
      <c r="B37" s="414" t="s">
        <v>292</v>
      </c>
      <c r="C37" s="292">
        <v>2178</v>
      </c>
    </row>
    <row r="38" spans="1:3" s="412" customFormat="1" ht="12" customHeight="1">
      <c r="A38" s="14" t="s">
        <v>530</v>
      </c>
      <c r="B38" s="414" t="s">
        <v>293</v>
      </c>
      <c r="C38" s="292">
        <v>9092</v>
      </c>
    </row>
    <row r="39" spans="1:3" s="412" customFormat="1" ht="12" customHeight="1">
      <c r="A39" s="14" t="s">
        <v>531</v>
      </c>
      <c r="B39" s="414" t="s">
        <v>294</v>
      </c>
      <c r="C39" s="292">
        <v>7088</v>
      </c>
    </row>
    <row r="40" spans="1:3" s="412" customFormat="1" ht="12" customHeight="1">
      <c r="A40" s="14" t="s">
        <v>532</v>
      </c>
      <c r="B40" s="414" t="s">
        <v>295</v>
      </c>
      <c r="C40" s="292"/>
    </row>
    <row r="41" spans="1:3" s="412" customFormat="1" ht="12" customHeight="1">
      <c r="A41" s="14" t="s">
        <v>533</v>
      </c>
      <c r="B41" s="414" t="s">
        <v>296</v>
      </c>
      <c r="C41" s="292"/>
    </row>
    <row r="42" spans="1:3" s="412" customFormat="1" ht="12" customHeight="1">
      <c r="A42" s="14" t="s">
        <v>534</v>
      </c>
      <c r="B42" s="414" t="s">
        <v>297</v>
      </c>
      <c r="C42" s="295"/>
    </row>
    <row r="43" spans="1:3" s="412" customFormat="1" ht="12" customHeight="1" thickBot="1">
      <c r="A43" s="16" t="s">
        <v>535</v>
      </c>
      <c r="B43" s="415" t="s">
        <v>298</v>
      </c>
      <c r="C43" s="399"/>
    </row>
    <row r="44" spans="1:3" s="412" customFormat="1" ht="12" customHeight="1" thickBot="1">
      <c r="A44" s="20" t="s">
        <v>543</v>
      </c>
      <c r="B44" s="21" t="s">
        <v>544</v>
      </c>
      <c r="C44" s="290">
        <f>SUM(C45:C49)</f>
        <v>1700</v>
      </c>
    </row>
    <row r="45" spans="1:3" s="412" customFormat="1" ht="12" customHeight="1">
      <c r="A45" s="15" t="s">
        <v>538</v>
      </c>
      <c r="B45" s="413" t="s">
        <v>303</v>
      </c>
      <c r="C45" s="449"/>
    </row>
    <row r="46" spans="1:3" s="412" customFormat="1" ht="12" customHeight="1">
      <c r="A46" s="14" t="s">
        <v>539</v>
      </c>
      <c r="B46" s="414" t="s">
        <v>304</v>
      </c>
      <c r="C46" s="295"/>
    </row>
    <row r="47" spans="1:3" s="412" customFormat="1" ht="12" customHeight="1">
      <c r="A47" s="14" t="s">
        <v>540</v>
      </c>
      <c r="B47" s="414" t="s">
        <v>305</v>
      </c>
      <c r="C47" s="295"/>
    </row>
    <row r="48" spans="1:3" s="412" customFormat="1" ht="12" customHeight="1">
      <c r="A48" s="14" t="s">
        <v>541</v>
      </c>
      <c r="B48" s="414" t="s">
        <v>485</v>
      </c>
      <c r="C48" s="295">
        <v>1700</v>
      </c>
    </row>
    <row r="49" spans="1:3" s="412" customFormat="1" ht="12" customHeight="1" thickBot="1">
      <c r="A49" s="16" t="s">
        <v>542</v>
      </c>
      <c r="B49" s="415" t="s">
        <v>306</v>
      </c>
      <c r="C49" s="399"/>
    </row>
    <row r="50" spans="1:3" s="412" customFormat="1" ht="12" customHeight="1" thickBot="1">
      <c r="A50" s="20" t="s">
        <v>548</v>
      </c>
      <c r="B50" s="21" t="s">
        <v>549</v>
      </c>
      <c r="C50" s="290">
        <f>SUM(C51:C53)</f>
        <v>0</v>
      </c>
    </row>
    <row r="51" spans="1:3" s="412" customFormat="1" ht="12" customHeight="1">
      <c r="A51" s="15" t="s">
        <v>545</v>
      </c>
      <c r="B51" s="413" t="s">
        <v>308</v>
      </c>
      <c r="C51" s="293"/>
    </row>
    <row r="52" spans="1:3" s="412" customFormat="1" ht="12" customHeight="1">
      <c r="A52" s="14" t="s">
        <v>546</v>
      </c>
      <c r="B52" s="414" t="s">
        <v>476</v>
      </c>
      <c r="C52" s="292"/>
    </row>
    <row r="53" spans="1:3" s="412" customFormat="1" ht="12" customHeight="1">
      <c r="A53" s="14" t="s">
        <v>547</v>
      </c>
      <c r="B53" s="414" t="s">
        <v>309</v>
      </c>
      <c r="C53" s="292"/>
    </row>
    <row r="54" spans="1:3" s="412" customFormat="1" ht="12" customHeight="1" thickBot="1">
      <c r="A54" s="16" t="s">
        <v>547</v>
      </c>
      <c r="B54" s="415" t="s">
        <v>310</v>
      </c>
      <c r="C54" s="294"/>
    </row>
    <row r="55" spans="1:3" s="412" customFormat="1" ht="12" customHeight="1" thickBot="1">
      <c r="A55" s="20" t="s">
        <v>553</v>
      </c>
      <c r="B55" s="285" t="s">
        <v>554</v>
      </c>
      <c r="C55" s="290">
        <f>SUM(C56:C58)</f>
        <v>0</v>
      </c>
    </row>
    <row r="56" spans="1:3" s="412" customFormat="1" ht="12" customHeight="1">
      <c r="A56" s="15" t="s">
        <v>550</v>
      </c>
      <c r="B56" s="413" t="s">
        <v>315</v>
      </c>
      <c r="C56" s="295"/>
    </row>
    <row r="57" spans="1:3" s="412" customFormat="1" ht="12" customHeight="1">
      <c r="A57" s="14" t="s">
        <v>551</v>
      </c>
      <c r="B57" s="414" t="s">
        <v>477</v>
      </c>
      <c r="C57" s="295"/>
    </row>
    <row r="58" spans="1:3" s="412" customFormat="1" ht="12" customHeight="1">
      <c r="A58" s="14" t="s">
        <v>552</v>
      </c>
      <c r="B58" s="414" t="s">
        <v>316</v>
      </c>
      <c r="C58" s="295"/>
    </row>
    <row r="59" spans="1:3" s="412" customFormat="1" ht="12" customHeight="1" thickBot="1">
      <c r="A59" s="16" t="s">
        <v>552</v>
      </c>
      <c r="B59" s="415" t="s">
        <v>317</v>
      </c>
      <c r="C59" s="295"/>
    </row>
    <row r="60" spans="1:3" s="412" customFormat="1" ht="12" customHeight="1" thickBot="1">
      <c r="A60" s="20" t="s">
        <v>555</v>
      </c>
      <c r="B60" s="21" t="s">
        <v>556</v>
      </c>
      <c r="C60" s="296">
        <f>+C5+C12+C19+C26+C33+C44+C50+C55</f>
        <v>1165848</v>
      </c>
    </row>
    <row r="61" spans="1:3" s="412" customFormat="1" ht="12" customHeight="1" thickBot="1">
      <c r="A61" s="431" t="s">
        <v>560</v>
      </c>
      <c r="B61" s="285" t="s">
        <v>561</v>
      </c>
      <c r="C61" s="290">
        <f>SUM(C62:C64)</f>
        <v>0</v>
      </c>
    </row>
    <row r="62" spans="1:3" s="412" customFormat="1" ht="12" customHeight="1">
      <c r="A62" s="15" t="s">
        <v>557</v>
      </c>
      <c r="B62" s="413" t="s">
        <v>321</v>
      </c>
      <c r="C62" s="295"/>
    </row>
    <row r="63" spans="1:3" s="412" customFormat="1" ht="12" customHeight="1">
      <c r="A63" s="14" t="s">
        <v>558</v>
      </c>
      <c r="B63" s="414" t="s">
        <v>322</v>
      </c>
      <c r="C63" s="295"/>
    </row>
    <row r="64" spans="1:3" s="412" customFormat="1" ht="12" customHeight="1" thickBot="1">
      <c r="A64" s="16" t="s">
        <v>559</v>
      </c>
      <c r="B64" s="417" t="s">
        <v>323</v>
      </c>
      <c r="C64" s="295"/>
    </row>
    <row r="65" spans="1:3" s="412" customFormat="1" ht="12" customHeight="1" thickBot="1">
      <c r="A65" s="431" t="s">
        <v>506</v>
      </c>
      <c r="B65" s="498" t="s">
        <v>566</v>
      </c>
      <c r="C65" s="290">
        <f>SUM(C66:C69)</f>
        <v>0</v>
      </c>
    </row>
    <row r="66" spans="1:3" s="412" customFormat="1" ht="12" customHeight="1">
      <c r="A66" s="15" t="s">
        <v>562</v>
      </c>
      <c r="B66" s="413" t="s">
        <v>326</v>
      </c>
      <c r="C66" s="295"/>
    </row>
    <row r="67" spans="1:3" s="412" customFormat="1" ht="12" customHeight="1">
      <c r="A67" s="14" t="s">
        <v>563</v>
      </c>
      <c r="B67" s="414" t="s">
        <v>327</v>
      </c>
      <c r="C67" s="295"/>
    </row>
    <row r="68" spans="1:3" s="412" customFormat="1" ht="12" customHeight="1">
      <c r="A68" s="14" t="s">
        <v>564</v>
      </c>
      <c r="B68" s="414" t="s">
        <v>328</v>
      </c>
      <c r="C68" s="295"/>
    </row>
    <row r="69" spans="1:3" s="412" customFormat="1" ht="12" customHeight="1" thickBot="1">
      <c r="A69" s="16" t="s">
        <v>565</v>
      </c>
      <c r="B69" s="415" t="s">
        <v>329</v>
      </c>
      <c r="C69" s="295"/>
    </row>
    <row r="70" spans="1:3" s="412" customFormat="1" ht="12" customHeight="1" thickBot="1">
      <c r="A70" s="431" t="s">
        <v>569</v>
      </c>
      <c r="B70" s="285" t="s">
        <v>570</v>
      </c>
      <c r="C70" s="290">
        <f>SUM(C71:C72)</f>
        <v>0</v>
      </c>
    </row>
    <row r="71" spans="1:3" s="412" customFormat="1" ht="12" customHeight="1">
      <c r="A71" s="15" t="s">
        <v>567</v>
      </c>
      <c r="B71" s="413" t="s">
        <v>332</v>
      </c>
      <c r="C71" s="295"/>
    </row>
    <row r="72" spans="1:3" s="412" customFormat="1" ht="12" customHeight="1" thickBot="1">
      <c r="A72" s="16" t="s">
        <v>568</v>
      </c>
      <c r="B72" s="415" t="s">
        <v>333</v>
      </c>
      <c r="C72" s="295"/>
    </row>
    <row r="73" spans="1:3" s="412" customFormat="1" ht="12" customHeight="1" thickBot="1">
      <c r="A73" s="416" t="s">
        <v>575</v>
      </c>
      <c r="B73" s="285" t="s">
        <v>584</v>
      </c>
      <c r="C73" s="290">
        <f>SUM(C74:C76)</f>
        <v>0</v>
      </c>
    </row>
    <row r="74" spans="1:3" s="412" customFormat="1" ht="12" customHeight="1">
      <c r="A74" s="15" t="s">
        <v>571</v>
      </c>
      <c r="B74" s="413" t="s">
        <v>336</v>
      </c>
      <c r="C74" s="295"/>
    </row>
    <row r="75" spans="1:3" s="412" customFormat="1" ht="12" customHeight="1">
      <c r="A75" s="14" t="s">
        <v>572</v>
      </c>
      <c r="B75" s="414" t="s">
        <v>337</v>
      </c>
      <c r="C75" s="295"/>
    </row>
    <row r="76" spans="1:3" s="412" customFormat="1" ht="12" customHeight="1" thickBot="1">
      <c r="A76" s="16" t="s">
        <v>574</v>
      </c>
      <c r="B76" s="415" t="s">
        <v>338</v>
      </c>
      <c r="C76" s="295"/>
    </row>
    <row r="77" spans="1:3" s="412" customFormat="1" ht="12" customHeight="1" thickBot="1">
      <c r="A77" s="416" t="s">
        <v>580</v>
      </c>
      <c r="B77" s="285" t="s">
        <v>581</v>
      </c>
      <c r="C77" s="290">
        <f>SUM(C78:C81)</f>
        <v>0</v>
      </c>
    </row>
    <row r="78" spans="1:3" s="412" customFormat="1" ht="12" customHeight="1">
      <c r="A78" s="418" t="s">
        <v>576</v>
      </c>
      <c r="B78" s="413" t="s">
        <v>341</v>
      </c>
      <c r="C78" s="295"/>
    </row>
    <row r="79" spans="1:3" s="412" customFormat="1" ht="12" customHeight="1">
      <c r="A79" s="419" t="s">
        <v>577</v>
      </c>
      <c r="B79" s="414" t="s">
        <v>343</v>
      </c>
      <c r="C79" s="295"/>
    </row>
    <row r="80" spans="1:3" s="412" customFormat="1" ht="12" customHeight="1">
      <c r="A80" s="419" t="s">
        <v>578</v>
      </c>
      <c r="B80" s="414" t="s">
        <v>345</v>
      </c>
      <c r="C80" s="295"/>
    </row>
    <row r="81" spans="1:3" s="412" customFormat="1" ht="12" customHeight="1" thickBot="1">
      <c r="A81" s="420" t="s">
        <v>579</v>
      </c>
      <c r="B81" s="415" t="s">
        <v>347</v>
      </c>
      <c r="C81" s="295"/>
    </row>
    <row r="82" spans="1:3" s="412" customFormat="1" ht="13.5" customHeight="1" thickBot="1">
      <c r="A82" s="416" t="s">
        <v>582</v>
      </c>
      <c r="B82" s="285" t="s">
        <v>349</v>
      </c>
      <c r="C82" s="450"/>
    </row>
    <row r="83" spans="1:3" s="412" customFormat="1" ht="15.75" customHeight="1" thickBot="1">
      <c r="A83" s="416" t="s">
        <v>583</v>
      </c>
      <c r="B83" s="421" t="s">
        <v>585</v>
      </c>
      <c r="C83" s="296">
        <f>+C61+C65+C70+C73+C77+C82</f>
        <v>0</v>
      </c>
    </row>
    <row r="84" spans="1:3" s="412" customFormat="1" ht="16.5" customHeight="1" thickBot="1">
      <c r="A84" s="422" t="s">
        <v>586</v>
      </c>
      <c r="B84" s="423" t="s">
        <v>587</v>
      </c>
      <c r="C84" s="296">
        <f>+C60+C83</f>
        <v>1165848</v>
      </c>
    </row>
    <row r="85" spans="1:3" s="412" customFormat="1" ht="83.25" customHeight="1" thickBot="1">
      <c r="A85" s="422"/>
      <c r="B85" s="6"/>
      <c r="C85" s="297"/>
    </row>
    <row r="86" spans="1:3" ht="16.5" customHeight="1">
      <c r="A86" s="561" t="s">
        <v>49</v>
      </c>
      <c r="B86" s="561"/>
      <c r="C86" s="561"/>
    </row>
    <row r="87" spans="1:3" s="424" customFormat="1" ht="16.5" customHeight="1" thickBot="1">
      <c r="A87" s="563" t="s">
        <v>163</v>
      </c>
      <c r="B87" s="563"/>
      <c r="C87" s="160" t="s">
        <v>232</v>
      </c>
    </row>
    <row r="88" spans="1:3" ht="37.5" customHeight="1" thickBot="1">
      <c r="A88" s="23" t="s">
        <v>649</v>
      </c>
      <c r="B88" s="24" t="s">
        <v>650</v>
      </c>
      <c r="C88" s="45" t="s">
        <v>255</v>
      </c>
    </row>
    <row r="89" spans="1:3" s="411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603</v>
      </c>
      <c r="B90" s="31" t="s">
        <v>604</v>
      </c>
      <c r="C90" s="289">
        <f>SUM(C91:C95)</f>
        <v>601995</v>
      </c>
    </row>
    <row r="91" spans="1:3" ht="12" customHeight="1">
      <c r="A91" s="17" t="s">
        <v>588</v>
      </c>
      <c r="B91" s="10" t="s">
        <v>51</v>
      </c>
      <c r="C91" s="291">
        <v>346973</v>
      </c>
    </row>
    <row r="92" spans="1:3" ht="12" customHeight="1">
      <c r="A92" s="14" t="s">
        <v>589</v>
      </c>
      <c r="B92" s="8" t="s">
        <v>192</v>
      </c>
      <c r="C92" s="292">
        <v>71192</v>
      </c>
    </row>
    <row r="93" spans="1:3" ht="12" customHeight="1">
      <c r="A93" s="14" t="s">
        <v>590</v>
      </c>
      <c r="B93" s="8" t="s">
        <v>150</v>
      </c>
      <c r="C93" s="294">
        <v>180830</v>
      </c>
    </row>
    <row r="94" spans="1:3" ht="12" customHeight="1">
      <c r="A94" s="14" t="s">
        <v>591</v>
      </c>
      <c r="B94" s="11" t="s">
        <v>193</v>
      </c>
      <c r="C94" s="294"/>
    </row>
    <row r="95" spans="1:3" ht="12" customHeight="1">
      <c r="A95" s="14" t="s">
        <v>592</v>
      </c>
      <c r="B95" s="19" t="s">
        <v>194</v>
      </c>
      <c r="C95" s="294">
        <v>3000</v>
      </c>
    </row>
    <row r="96" spans="1:3" ht="12" customHeight="1">
      <c r="A96" s="14" t="s">
        <v>593</v>
      </c>
      <c r="B96" s="8" t="s">
        <v>368</v>
      </c>
      <c r="C96" s="294"/>
    </row>
    <row r="97" spans="1:3" ht="12" customHeight="1">
      <c r="A97" s="14" t="s">
        <v>594</v>
      </c>
      <c r="B97" s="163" t="s">
        <v>369</v>
      </c>
      <c r="C97" s="294"/>
    </row>
    <row r="98" spans="1:3" ht="12" customHeight="1">
      <c r="A98" s="14" t="s">
        <v>595</v>
      </c>
      <c r="B98" s="164" t="s">
        <v>370</v>
      </c>
      <c r="C98" s="294"/>
    </row>
    <row r="99" spans="1:3" ht="12" customHeight="1">
      <c r="A99" s="14" t="s">
        <v>596</v>
      </c>
      <c r="B99" s="164" t="s">
        <v>371</v>
      </c>
      <c r="C99" s="294"/>
    </row>
    <row r="100" spans="1:3" ht="12" customHeight="1">
      <c r="A100" s="14" t="s">
        <v>597</v>
      </c>
      <c r="B100" s="163" t="s">
        <v>372</v>
      </c>
      <c r="C100" s="294"/>
    </row>
    <row r="101" spans="1:3" ht="12" customHeight="1">
      <c r="A101" s="14" t="s">
        <v>598</v>
      </c>
      <c r="B101" s="163" t="s">
        <v>373</v>
      </c>
      <c r="C101" s="294"/>
    </row>
    <row r="102" spans="1:3" ht="12" customHeight="1">
      <c r="A102" s="14" t="s">
        <v>599</v>
      </c>
      <c r="B102" s="164" t="s">
        <v>374</v>
      </c>
      <c r="C102" s="294"/>
    </row>
    <row r="103" spans="1:3" ht="12" customHeight="1">
      <c r="A103" s="13" t="s">
        <v>600</v>
      </c>
      <c r="B103" s="165" t="s">
        <v>375</v>
      </c>
      <c r="C103" s="294"/>
    </row>
    <row r="104" spans="1:3" ht="12" customHeight="1">
      <c r="A104" s="14" t="s">
        <v>601</v>
      </c>
      <c r="B104" s="165" t="s">
        <v>376</v>
      </c>
      <c r="C104" s="294"/>
    </row>
    <row r="105" spans="1:3" ht="12" customHeight="1" thickBot="1">
      <c r="A105" s="18" t="s">
        <v>602</v>
      </c>
      <c r="B105" s="166" t="s">
        <v>377</v>
      </c>
      <c r="C105" s="298">
        <v>3000</v>
      </c>
    </row>
    <row r="106" spans="1:3" ht="12" customHeight="1" thickBot="1">
      <c r="A106" s="20" t="s">
        <v>616</v>
      </c>
      <c r="B106" s="30" t="s">
        <v>378</v>
      </c>
      <c r="C106" s="290">
        <f>+C107+C109+C111</f>
        <v>477604</v>
      </c>
    </row>
    <row r="107" spans="1:3" ht="12" customHeight="1">
      <c r="A107" s="15" t="s">
        <v>605</v>
      </c>
      <c r="B107" s="8" t="s">
        <v>231</v>
      </c>
      <c r="C107" s="293">
        <v>306920</v>
      </c>
    </row>
    <row r="108" spans="1:3" ht="12" customHeight="1">
      <c r="A108" s="15"/>
      <c r="B108" s="12" t="s">
        <v>382</v>
      </c>
      <c r="C108" s="293">
        <v>306920</v>
      </c>
    </row>
    <row r="109" spans="1:3" ht="12" customHeight="1">
      <c r="A109" s="15" t="s">
        <v>606</v>
      </c>
      <c r="B109" s="12" t="s">
        <v>196</v>
      </c>
      <c r="C109" s="292">
        <v>170684</v>
      </c>
    </row>
    <row r="110" spans="1:3" ht="12" customHeight="1">
      <c r="A110" s="15"/>
      <c r="B110" s="12" t="s">
        <v>383</v>
      </c>
      <c r="C110" s="260">
        <v>170684</v>
      </c>
    </row>
    <row r="111" spans="1:3" ht="12" customHeight="1">
      <c r="A111" s="15" t="s">
        <v>607</v>
      </c>
      <c r="B111" s="287" t="s">
        <v>234</v>
      </c>
      <c r="C111" s="260"/>
    </row>
    <row r="112" spans="1:3" ht="12" customHeight="1">
      <c r="A112" s="15" t="s">
        <v>608</v>
      </c>
      <c r="B112" s="286" t="s">
        <v>478</v>
      </c>
      <c r="C112" s="260"/>
    </row>
    <row r="113" spans="1:3" ht="12" customHeight="1">
      <c r="A113" s="15" t="s">
        <v>609</v>
      </c>
      <c r="B113" s="409" t="s">
        <v>388</v>
      </c>
      <c r="C113" s="260"/>
    </row>
    <row r="114" spans="1:3" ht="15.75">
      <c r="A114" s="15" t="s">
        <v>610</v>
      </c>
      <c r="B114" s="164" t="s">
        <v>371</v>
      </c>
      <c r="C114" s="260"/>
    </row>
    <row r="115" spans="1:3" ht="12" customHeight="1">
      <c r="A115" s="15" t="s">
        <v>611</v>
      </c>
      <c r="B115" s="164" t="s">
        <v>387</v>
      </c>
      <c r="C115" s="260"/>
    </row>
    <row r="116" spans="1:3" ht="12" customHeight="1">
      <c r="A116" s="15" t="s">
        <v>612</v>
      </c>
      <c r="B116" s="164" t="s">
        <v>386</v>
      </c>
      <c r="C116" s="260"/>
    </row>
    <row r="117" spans="1:3" ht="12" customHeight="1">
      <c r="A117" s="15" t="s">
        <v>613</v>
      </c>
      <c r="B117" s="164" t="s">
        <v>374</v>
      </c>
      <c r="C117" s="260"/>
    </row>
    <row r="118" spans="1:3" ht="12" customHeight="1">
      <c r="A118" s="15" t="s">
        <v>614</v>
      </c>
      <c r="B118" s="164" t="s">
        <v>385</v>
      </c>
      <c r="C118" s="260"/>
    </row>
    <row r="119" spans="1:3" ht="16.5" thickBot="1">
      <c r="A119" s="13" t="s">
        <v>615</v>
      </c>
      <c r="B119" s="164" t="s">
        <v>384</v>
      </c>
      <c r="C119" s="262"/>
    </row>
    <row r="120" spans="1:3" ht="12" customHeight="1" thickBot="1">
      <c r="A120" s="20" t="s">
        <v>617</v>
      </c>
      <c r="B120" s="153" t="s">
        <v>52</v>
      </c>
      <c r="C120" s="290">
        <f>+C121+C122</f>
        <v>1500</v>
      </c>
    </row>
    <row r="121" spans="1:3" ht="12" customHeight="1">
      <c r="A121" s="15" t="s">
        <v>618</v>
      </c>
      <c r="B121" s="9" t="s">
        <v>63</v>
      </c>
      <c r="C121" s="293">
        <v>1000</v>
      </c>
    </row>
    <row r="122" spans="1:3" ht="12" customHeight="1" thickBot="1">
      <c r="A122" s="16" t="s">
        <v>619</v>
      </c>
      <c r="B122" s="12" t="s">
        <v>64</v>
      </c>
      <c r="C122" s="294">
        <v>500</v>
      </c>
    </row>
    <row r="123" spans="1:3" ht="12" customHeight="1" thickBot="1">
      <c r="A123" s="20" t="s">
        <v>620</v>
      </c>
      <c r="B123" s="153" t="s">
        <v>621</v>
      </c>
      <c r="C123" s="290">
        <f>+C90+C106+C120</f>
        <v>1081099</v>
      </c>
    </row>
    <row r="124" spans="1:3" ht="12" customHeight="1" thickBot="1">
      <c r="A124" s="20" t="s">
        <v>625</v>
      </c>
      <c r="B124" s="153" t="s">
        <v>626</v>
      </c>
      <c r="C124" s="290">
        <f>+C125+C126+C127</f>
        <v>0</v>
      </c>
    </row>
    <row r="125" spans="1:3" ht="12" customHeight="1">
      <c r="A125" s="15" t="s">
        <v>622</v>
      </c>
      <c r="B125" s="9" t="s">
        <v>392</v>
      </c>
      <c r="C125" s="260"/>
    </row>
    <row r="126" spans="1:3" ht="12" customHeight="1">
      <c r="A126" s="15" t="s">
        <v>623</v>
      </c>
      <c r="B126" s="9" t="s">
        <v>393</v>
      </c>
      <c r="C126" s="260"/>
    </row>
    <row r="127" spans="1:3" ht="12" customHeight="1" thickBot="1">
      <c r="A127" s="13" t="s">
        <v>624</v>
      </c>
      <c r="B127" s="7" t="s">
        <v>394</v>
      </c>
      <c r="C127" s="260"/>
    </row>
    <row r="128" spans="1:3" ht="12" customHeight="1" thickBot="1">
      <c r="A128" s="20" t="s">
        <v>631</v>
      </c>
      <c r="B128" s="153" t="s">
        <v>632</v>
      </c>
      <c r="C128" s="290">
        <f>+C129+C130+C131+C132</f>
        <v>0</v>
      </c>
    </row>
    <row r="129" spans="1:3" ht="12" customHeight="1">
      <c r="A129" s="15" t="s">
        <v>627</v>
      </c>
      <c r="B129" s="9" t="s">
        <v>395</v>
      </c>
      <c r="C129" s="260"/>
    </row>
    <row r="130" spans="1:3" ht="12" customHeight="1">
      <c r="A130" s="15" t="s">
        <v>628</v>
      </c>
      <c r="B130" s="9" t="s">
        <v>396</v>
      </c>
      <c r="C130" s="260"/>
    </row>
    <row r="131" spans="1:3" ht="12" customHeight="1">
      <c r="A131" s="15" t="s">
        <v>629</v>
      </c>
      <c r="B131" s="9" t="s">
        <v>397</v>
      </c>
      <c r="C131" s="260"/>
    </row>
    <row r="132" spans="1:3" ht="12" customHeight="1" thickBot="1">
      <c r="A132" s="13" t="s">
        <v>630</v>
      </c>
      <c r="B132" s="7" t="s">
        <v>398</v>
      </c>
      <c r="C132" s="260"/>
    </row>
    <row r="133" spans="1:3" ht="12" customHeight="1" thickBot="1">
      <c r="A133" s="20" t="s">
        <v>637</v>
      </c>
      <c r="B133" s="153" t="s">
        <v>638</v>
      </c>
      <c r="C133" s="296">
        <f>+C134+C135+C136+C137</f>
        <v>0</v>
      </c>
    </row>
    <row r="134" spans="1:3" ht="12" customHeight="1">
      <c r="A134" s="15" t="s">
        <v>633</v>
      </c>
      <c r="B134" s="9" t="s">
        <v>400</v>
      </c>
      <c r="C134" s="260"/>
    </row>
    <row r="135" spans="1:3" ht="12" customHeight="1">
      <c r="A135" s="15" t="s">
        <v>634</v>
      </c>
      <c r="B135" s="9" t="s">
        <v>410</v>
      </c>
      <c r="C135" s="260"/>
    </row>
    <row r="136" spans="1:3" ht="12" customHeight="1">
      <c r="A136" s="15" t="s">
        <v>635</v>
      </c>
      <c r="B136" s="9" t="s">
        <v>401</v>
      </c>
      <c r="C136" s="260"/>
    </row>
    <row r="137" spans="1:3" ht="12" customHeight="1" thickBot="1">
      <c r="A137" s="13" t="s">
        <v>636</v>
      </c>
      <c r="B137" s="7" t="s">
        <v>402</v>
      </c>
      <c r="C137" s="260"/>
    </row>
    <row r="138" spans="1:3" ht="12" customHeight="1" thickBot="1">
      <c r="A138" s="20" t="s">
        <v>643</v>
      </c>
      <c r="B138" s="153" t="s">
        <v>644</v>
      </c>
      <c r="C138" s="299">
        <f>+C139+C140+C141+C142</f>
        <v>0</v>
      </c>
    </row>
    <row r="139" spans="1:3" ht="12" customHeight="1">
      <c r="A139" s="15" t="s">
        <v>639</v>
      </c>
      <c r="B139" s="9" t="s">
        <v>404</v>
      </c>
      <c r="C139" s="260"/>
    </row>
    <row r="140" spans="1:3" ht="12" customHeight="1">
      <c r="A140" s="15" t="s">
        <v>640</v>
      </c>
      <c r="B140" s="9" t="s">
        <v>405</v>
      </c>
      <c r="C140" s="260"/>
    </row>
    <row r="141" spans="1:3" ht="12" customHeight="1">
      <c r="A141" s="15" t="s">
        <v>641</v>
      </c>
      <c r="B141" s="9" t="s">
        <v>406</v>
      </c>
      <c r="C141" s="260"/>
    </row>
    <row r="142" spans="1:3" ht="12" customHeight="1" thickBot="1">
      <c r="A142" s="15" t="s">
        <v>642</v>
      </c>
      <c r="B142" s="9" t="s">
        <v>407</v>
      </c>
      <c r="C142" s="260"/>
    </row>
    <row r="143" spans="1:9" ht="15" customHeight="1" thickBot="1">
      <c r="A143" s="20" t="s">
        <v>646</v>
      </c>
      <c r="B143" s="153" t="s">
        <v>645</v>
      </c>
      <c r="C143" s="425">
        <f>+C124+C128+C133+C138</f>
        <v>0</v>
      </c>
      <c r="F143" s="426"/>
      <c r="G143" s="427"/>
      <c r="H143" s="427"/>
      <c r="I143" s="427"/>
    </row>
    <row r="144" spans="1:3" s="412" customFormat="1" ht="12.75" customHeight="1" thickBot="1">
      <c r="A144" s="288" t="s">
        <v>647</v>
      </c>
      <c r="B144" s="378" t="s">
        <v>648</v>
      </c>
      <c r="C144" s="425">
        <f>+C123+C143</f>
        <v>1081099</v>
      </c>
    </row>
    <row r="145" ht="7.5" customHeight="1"/>
    <row r="146" spans="1:3" ht="15.75">
      <c r="A146" s="564" t="s">
        <v>411</v>
      </c>
      <c r="B146" s="564"/>
      <c r="C146" s="564"/>
    </row>
    <row r="147" spans="1:3" ht="15" customHeight="1" thickBot="1">
      <c r="A147" s="562" t="s">
        <v>164</v>
      </c>
      <c r="B147" s="562"/>
      <c r="C147" s="300" t="s">
        <v>232</v>
      </c>
    </row>
    <row r="148" spans="1:4" ht="13.5" customHeight="1" thickBot="1">
      <c r="A148" s="20">
        <v>1</v>
      </c>
      <c r="B148" s="30" t="s">
        <v>412</v>
      </c>
      <c r="C148" s="290">
        <f>+C60-C123</f>
        <v>84749</v>
      </c>
      <c r="D148" s="428"/>
    </row>
    <row r="149" spans="1:3" ht="27.75" customHeight="1" thickBot="1">
      <c r="A149" s="20" t="s">
        <v>21</v>
      </c>
      <c r="B149" s="30" t="s">
        <v>413</v>
      </c>
      <c r="C149" s="290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2015. ÉVI KÖLTSÉGVETÉS
KÖTELEZŐ FELADATAINAK MÉRLEGE &amp;R&amp;"Times New Roman CE,Félkövér dőlt"&amp;11 1.2. melléklet a 2/2015. (II.09.)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Layout" zoomScale="91" zoomScaleNormal="91" zoomScalePageLayoutView="91" workbookViewId="0" topLeftCell="A1">
      <selection activeCell="B1" sqref="B1:C1"/>
    </sheetView>
  </sheetViews>
  <sheetFormatPr defaultColWidth="9.00390625" defaultRowHeight="12.75"/>
  <cols>
    <col min="1" max="1" width="13.87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595" t="s">
        <v>732</v>
      </c>
      <c r="C1" s="595"/>
    </row>
    <row r="2" spans="1:3" s="442" customFormat="1" ht="25.5" customHeight="1">
      <c r="A2" s="403" t="s">
        <v>207</v>
      </c>
      <c r="B2" s="347" t="s">
        <v>487</v>
      </c>
      <c r="C2" s="362" t="s">
        <v>66</v>
      </c>
    </row>
    <row r="3" spans="1:3" s="442" customFormat="1" ht="24.75" thickBot="1">
      <c r="A3" s="435" t="s">
        <v>206</v>
      </c>
      <c r="B3" s="348" t="s">
        <v>447</v>
      </c>
      <c r="C3" s="363" t="s">
        <v>482</v>
      </c>
    </row>
    <row r="4" spans="1:3" s="443" customFormat="1" ht="15.75" customHeight="1" thickBot="1">
      <c r="A4" s="221"/>
      <c r="B4" s="497" t="s">
        <v>466</v>
      </c>
      <c r="C4" s="222" t="s">
        <v>57</v>
      </c>
    </row>
    <row r="5" spans="1:3" ht="13.5" thickBot="1">
      <c r="A5" s="404" t="s">
        <v>208</v>
      </c>
      <c r="B5" s="223" t="s">
        <v>58</v>
      </c>
      <c r="C5" s="224" t="s">
        <v>59</v>
      </c>
    </row>
    <row r="6" spans="1:3" s="444" customFormat="1" ht="12.75" customHeight="1" thickBot="1">
      <c r="A6" s="190">
        <v>1</v>
      </c>
      <c r="B6" s="191">
        <v>2</v>
      </c>
      <c r="C6" s="192">
        <v>3</v>
      </c>
    </row>
    <row r="7" spans="1:3" s="444" customFormat="1" ht="15.75" customHeight="1" thickBot="1">
      <c r="A7" s="225"/>
      <c r="B7" s="226" t="s">
        <v>60</v>
      </c>
      <c r="C7" s="227"/>
    </row>
    <row r="8" spans="1:3" s="364" customFormat="1" ht="12" customHeight="1" thickBot="1">
      <c r="A8" s="190" t="s">
        <v>536</v>
      </c>
      <c r="B8" s="228" t="s">
        <v>448</v>
      </c>
      <c r="C8" s="310">
        <f>SUM(C9:C18)</f>
        <v>24130</v>
      </c>
    </row>
    <row r="9" spans="1:3" s="364" customFormat="1" ht="12" customHeight="1">
      <c r="A9" s="436" t="s">
        <v>526</v>
      </c>
      <c r="B9" s="10" t="s">
        <v>289</v>
      </c>
      <c r="C9" s="353"/>
    </row>
    <row r="10" spans="1:3" s="364" customFormat="1" ht="12" customHeight="1">
      <c r="A10" s="437" t="s">
        <v>527</v>
      </c>
      <c r="B10" s="8" t="s">
        <v>290</v>
      </c>
      <c r="C10" s="308">
        <v>16000</v>
      </c>
    </row>
    <row r="11" spans="1:3" s="364" customFormat="1" ht="12" customHeight="1">
      <c r="A11" s="437" t="s">
        <v>528</v>
      </c>
      <c r="B11" s="8" t="s">
        <v>291</v>
      </c>
      <c r="C11" s="308"/>
    </row>
    <row r="12" spans="1:3" s="364" customFormat="1" ht="12" customHeight="1">
      <c r="A12" s="437" t="s">
        <v>529</v>
      </c>
      <c r="B12" s="8" t="s">
        <v>292</v>
      </c>
      <c r="C12" s="308"/>
    </row>
    <row r="13" spans="1:3" s="364" customFormat="1" ht="12" customHeight="1">
      <c r="A13" s="437" t="s">
        <v>530</v>
      </c>
      <c r="B13" s="8" t="s">
        <v>293</v>
      </c>
      <c r="C13" s="308">
        <v>3000</v>
      </c>
    </row>
    <row r="14" spans="1:3" s="364" customFormat="1" ht="12" customHeight="1">
      <c r="A14" s="437" t="s">
        <v>531</v>
      </c>
      <c r="B14" s="8" t="s">
        <v>449</v>
      </c>
      <c r="C14" s="308">
        <v>5130</v>
      </c>
    </row>
    <row r="15" spans="1:3" s="364" customFormat="1" ht="12" customHeight="1">
      <c r="A15" s="437" t="s">
        <v>532</v>
      </c>
      <c r="B15" s="7" t="s">
        <v>450</v>
      </c>
      <c r="C15" s="308"/>
    </row>
    <row r="16" spans="1:3" s="364" customFormat="1" ht="12" customHeight="1">
      <c r="A16" s="437" t="s">
        <v>533</v>
      </c>
      <c r="B16" s="8" t="s">
        <v>296</v>
      </c>
      <c r="C16" s="354"/>
    </row>
    <row r="17" spans="1:3" s="445" customFormat="1" ht="12" customHeight="1">
      <c r="A17" s="437" t="s">
        <v>534</v>
      </c>
      <c r="B17" s="8" t="s">
        <v>297</v>
      </c>
      <c r="C17" s="308"/>
    </row>
    <row r="18" spans="1:3" s="445" customFormat="1" ht="12" customHeight="1" thickBot="1">
      <c r="A18" s="437" t="s">
        <v>535</v>
      </c>
      <c r="B18" s="7" t="s">
        <v>298</v>
      </c>
      <c r="C18" s="309"/>
    </row>
    <row r="19" spans="1:3" s="364" customFormat="1" ht="12" customHeight="1" thickBot="1">
      <c r="A19" s="190" t="s">
        <v>511</v>
      </c>
      <c r="B19" s="228" t="s">
        <v>451</v>
      </c>
      <c r="C19" s="310">
        <f>SUM(C20:C22)</f>
        <v>0</v>
      </c>
    </row>
    <row r="20" spans="1:3" s="445" customFormat="1" ht="12" customHeight="1">
      <c r="A20" s="437" t="s">
        <v>506</v>
      </c>
      <c r="B20" s="9" t="s">
        <v>264</v>
      </c>
      <c r="C20" s="308"/>
    </row>
    <row r="21" spans="1:3" s="445" customFormat="1" ht="12" customHeight="1">
      <c r="A21" s="437" t="s">
        <v>508</v>
      </c>
      <c r="B21" s="8" t="s">
        <v>452</v>
      </c>
      <c r="C21" s="308"/>
    </row>
    <row r="22" spans="1:3" s="445" customFormat="1" ht="12" customHeight="1">
      <c r="A22" s="437" t="s">
        <v>510</v>
      </c>
      <c r="B22" s="8" t="s">
        <v>453</v>
      </c>
      <c r="C22" s="308"/>
    </row>
    <row r="23" spans="1:3" s="445" customFormat="1" ht="12" customHeight="1" thickBot="1">
      <c r="A23" s="437" t="s">
        <v>116</v>
      </c>
      <c r="B23" s="8" t="s">
        <v>2</v>
      </c>
      <c r="C23" s="308"/>
    </row>
    <row r="24" spans="1:3" s="445" customFormat="1" ht="12" customHeight="1" thickBot="1">
      <c r="A24" s="198" t="s">
        <v>524</v>
      </c>
      <c r="B24" s="153" t="s">
        <v>183</v>
      </c>
      <c r="C24" s="337"/>
    </row>
    <row r="25" spans="1:3" s="445" customFormat="1" ht="12" customHeight="1" thickBot="1">
      <c r="A25" s="198" t="s">
        <v>517</v>
      </c>
      <c r="B25" s="153" t="s">
        <v>454</v>
      </c>
      <c r="C25" s="310">
        <f>+C26+C27</f>
        <v>0</v>
      </c>
    </row>
    <row r="26" spans="1:3" s="445" customFormat="1" ht="12" customHeight="1">
      <c r="A26" s="438" t="s">
        <v>516</v>
      </c>
      <c r="B26" s="439" t="s">
        <v>452</v>
      </c>
      <c r="C26" s="96"/>
    </row>
    <row r="27" spans="1:3" s="445" customFormat="1" ht="12" customHeight="1">
      <c r="A27" s="438" t="s">
        <v>515</v>
      </c>
      <c r="B27" s="440" t="s">
        <v>455</v>
      </c>
      <c r="C27" s="311"/>
    </row>
    <row r="28" spans="1:3" s="445" customFormat="1" ht="12" customHeight="1" thickBot="1">
      <c r="A28" s="437"/>
      <c r="B28" s="441" t="s">
        <v>456</v>
      </c>
      <c r="C28" s="103"/>
    </row>
    <row r="29" spans="1:3" s="445" customFormat="1" ht="12" customHeight="1" thickBot="1">
      <c r="A29" s="198" t="s">
        <v>543</v>
      </c>
      <c r="B29" s="153" t="s">
        <v>457</v>
      </c>
      <c r="C29" s="310">
        <f>+C30+C31+C32</f>
        <v>0</v>
      </c>
    </row>
    <row r="30" spans="1:3" s="445" customFormat="1" ht="12" customHeight="1">
      <c r="A30" s="438" t="s">
        <v>538</v>
      </c>
      <c r="B30" s="439" t="s">
        <v>303</v>
      </c>
      <c r="C30" s="96"/>
    </row>
    <row r="31" spans="1:3" s="445" customFormat="1" ht="12" customHeight="1">
      <c r="A31" s="438" t="s">
        <v>539</v>
      </c>
      <c r="B31" s="440" t="s">
        <v>304</v>
      </c>
      <c r="C31" s="311"/>
    </row>
    <row r="32" spans="1:3" s="445" customFormat="1" ht="12" customHeight="1" thickBot="1">
      <c r="A32" s="437" t="s">
        <v>539</v>
      </c>
      <c r="B32" s="162" t="s">
        <v>305</v>
      </c>
      <c r="C32" s="103"/>
    </row>
    <row r="33" spans="1:3" s="364" customFormat="1" ht="12" customHeight="1" thickBot="1">
      <c r="A33" s="198" t="s">
        <v>548</v>
      </c>
      <c r="B33" s="153" t="s">
        <v>416</v>
      </c>
      <c r="C33" s="337"/>
    </row>
    <row r="34" spans="1:3" s="364" customFormat="1" ht="12" customHeight="1" thickBot="1">
      <c r="A34" s="198" t="s">
        <v>553</v>
      </c>
      <c r="B34" s="153" t="s">
        <v>458</v>
      </c>
      <c r="C34" s="355"/>
    </row>
    <row r="35" spans="1:3" s="364" customFormat="1" ht="12" customHeight="1" thickBot="1">
      <c r="A35" s="190" t="s">
        <v>555</v>
      </c>
      <c r="B35" s="153" t="s">
        <v>459</v>
      </c>
      <c r="C35" s="356">
        <f>+C8+C19+C24+C25+C29+C33+C34</f>
        <v>24130</v>
      </c>
    </row>
    <row r="36" spans="1:3" s="364" customFormat="1" ht="12" customHeight="1" thickBot="1">
      <c r="A36" s="229" t="s">
        <v>583</v>
      </c>
      <c r="B36" s="153" t="s">
        <v>460</v>
      </c>
      <c r="C36" s="356">
        <f>+C37+C38+C39</f>
        <v>101725</v>
      </c>
    </row>
    <row r="37" spans="1:3" s="364" customFormat="1" ht="12" customHeight="1">
      <c r="A37" s="438" t="s">
        <v>567</v>
      </c>
      <c r="B37" s="439" t="s">
        <v>241</v>
      </c>
      <c r="C37" s="96"/>
    </row>
    <row r="38" spans="1:3" s="364" customFormat="1" ht="12" customHeight="1">
      <c r="A38" s="438" t="s">
        <v>568</v>
      </c>
      <c r="B38" s="440" t="s">
        <v>3</v>
      </c>
      <c r="C38" s="311"/>
    </row>
    <row r="39" spans="1:3" s="445" customFormat="1" ht="12" customHeight="1" thickBot="1">
      <c r="A39" s="437" t="s">
        <v>573</v>
      </c>
      <c r="B39" s="162" t="s">
        <v>461</v>
      </c>
      <c r="C39" s="103">
        <v>101725</v>
      </c>
    </row>
    <row r="40" spans="1:3" s="445" customFormat="1" ht="15" customHeight="1" thickBot="1">
      <c r="A40" s="229" t="s">
        <v>586</v>
      </c>
      <c r="B40" s="230" t="s">
        <v>462</v>
      </c>
      <c r="C40" s="359">
        <f>+C35+C36</f>
        <v>125855</v>
      </c>
    </row>
    <row r="41" spans="1:3" s="445" customFormat="1" ht="15" customHeight="1">
      <c r="A41" s="231"/>
      <c r="B41" s="232"/>
      <c r="C41" s="357"/>
    </row>
    <row r="42" spans="1:3" ht="13.5" thickBot="1">
      <c r="A42" s="233"/>
      <c r="B42" s="234"/>
      <c r="C42" s="358"/>
    </row>
    <row r="43" spans="1:3" s="444" customFormat="1" ht="16.5" customHeight="1" thickBot="1">
      <c r="A43" s="235"/>
      <c r="B43" s="236" t="s">
        <v>61</v>
      </c>
      <c r="C43" s="359"/>
    </row>
    <row r="44" spans="1:3" s="446" customFormat="1" ht="12" customHeight="1" thickBot="1">
      <c r="A44" s="198" t="s">
        <v>603</v>
      </c>
      <c r="B44" s="153" t="s">
        <v>463</v>
      </c>
      <c r="C44" s="310">
        <f>SUM(C45:C49)</f>
        <v>125855</v>
      </c>
    </row>
    <row r="45" spans="1:3" ht="12" customHeight="1">
      <c r="A45" s="437" t="s">
        <v>588</v>
      </c>
      <c r="B45" s="9" t="s">
        <v>51</v>
      </c>
      <c r="C45" s="96">
        <v>71953</v>
      </c>
    </row>
    <row r="46" spans="1:3" ht="12" customHeight="1">
      <c r="A46" s="437" t="s">
        <v>589</v>
      </c>
      <c r="B46" s="8" t="s">
        <v>192</v>
      </c>
      <c r="C46" s="99">
        <v>19402</v>
      </c>
    </row>
    <row r="47" spans="1:3" ht="12" customHeight="1">
      <c r="A47" s="437" t="s">
        <v>590</v>
      </c>
      <c r="B47" s="8" t="s">
        <v>150</v>
      </c>
      <c r="C47" s="99">
        <v>34500</v>
      </c>
    </row>
    <row r="48" spans="1:3" ht="12" customHeight="1">
      <c r="A48" s="437" t="s">
        <v>591</v>
      </c>
      <c r="B48" s="8" t="s">
        <v>193</v>
      </c>
      <c r="C48" s="99"/>
    </row>
    <row r="49" spans="1:3" ht="12" customHeight="1" thickBot="1">
      <c r="A49" s="437" t="s">
        <v>592</v>
      </c>
      <c r="B49" s="8" t="s">
        <v>194</v>
      </c>
      <c r="C49" s="99"/>
    </row>
    <row r="50" spans="1:3" ht="12" customHeight="1" thickBot="1">
      <c r="A50" s="198" t="s">
        <v>616</v>
      </c>
      <c r="B50" s="153" t="s">
        <v>464</v>
      </c>
      <c r="C50" s="310">
        <f>SUM(C51:C53)</f>
        <v>0</v>
      </c>
    </row>
    <row r="51" spans="1:3" s="446" customFormat="1" ht="12" customHeight="1">
      <c r="A51" s="437" t="s">
        <v>605</v>
      </c>
      <c r="B51" s="9" t="s">
        <v>231</v>
      </c>
      <c r="C51" s="96"/>
    </row>
    <row r="52" spans="1:3" ht="12" customHeight="1">
      <c r="A52" s="437" t="s">
        <v>606</v>
      </c>
      <c r="B52" s="8" t="s">
        <v>196</v>
      </c>
      <c r="C52" s="99"/>
    </row>
    <row r="53" spans="1:3" ht="12" customHeight="1">
      <c r="A53" s="437" t="s">
        <v>607</v>
      </c>
      <c r="B53" s="8" t="s">
        <v>62</v>
      </c>
      <c r="C53" s="99"/>
    </row>
    <row r="54" spans="1:3" ht="12" customHeight="1" thickBot="1">
      <c r="A54" s="437"/>
      <c r="B54" s="8" t="s">
        <v>4</v>
      </c>
      <c r="C54" s="99"/>
    </row>
    <row r="55" spans="1:3" ht="15" customHeight="1" thickBot="1">
      <c r="A55" s="198" t="s">
        <v>620</v>
      </c>
      <c r="B55" s="237" t="s">
        <v>465</v>
      </c>
      <c r="C55" s="360">
        <f>+C44+C50</f>
        <v>125855</v>
      </c>
    </row>
    <row r="56" ht="13.5" thickBot="1">
      <c r="C56" s="361"/>
    </row>
    <row r="57" spans="1:3" ht="15" customHeight="1" thickBot="1">
      <c r="A57" s="240" t="s">
        <v>209</v>
      </c>
      <c r="B57" s="241"/>
      <c r="C57" s="150">
        <v>28</v>
      </c>
    </row>
    <row r="58" spans="1:3" ht="14.25" customHeight="1" thickBot="1">
      <c r="A58" s="240" t="s">
        <v>210</v>
      </c>
      <c r="B58" s="241"/>
      <c r="C58" s="150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1" sqref="B1:C1"/>
    </sheetView>
  </sheetViews>
  <sheetFormatPr defaultColWidth="9.00390625" defaultRowHeight="12.75"/>
  <cols>
    <col min="1" max="1" width="13.87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595" t="s">
        <v>733</v>
      </c>
      <c r="C1" s="595"/>
    </row>
    <row r="2" spans="1:3" s="442" customFormat="1" ht="25.5" customHeight="1">
      <c r="A2" s="403" t="s">
        <v>207</v>
      </c>
      <c r="B2" s="347" t="s">
        <v>484</v>
      </c>
      <c r="C2" s="362" t="s">
        <v>66</v>
      </c>
    </row>
    <row r="3" spans="1:3" s="442" customFormat="1" ht="24.75" thickBot="1">
      <c r="A3" s="435" t="s">
        <v>206</v>
      </c>
      <c r="B3" s="348" t="s">
        <v>447</v>
      </c>
      <c r="C3" s="363" t="s">
        <v>65</v>
      </c>
    </row>
    <row r="4" spans="1:3" s="443" customFormat="1" ht="15.75" customHeight="1" thickBot="1">
      <c r="A4" s="221"/>
      <c r="B4" s="497" t="s">
        <v>467</v>
      </c>
      <c r="C4" s="222" t="s">
        <v>57</v>
      </c>
    </row>
    <row r="5" spans="1:3" ht="13.5" thickBot="1">
      <c r="A5" s="404" t="s">
        <v>208</v>
      </c>
      <c r="B5" s="223" t="s">
        <v>58</v>
      </c>
      <c r="C5" s="224" t="s">
        <v>59</v>
      </c>
    </row>
    <row r="6" spans="1:3" s="444" customFormat="1" ht="12.75" customHeight="1" thickBot="1">
      <c r="A6" s="190">
        <v>1</v>
      </c>
      <c r="B6" s="191">
        <v>2</v>
      </c>
      <c r="C6" s="192">
        <v>3</v>
      </c>
    </row>
    <row r="7" spans="1:3" s="444" customFormat="1" ht="15.75" customHeight="1" thickBot="1">
      <c r="A7" s="225"/>
      <c r="B7" s="226" t="s">
        <v>60</v>
      </c>
      <c r="C7" s="227"/>
    </row>
    <row r="8" spans="1:3" s="364" customFormat="1" ht="12" customHeight="1" thickBot="1">
      <c r="A8" s="190" t="s">
        <v>536</v>
      </c>
      <c r="B8" s="228" t="s">
        <v>448</v>
      </c>
      <c r="C8" s="310">
        <f>SUM(C9:C18)</f>
        <v>1000</v>
      </c>
    </row>
    <row r="9" spans="1:3" s="364" customFormat="1" ht="12" customHeight="1">
      <c r="A9" s="436" t="s">
        <v>526</v>
      </c>
      <c r="B9" s="10" t="s">
        <v>289</v>
      </c>
      <c r="C9" s="353"/>
    </row>
    <row r="10" spans="1:3" s="364" customFormat="1" ht="12" customHeight="1">
      <c r="A10" s="437" t="s">
        <v>527</v>
      </c>
      <c r="B10" s="8" t="s">
        <v>290</v>
      </c>
      <c r="C10" s="308"/>
    </row>
    <row r="11" spans="1:3" s="364" customFormat="1" ht="12" customHeight="1">
      <c r="A11" s="437" t="s">
        <v>528</v>
      </c>
      <c r="B11" s="8" t="s">
        <v>291</v>
      </c>
      <c r="C11" s="308"/>
    </row>
    <row r="12" spans="1:3" s="364" customFormat="1" ht="12" customHeight="1">
      <c r="A12" s="437" t="s">
        <v>529</v>
      </c>
      <c r="B12" s="8" t="s">
        <v>292</v>
      </c>
      <c r="C12" s="308"/>
    </row>
    <row r="13" spans="1:3" s="364" customFormat="1" ht="12" customHeight="1">
      <c r="A13" s="437" t="s">
        <v>530</v>
      </c>
      <c r="B13" s="8" t="s">
        <v>293</v>
      </c>
      <c r="C13" s="308">
        <v>1000</v>
      </c>
    </row>
    <row r="14" spans="1:3" s="364" customFormat="1" ht="12" customHeight="1">
      <c r="A14" s="437" t="s">
        <v>531</v>
      </c>
      <c r="B14" s="8" t="s">
        <v>449</v>
      </c>
      <c r="C14" s="308"/>
    </row>
    <row r="15" spans="1:3" s="364" customFormat="1" ht="12" customHeight="1">
      <c r="A15" s="437" t="s">
        <v>532</v>
      </c>
      <c r="B15" s="7" t="s">
        <v>450</v>
      </c>
      <c r="C15" s="308"/>
    </row>
    <row r="16" spans="1:3" s="364" customFormat="1" ht="12" customHeight="1">
      <c r="A16" s="437" t="s">
        <v>533</v>
      </c>
      <c r="B16" s="8" t="s">
        <v>296</v>
      </c>
      <c r="C16" s="354"/>
    </row>
    <row r="17" spans="1:3" s="445" customFormat="1" ht="12" customHeight="1">
      <c r="A17" s="437" t="s">
        <v>534</v>
      </c>
      <c r="B17" s="8" t="s">
        <v>297</v>
      </c>
      <c r="C17" s="308"/>
    </row>
    <row r="18" spans="1:3" s="445" customFormat="1" ht="12" customHeight="1" thickBot="1">
      <c r="A18" s="437" t="s">
        <v>535</v>
      </c>
      <c r="B18" s="7" t="s">
        <v>298</v>
      </c>
      <c r="C18" s="309"/>
    </row>
    <row r="19" spans="1:3" s="364" customFormat="1" ht="12" customHeight="1" thickBot="1">
      <c r="A19" s="190" t="s">
        <v>511</v>
      </c>
      <c r="B19" s="228" t="s">
        <v>451</v>
      </c>
      <c r="C19" s="310">
        <f>SUM(C20:C22)</f>
        <v>0</v>
      </c>
    </row>
    <row r="20" spans="1:3" s="445" customFormat="1" ht="12" customHeight="1">
      <c r="A20" s="437" t="s">
        <v>506</v>
      </c>
      <c r="B20" s="9" t="s">
        <v>264</v>
      </c>
      <c r="C20" s="308"/>
    </row>
    <row r="21" spans="1:3" s="445" customFormat="1" ht="12" customHeight="1">
      <c r="A21" s="437" t="s">
        <v>508</v>
      </c>
      <c r="B21" s="8" t="s">
        <v>452</v>
      </c>
      <c r="C21" s="308"/>
    </row>
    <row r="22" spans="1:3" s="445" customFormat="1" ht="12" customHeight="1">
      <c r="A22" s="437" t="s">
        <v>510</v>
      </c>
      <c r="B22" s="8" t="s">
        <v>453</v>
      </c>
      <c r="C22" s="308"/>
    </row>
    <row r="23" spans="1:3" s="445" customFormat="1" ht="12" customHeight="1" thickBot="1">
      <c r="A23" s="437" t="s">
        <v>116</v>
      </c>
      <c r="B23" s="8" t="s">
        <v>2</v>
      </c>
      <c r="C23" s="308"/>
    </row>
    <row r="24" spans="1:3" s="445" customFormat="1" ht="12" customHeight="1" thickBot="1">
      <c r="A24" s="198" t="s">
        <v>524</v>
      </c>
      <c r="B24" s="153" t="s">
        <v>183</v>
      </c>
      <c r="C24" s="337"/>
    </row>
    <row r="25" spans="1:3" s="445" customFormat="1" ht="12" customHeight="1" thickBot="1">
      <c r="A25" s="198" t="s">
        <v>517</v>
      </c>
      <c r="B25" s="153" t="s">
        <v>454</v>
      </c>
      <c r="C25" s="310">
        <f>+C26+C27</f>
        <v>0</v>
      </c>
    </row>
    <row r="26" spans="1:3" s="445" customFormat="1" ht="12" customHeight="1">
      <c r="A26" s="438" t="s">
        <v>516</v>
      </c>
      <c r="B26" s="439" t="s">
        <v>452</v>
      </c>
      <c r="C26" s="96"/>
    </row>
    <row r="27" spans="1:3" s="445" customFormat="1" ht="12" customHeight="1">
      <c r="A27" s="438" t="s">
        <v>515</v>
      </c>
      <c r="B27" s="440" t="s">
        <v>455</v>
      </c>
      <c r="C27" s="311"/>
    </row>
    <row r="28" spans="1:3" s="445" customFormat="1" ht="12" customHeight="1" thickBot="1">
      <c r="A28" s="437"/>
      <c r="B28" s="441" t="s">
        <v>456</v>
      </c>
      <c r="C28" s="103"/>
    </row>
    <row r="29" spans="1:3" s="445" customFormat="1" ht="12" customHeight="1" thickBot="1">
      <c r="A29" s="198" t="s">
        <v>543</v>
      </c>
      <c r="B29" s="153" t="s">
        <v>457</v>
      </c>
      <c r="C29" s="310">
        <f>+C30+C31+C32</f>
        <v>0</v>
      </c>
    </row>
    <row r="30" spans="1:3" s="445" customFormat="1" ht="12" customHeight="1">
      <c r="A30" s="438" t="s">
        <v>538</v>
      </c>
      <c r="B30" s="439" t="s">
        <v>303</v>
      </c>
      <c r="C30" s="96"/>
    </row>
    <row r="31" spans="1:3" s="445" customFormat="1" ht="12" customHeight="1">
      <c r="A31" s="438" t="s">
        <v>539</v>
      </c>
      <c r="B31" s="440" t="s">
        <v>304</v>
      </c>
      <c r="C31" s="311"/>
    </row>
    <row r="32" spans="1:3" s="445" customFormat="1" ht="12" customHeight="1" thickBot="1">
      <c r="A32" s="437" t="s">
        <v>539</v>
      </c>
      <c r="B32" s="162" t="s">
        <v>305</v>
      </c>
      <c r="C32" s="103"/>
    </row>
    <row r="33" spans="1:3" s="364" customFormat="1" ht="12" customHeight="1" thickBot="1">
      <c r="A33" s="198" t="s">
        <v>548</v>
      </c>
      <c r="B33" s="153" t="s">
        <v>416</v>
      </c>
      <c r="C33" s="337"/>
    </row>
    <row r="34" spans="1:3" s="364" customFormat="1" ht="12" customHeight="1" thickBot="1">
      <c r="A34" s="198" t="s">
        <v>553</v>
      </c>
      <c r="B34" s="153" t="s">
        <v>458</v>
      </c>
      <c r="C34" s="355"/>
    </row>
    <row r="35" spans="1:3" s="364" customFormat="1" ht="12" customHeight="1" thickBot="1">
      <c r="A35" s="190" t="s">
        <v>555</v>
      </c>
      <c r="B35" s="153" t="s">
        <v>459</v>
      </c>
      <c r="C35" s="356">
        <f>+C8+C19+C24+C25+C29+C33+C34</f>
        <v>1000</v>
      </c>
    </row>
    <row r="36" spans="1:3" s="364" customFormat="1" ht="12" customHeight="1" thickBot="1">
      <c r="A36" s="229" t="s">
        <v>583</v>
      </c>
      <c r="B36" s="153" t="s">
        <v>460</v>
      </c>
      <c r="C36" s="356">
        <f>+C37+C38+C39</f>
        <v>24191</v>
      </c>
    </row>
    <row r="37" spans="1:3" s="364" customFormat="1" ht="12" customHeight="1">
      <c r="A37" s="438" t="s">
        <v>567</v>
      </c>
      <c r="B37" s="439" t="s">
        <v>241</v>
      </c>
      <c r="C37" s="96"/>
    </row>
    <row r="38" spans="1:3" s="364" customFormat="1" ht="12" customHeight="1">
      <c r="A38" s="438" t="s">
        <v>568</v>
      </c>
      <c r="B38" s="440" t="s">
        <v>3</v>
      </c>
      <c r="C38" s="311"/>
    </row>
    <row r="39" spans="1:3" s="445" customFormat="1" ht="12" customHeight="1" thickBot="1">
      <c r="A39" s="437" t="s">
        <v>573</v>
      </c>
      <c r="B39" s="162" t="s">
        <v>461</v>
      </c>
      <c r="C39" s="103">
        <v>24191</v>
      </c>
    </row>
    <row r="40" spans="1:3" s="445" customFormat="1" ht="15" customHeight="1" thickBot="1">
      <c r="A40" s="229" t="s">
        <v>586</v>
      </c>
      <c r="B40" s="230" t="s">
        <v>462</v>
      </c>
      <c r="C40" s="359">
        <f>+C35+C36</f>
        <v>25191</v>
      </c>
    </row>
    <row r="41" spans="1:3" s="445" customFormat="1" ht="15" customHeight="1">
      <c r="A41" s="231"/>
      <c r="B41" s="232"/>
      <c r="C41" s="357"/>
    </row>
    <row r="42" spans="1:3" ht="13.5" thickBot="1">
      <c r="A42" s="233"/>
      <c r="B42" s="234"/>
      <c r="C42" s="358"/>
    </row>
    <row r="43" spans="1:3" s="444" customFormat="1" ht="16.5" customHeight="1" thickBot="1">
      <c r="A43" s="235"/>
      <c r="B43" s="236" t="s">
        <v>61</v>
      </c>
      <c r="C43" s="359"/>
    </row>
    <row r="44" spans="1:3" s="446" customFormat="1" ht="12" customHeight="1" thickBot="1">
      <c r="A44" s="198" t="s">
        <v>603</v>
      </c>
      <c r="B44" s="153" t="s">
        <v>463</v>
      </c>
      <c r="C44" s="310">
        <f>SUM(C45:C49)</f>
        <v>25191</v>
      </c>
    </row>
    <row r="45" spans="1:3" ht="12" customHeight="1">
      <c r="A45" s="437" t="s">
        <v>588</v>
      </c>
      <c r="B45" s="9" t="s">
        <v>51</v>
      </c>
      <c r="C45" s="96">
        <v>16250</v>
      </c>
    </row>
    <row r="46" spans="1:3" ht="12" customHeight="1">
      <c r="A46" s="437" t="s">
        <v>589</v>
      </c>
      <c r="B46" s="8" t="s">
        <v>192</v>
      </c>
      <c r="C46" s="99">
        <v>4381</v>
      </c>
    </row>
    <row r="47" spans="1:3" ht="12" customHeight="1">
      <c r="A47" s="437" t="s">
        <v>590</v>
      </c>
      <c r="B47" s="8" t="s">
        <v>150</v>
      </c>
      <c r="C47" s="99">
        <v>4560</v>
      </c>
    </row>
    <row r="48" spans="1:3" ht="12" customHeight="1">
      <c r="A48" s="437" t="s">
        <v>591</v>
      </c>
      <c r="B48" s="8" t="s">
        <v>193</v>
      </c>
      <c r="C48" s="99"/>
    </row>
    <row r="49" spans="1:3" ht="12" customHeight="1" thickBot="1">
      <c r="A49" s="437" t="s">
        <v>592</v>
      </c>
      <c r="B49" s="8" t="s">
        <v>194</v>
      </c>
      <c r="C49" s="99"/>
    </row>
    <row r="50" spans="1:3" ht="12" customHeight="1" thickBot="1">
      <c r="A50" s="198" t="s">
        <v>616</v>
      </c>
      <c r="B50" s="153" t="s">
        <v>464</v>
      </c>
      <c r="C50" s="310">
        <f>SUM(C51:C53)</f>
        <v>0</v>
      </c>
    </row>
    <row r="51" spans="1:3" s="446" customFormat="1" ht="12" customHeight="1">
      <c r="A51" s="437" t="s">
        <v>605</v>
      </c>
      <c r="B51" s="9" t="s">
        <v>231</v>
      </c>
      <c r="C51" s="96"/>
    </row>
    <row r="52" spans="1:3" ht="12" customHeight="1">
      <c r="A52" s="437" t="s">
        <v>606</v>
      </c>
      <c r="B52" s="8" t="s">
        <v>196</v>
      </c>
      <c r="C52" s="99">
        <v>0</v>
      </c>
    </row>
    <row r="53" spans="1:3" ht="12" customHeight="1">
      <c r="A53" s="437" t="s">
        <v>607</v>
      </c>
      <c r="B53" s="8" t="s">
        <v>62</v>
      </c>
      <c r="C53" s="99"/>
    </row>
    <row r="54" spans="1:3" ht="12" customHeight="1" thickBot="1">
      <c r="A54" s="437"/>
      <c r="B54" s="8" t="s">
        <v>4</v>
      </c>
      <c r="C54" s="99"/>
    </row>
    <row r="55" spans="1:3" ht="15" customHeight="1" thickBot="1">
      <c r="A55" s="198" t="s">
        <v>620</v>
      </c>
      <c r="B55" s="237" t="s">
        <v>465</v>
      </c>
      <c r="C55" s="360">
        <f>+C44+C50</f>
        <v>25191</v>
      </c>
    </row>
    <row r="56" ht="13.5" thickBot="1">
      <c r="C56" s="361"/>
    </row>
    <row r="57" spans="1:3" ht="15" customHeight="1" thickBot="1">
      <c r="A57" s="240" t="s">
        <v>209</v>
      </c>
      <c r="B57" s="241"/>
      <c r="C57" s="150" t="s">
        <v>657</v>
      </c>
    </row>
    <row r="58" spans="1:3" ht="14.25" customHeight="1" thickBot="1">
      <c r="A58" s="240" t="s">
        <v>210</v>
      </c>
      <c r="B58" s="241"/>
      <c r="C58" s="150">
        <v>0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Layout" workbookViewId="0" topLeftCell="A1">
      <selection activeCell="C14" sqref="C14:G14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597" t="s">
        <v>5</v>
      </c>
      <c r="B1" s="597"/>
      <c r="C1" s="597"/>
      <c r="D1" s="597"/>
      <c r="E1" s="597"/>
      <c r="F1" s="597"/>
      <c r="G1" s="597"/>
    </row>
    <row r="3" spans="1:7" s="171" customFormat="1" ht="27" customHeight="1">
      <c r="A3" s="169" t="s">
        <v>214</v>
      </c>
      <c r="B3" s="170"/>
      <c r="C3" s="596" t="s">
        <v>488</v>
      </c>
      <c r="D3" s="596"/>
      <c r="E3" s="596"/>
      <c r="F3" s="596"/>
      <c r="G3" s="596"/>
    </row>
    <row r="4" spans="1:7" s="171" customFormat="1" ht="15.75">
      <c r="A4" s="170"/>
      <c r="B4" s="170"/>
      <c r="C4" s="170"/>
      <c r="D4" s="170"/>
      <c r="E4" s="170"/>
      <c r="F4" s="170"/>
      <c r="G4" s="170"/>
    </row>
    <row r="5" spans="1:7" s="172" customFormat="1" ht="12.75">
      <c r="A5" s="208"/>
      <c r="B5" s="208"/>
      <c r="C5" s="208"/>
      <c r="D5" s="208"/>
      <c r="E5" s="208"/>
      <c r="F5" s="208"/>
      <c r="G5" s="208"/>
    </row>
    <row r="6" spans="1:7" s="173" customFormat="1" ht="15" customHeight="1">
      <c r="A6" s="258" t="s">
        <v>215</v>
      </c>
      <c r="B6" s="257"/>
      <c r="C6" s="600" t="s">
        <v>677</v>
      </c>
      <c r="D6" s="600"/>
      <c r="E6" s="243"/>
      <c r="F6" s="243"/>
      <c r="G6" s="243"/>
    </row>
    <row r="7" spans="1:7" s="173" customFormat="1" ht="15" customHeight="1" thickBot="1">
      <c r="A7" s="258" t="s">
        <v>216</v>
      </c>
      <c r="B7" s="243"/>
      <c r="C7" s="243"/>
      <c r="D7" s="598" t="s">
        <v>710</v>
      </c>
      <c r="E7" s="599"/>
      <c r="F7" s="243"/>
      <c r="G7" s="243"/>
    </row>
    <row r="8" spans="1:7" s="95" customFormat="1" ht="42" customHeight="1" thickBot="1">
      <c r="A8" s="187" t="s">
        <v>18</v>
      </c>
      <c r="B8" s="188" t="s">
        <v>217</v>
      </c>
      <c r="C8" s="188" t="s">
        <v>218</v>
      </c>
      <c r="D8" s="188" t="s">
        <v>219</v>
      </c>
      <c r="E8" s="188" t="s">
        <v>220</v>
      </c>
      <c r="F8" s="188" t="s">
        <v>221</v>
      </c>
      <c r="G8" s="189" t="s">
        <v>55</v>
      </c>
    </row>
    <row r="9" spans="1:7" ht="24" customHeight="1">
      <c r="A9" s="244" t="s">
        <v>20</v>
      </c>
      <c r="B9" s="196" t="s">
        <v>222</v>
      </c>
      <c r="C9" s="174"/>
      <c r="D9" s="174"/>
      <c r="E9" s="174"/>
      <c r="F9" s="174"/>
      <c r="G9" s="245">
        <f>SUM(C9:F9)</f>
        <v>0</v>
      </c>
    </row>
    <row r="10" spans="1:7" ht="24" customHeight="1">
      <c r="A10" s="246" t="s">
        <v>21</v>
      </c>
      <c r="B10" s="197" t="s">
        <v>223</v>
      </c>
      <c r="C10" s="175"/>
      <c r="D10" s="175"/>
      <c r="E10" s="175"/>
      <c r="F10" s="175"/>
      <c r="G10" s="247">
        <f aca="true" t="shared" si="0" ref="G10:G15">SUM(C10:F10)</f>
        <v>0</v>
      </c>
    </row>
    <row r="11" spans="1:7" ht="24" customHeight="1">
      <c r="A11" s="246" t="s">
        <v>22</v>
      </c>
      <c r="B11" s="197" t="s">
        <v>224</v>
      </c>
      <c r="C11" s="175"/>
      <c r="D11" s="175"/>
      <c r="E11" s="175"/>
      <c r="F11" s="175"/>
      <c r="G11" s="247">
        <f t="shared" si="0"/>
        <v>0</v>
      </c>
    </row>
    <row r="12" spans="1:7" ht="24" customHeight="1">
      <c r="A12" s="246" t="s">
        <v>23</v>
      </c>
      <c r="B12" s="197" t="s">
        <v>225</v>
      </c>
      <c r="C12" s="175"/>
      <c r="D12" s="175"/>
      <c r="E12" s="175"/>
      <c r="F12" s="175"/>
      <c r="G12" s="247">
        <f t="shared" si="0"/>
        <v>0</v>
      </c>
    </row>
    <row r="13" spans="1:7" ht="24" customHeight="1">
      <c r="A13" s="246" t="s">
        <v>24</v>
      </c>
      <c r="B13" s="197" t="s">
        <v>226</v>
      </c>
      <c r="C13" s="175"/>
      <c r="D13" s="175"/>
      <c r="E13" s="175"/>
      <c r="F13" s="175"/>
      <c r="G13" s="247">
        <f t="shared" si="0"/>
        <v>0</v>
      </c>
    </row>
    <row r="14" spans="1:7" ht="24" customHeight="1" thickBot="1">
      <c r="A14" s="248" t="s">
        <v>25</v>
      </c>
      <c r="B14" s="249" t="s">
        <v>489</v>
      </c>
      <c r="C14" s="176">
        <v>4387108</v>
      </c>
      <c r="D14" s="176">
        <v>2411551</v>
      </c>
      <c r="E14" s="176">
        <v>27035173</v>
      </c>
      <c r="F14" s="176"/>
      <c r="G14" s="250">
        <f t="shared" si="0"/>
        <v>33833832</v>
      </c>
    </row>
    <row r="15" spans="1:7" s="177" customFormat="1" ht="24" customHeight="1" thickBot="1">
      <c r="A15" s="251" t="s">
        <v>26</v>
      </c>
      <c r="B15" s="252" t="s">
        <v>55</v>
      </c>
      <c r="C15" s="253">
        <f>SUM(C9:C14)</f>
        <v>4387108</v>
      </c>
      <c r="D15" s="253">
        <f>SUM(D9:D14)</f>
        <v>2411551</v>
      </c>
      <c r="E15" s="253">
        <f>SUM(E9:E14)</f>
        <v>27035173</v>
      </c>
      <c r="F15" s="253">
        <f>SUM(F9:F14)</f>
        <v>0</v>
      </c>
      <c r="G15" s="254">
        <f t="shared" si="0"/>
        <v>33833832</v>
      </c>
    </row>
    <row r="16" spans="1:7" s="172" customFormat="1" ht="12.75">
      <c r="A16" s="208"/>
      <c r="B16" s="208"/>
      <c r="C16" s="208"/>
      <c r="D16" s="208"/>
      <c r="E16" s="208"/>
      <c r="F16" s="208"/>
      <c r="G16" s="208"/>
    </row>
    <row r="17" spans="1:7" s="172" customFormat="1" ht="12.75">
      <c r="A17" s="208"/>
      <c r="B17" s="208"/>
      <c r="C17" s="208"/>
      <c r="D17" s="208"/>
      <c r="E17" s="208"/>
      <c r="F17" s="208"/>
      <c r="G17" s="208"/>
    </row>
    <row r="18" spans="1:7" s="172" customFormat="1" ht="12.75">
      <c r="A18" s="208"/>
      <c r="B18" s="208"/>
      <c r="C18" s="208"/>
      <c r="D18" s="208"/>
      <c r="E18" s="208"/>
      <c r="F18" s="208"/>
      <c r="G18" s="208"/>
    </row>
    <row r="19" spans="1:7" s="172" customFormat="1" ht="15.75">
      <c r="A19" s="596" t="s">
        <v>678</v>
      </c>
      <c r="B19" s="596"/>
      <c r="C19" s="596"/>
      <c r="D19" s="596"/>
      <c r="E19" s="208"/>
      <c r="F19" s="208"/>
      <c r="G19" s="208"/>
    </row>
    <row r="20" spans="1:7" s="172" customFormat="1" ht="12.75">
      <c r="A20" s="208"/>
      <c r="B20" s="208"/>
      <c r="C20" s="208"/>
      <c r="D20" s="208"/>
      <c r="E20" s="208"/>
      <c r="F20" s="208"/>
      <c r="G20" s="208"/>
    </row>
    <row r="21" spans="1:7" ht="12.75">
      <c r="A21" s="208"/>
      <c r="B21" s="208"/>
      <c r="C21" s="208"/>
      <c r="D21" s="208"/>
      <c r="E21" s="208"/>
      <c r="F21" s="208"/>
      <c r="G21" s="208"/>
    </row>
    <row r="22" spans="1:7" ht="12.75">
      <c r="A22" s="208"/>
      <c r="B22" s="208"/>
      <c r="C22" s="172"/>
      <c r="D22" s="172"/>
      <c r="E22" s="172"/>
      <c r="F22" s="172"/>
      <c r="G22" s="208"/>
    </row>
    <row r="23" spans="1:7" ht="13.5">
      <c r="A23" s="208"/>
      <c r="B23" s="208"/>
      <c r="C23" s="255"/>
      <c r="D23" s="256" t="s">
        <v>227</v>
      </c>
      <c r="E23" s="256"/>
      <c r="F23" s="255"/>
      <c r="G23" s="208"/>
    </row>
    <row r="24" spans="3:6" ht="13.5">
      <c r="C24" s="178"/>
      <c r="D24" s="179"/>
      <c r="E24" s="179"/>
      <c r="F24" s="178"/>
    </row>
    <row r="25" spans="3:6" ht="13.5">
      <c r="C25" s="178"/>
      <c r="D25" s="179"/>
      <c r="E25" s="179"/>
      <c r="F25" s="178"/>
    </row>
  </sheetData>
  <sheetProtection/>
  <mergeCells count="5">
    <mergeCell ref="A19:D19"/>
    <mergeCell ref="C3:G3"/>
    <mergeCell ref="A1:G1"/>
    <mergeCell ref="D7:E7"/>
    <mergeCell ref="C6:D6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7. melléklet a 2/2015. (II.09.)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14"/>
  <sheetViews>
    <sheetView view="pageLayout" workbookViewId="0" topLeftCell="A1">
      <selection activeCell="C1" sqref="C1:F1"/>
    </sheetView>
  </sheetViews>
  <sheetFormatPr defaultColWidth="9.00390625" defaultRowHeight="12.75"/>
  <cols>
    <col min="1" max="1" width="5.625" style="0" customWidth="1"/>
    <col min="2" max="2" width="35.625" style="0" customWidth="1"/>
    <col min="3" max="6" width="14.00390625" style="0" customWidth="1"/>
  </cols>
  <sheetData>
    <row r="1" spans="3:6" ht="13.5">
      <c r="C1" s="601" t="s">
        <v>734</v>
      </c>
      <c r="D1" s="601"/>
      <c r="E1" s="601"/>
      <c r="F1" s="601"/>
    </row>
    <row r="3" spans="1:6" ht="14.25">
      <c r="A3" s="602" t="s">
        <v>702</v>
      </c>
      <c r="B3" s="602"/>
      <c r="C3" s="602"/>
      <c r="D3" s="602"/>
      <c r="E3" s="602"/>
      <c r="F3" s="602"/>
    </row>
    <row r="4" spans="1:6" ht="15.75" thickBot="1">
      <c r="A4" s="508"/>
      <c r="B4" s="508"/>
      <c r="C4" s="603"/>
      <c r="D4" s="603"/>
      <c r="E4" s="604" t="s">
        <v>57</v>
      </c>
      <c r="F4" s="604"/>
    </row>
    <row r="5" spans="1:6" ht="12.75">
      <c r="A5" s="605" t="s">
        <v>18</v>
      </c>
      <c r="B5" s="607" t="s">
        <v>679</v>
      </c>
      <c r="C5" s="607" t="s">
        <v>680</v>
      </c>
      <c r="D5" s="607"/>
      <c r="E5" s="607"/>
      <c r="F5" s="609" t="s">
        <v>681</v>
      </c>
    </row>
    <row r="6" spans="1:6" ht="13.5" thickBot="1">
      <c r="A6" s="606"/>
      <c r="B6" s="608"/>
      <c r="C6" s="509">
        <f>+LEFT('[1]ÖSSZEFÜGGÉSEK'!A5,4)+1</f>
        <v>2016</v>
      </c>
      <c r="D6" s="509">
        <f>+C6+1</f>
        <v>2017</v>
      </c>
      <c r="E6" s="509">
        <f>+D6+1</f>
        <v>2018</v>
      </c>
      <c r="F6" s="610"/>
    </row>
    <row r="7" spans="1:6" ht="13.5" thickBot="1">
      <c r="A7" s="510" t="s">
        <v>682</v>
      </c>
      <c r="B7" s="511" t="s">
        <v>683</v>
      </c>
      <c r="C7" s="511" t="s">
        <v>684</v>
      </c>
      <c r="D7" s="511" t="s">
        <v>685</v>
      </c>
      <c r="E7" s="511" t="s">
        <v>686</v>
      </c>
      <c r="F7" s="512" t="s">
        <v>687</v>
      </c>
    </row>
    <row r="8" spans="1:6" ht="12.75">
      <c r="A8" s="513" t="s">
        <v>20</v>
      </c>
      <c r="B8" s="514"/>
      <c r="C8" s="515"/>
      <c r="D8" s="515"/>
      <c r="E8" s="515"/>
      <c r="F8" s="516">
        <f>SUM(C8:E8)</f>
        <v>0</v>
      </c>
    </row>
    <row r="9" spans="1:6" ht="12.75">
      <c r="A9" s="517" t="s">
        <v>21</v>
      </c>
      <c r="B9" s="518"/>
      <c r="C9" s="519"/>
      <c r="D9" s="519"/>
      <c r="E9" s="519"/>
      <c r="F9" s="520">
        <f>SUM(C9:E9)</f>
        <v>0</v>
      </c>
    </row>
    <row r="10" spans="1:6" ht="12.75">
      <c r="A10" s="517" t="s">
        <v>22</v>
      </c>
      <c r="B10" s="518"/>
      <c r="C10" s="519"/>
      <c r="D10" s="519"/>
      <c r="E10" s="519"/>
      <c r="F10" s="520">
        <f>SUM(C10:E10)</f>
        <v>0</v>
      </c>
    </row>
    <row r="11" spans="1:6" ht="12.75">
      <c r="A11" s="517" t="s">
        <v>23</v>
      </c>
      <c r="B11" s="518"/>
      <c r="C11" s="519"/>
      <c r="D11" s="519"/>
      <c r="E11" s="519"/>
      <c r="F11" s="520">
        <f>SUM(C11:E11)</f>
        <v>0</v>
      </c>
    </row>
    <row r="12" spans="1:6" ht="13.5" thickBot="1">
      <c r="A12" s="521" t="s">
        <v>24</v>
      </c>
      <c r="B12" s="522"/>
      <c r="C12" s="523"/>
      <c r="D12" s="523"/>
      <c r="E12" s="523"/>
      <c r="F12" s="520">
        <f>SUM(C12:E12)</f>
        <v>0</v>
      </c>
    </row>
    <row r="13" spans="1:6" ht="13.5" thickBot="1">
      <c r="A13" s="524" t="s">
        <v>25</v>
      </c>
      <c r="B13" s="525" t="s">
        <v>688</v>
      </c>
      <c r="C13" s="526">
        <f>SUM(C8:C12)</f>
        <v>0</v>
      </c>
      <c r="D13" s="526">
        <f>SUM(D8:D12)</f>
        <v>0</v>
      </c>
      <c r="E13" s="526">
        <f>SUM(E8:E12)</f>
        <v>0</v>
      </c>
      <c r="F13" s="527">
        <f>SUM(F8:F12)</f>
        <v>0</v>
      </c>
    </row>
    <row r="14" spans="1:6" ht="15">
      <c r="A14" s="528"/>
      <c r="B14" s="528"/>
      <c r="C14" s="528"/>
      <c r="D14" s="528"/>
      <c r="E14" s="528"/>
      <c r="F14" s="528"/>
    </row>
  </sheetData>
  <sheetProtection/>
  <mergeCells count="8">
    <mergeCell ref="A5:A6"/>
    <mergeCell ref="B5:B6"/>
    <mergeCell ref="C5:E5"/>
    <mergeCell ref="F5:F6"/>
    <mergeCell ref="C1:F1"/>
    <mergeCell ref="A3:F3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C17"/>
  <sheetViews>
    <sheetView view="pageLayout" workbookViewId="0" topLeftCell="A1">
      <selection activeCell="B3" sqref="B3:C3"/>
    </sheetView>
  </sheetViews>
  <sheetFormatPr defaultColWidth="9.00390625" defaultRowHeight="12.75"/>
  <cols>
    <col min="1" max="1" width="5.625" style="0" customWidth="1"/>
    <col min="2" max="2" width="68.625" style="0" customWidth="1"/>
    <col min="3" max="3" width="19.50390625" style="0" customWidth="1"/>
  </cols>
  <sheetData>
    <row r="3" spans="2:3" ht="13.5">
      <c r="B3" s="614" t="s">
        <v>735</v>
      </c>
      <c r="C3" s="614"/>
    </row>
    <row r="6" spans="1:3" ht="14.25">
      <c r="A6" s="602" t="s">
        <v>701</v>
      </c>
      <c r="B6" s="602"/>
      <c r="C6" s="602"/>
    </row>
    <row r="7" spans="1:3" ht="15" thickBot="1">
      <c r="A7" s="508"/>
      <c r="B7" s="508"/>
      <c r="C7" s="529" t="s">
        <v>57</v>
      </c>
    </row>
    <row r="8" spans="1:3" ht="21.75" thickBot="1">
      <c r="A8" s="530" t="s">
        <v>18</v>
      </c>
      <c r="B8" s="531" t="s">
        <v>689</v>
      </c>
      <c r="C8" s="532" t="str">
        <f>+'[1]1.1.sz.mell.'!C3</f>
        <v>2015. évi előirányzat</v>
      </c>
    </row>
    <row r="9" spans="1:3" ht="13.5" thickBot="1">
      <c r="A9" s="533" t="s">
        <v>682</v>
      </c>
      <c r="B9" s="534" t="s">
        <v>683</v>
      </c>
      <c r="C9" s="535" t="s">
        <v>684</v>
      </c>
    </row>
    <row r="10" spans="1:3" ht="12.75">
      <c r="A10" s="536" t="s">
        <v>20</v>
      </c>
      <c r="B10" s="537" t="s">
        <v>690</v>
      </c>
      <c r="C10" s="538">
        <v>136700</v>
      </c>
    </row>
    <row r="11" spans="1:3" ht="24">
      <c r="A11" s="539" t="s">
        <v>21</v>
      </c>
      <c r="B11" s="540" t="s">
        <v>691</v>
      </c>
      <c r="C11" s="541"/>
    </row>
    <row r="12" spans="1:3" ht="12.75">
      <c r="A12" s="539" t="s">
        <v>22</v>
      </c>
      <c r="B12" s="542" t="s">
        <v>692</v>
      </c>
      <c r="C12" s="541"/>
    </row>
    <row r="13" spans="1:3" ht="24">
      <c r="A13" s="539" t="s">
        <v>23</v>
      </c>
      <c r="B13" s="542" t="s">
        <v>693</v>
      </c>
      <c r="C13" s="541"/>
    </row>
    <row r="14" spans="1:3" ht="12.75">
      <c r="A14" s="543" t="s">
        <v>24</v>
      </c>
      <c r="B14" s="542" t="s">
        <v>694</v>
      </c>
      <c r="C14" s="544">
        <v>300</v>
      </c>
    </row>
    <row r="15" spans="1:3" ht="13.5" thickBot="1">
      <c r="A15" s="539" t="s">
        <v>25</v>
      </c>
      <c r="B15" s="545" t="s">
        <v>695</v>
      </c>
      <c r="C15" s="541"/>
    </row>
    <row r="16" spans="1:3" ht="13.5" thickBot="1">
      <c r="A16" s="611" t="s">
        <v>696</v>
      </c>
      <c r="B16" s="612"/>
      <c r="C16" s="546">
        <f>SUM(C10:C15)</f>
        <v>137000</v>
      </c>
    </row>
    <row r="17" spans="1:3" ht="30.75" customHeight="1">
      <c r="A17" s="613" t="s">
        <v>697</v>
      </c>
      <c r="B17" s="613"/>
      <c r="C17" s="613"/>
    </row>
  </sheetData>
  <sheetProtection/>
  <mergeCells count="4">
    <mergeCell ref="A6:C6"/>
    <mergeCell ref="A16:B16"/>
    <mergeCell ref="A17:C17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C14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5.625" style="0" customWidth="1"/>
    <col min="2" max="2" width="58.00390625" style="0" customWidth="1"/>
    <col min="3" max="3" width="27.00390625" style="0" customWidth="1"/>
  </cols>
  <sheetData>
    <row r="3" spans="2:3" ht="13.5">
      <c r="B3" s="614" t="s">
        <v>736</v>
      </c>
      <c r="C3" s="614"/>
    </row>
    <row r="6" spans="1:3" ht="14.25">
      <c r="A6" s="602" t="str">
        <f>+CONCATENATE("Vaja Önkormányzat ",CONCATENATE(LEFT('[1]ÖSSZEFÜGGÉSEK'!A5,4),". évi adósságot keletkeztető fejlesztési céljai"))</f>
        <v>Vaja Önkormányzat 2015. évi adósságot keletkeztető fejlesztési céljai</v>
      </c>
      <c r="B6" s="602"/>
      <c r="C6" s="602"/>
    </row>
    <row r="7" spans="1:3" ht="15" thickBot="1">
      <c r="A7" s="508"/>
      <c r="B7" s="508"/>
      <c r="C7" s="529" t="s">
        <v>57</v>
      </c>
    </row>
    <row r="8" spans="1:3" ht="21.75" thickBot="1">
      <c r="A8" s="530" t="s">
        <v>18</v>
      </c>
      <c r="B8" s="531" t="s">
        <v>698</v>
      </c>
      <c r="C8" s="532" t="s">
        <v>699</v>
      </c>
    </row>
    <row r="9" spans="1:3" ht="13.5" thickBot="1">
      <c r="A9" s="533" t="s">
        <v>682</v>
      </c>
      <c r="B9" s="534" t="s">
        <v>683</v>
      </c>
      <c r="C9" s="535" t="s">
        <v>684</v>
      </c>
    </row>
    <row r="10" spans="1:3" ht="12.75">
      <c r="A10" s="536" t="s">
        <v>20</v>
      </c>
      <c r="B10" s="547"/>
      <c r="C10" s="548"/>
    </row>
    <row r="11" spans="1:3" ht="12.75">
      <c r="A11" s="539" t="s">
        <v>21</v>
      </c>
      <c r="B11" s="549"/>
      <c r="C11" s="550"/>
    </row>
    <row r="12" spans="1:3" ht="13.5" thickBot="1">
      <c r="A12" s="543" t="s">
        <v>22</v>
      </c>
      <c r="B12" s="551"/>
      <c r="C12" s="552"/>
    </row>
    <row r="13" spans="1:3" ht="21.75" thickBot="1">
      <c r="A13" s="553" t="s">
        <v>23</v>
      </c>
      <c r="B13" s="554" t="s">
        <v>700</v>
      </c>
      <c r="C13" s="546">
        <f>SUM(C10:C12)</f>
        <v>0</v>
      </c>
    </row>
    <row r="14" spans="1:3" ht="15">
      <c r="A14" s="528"/>
      <c r="B14" s="528"/>
      <c r="C14" s="528"/>
    </row>
  </sheetData>
  <sheetProtection/>
  <mergeCells count="2">
    <mergeCell ref="A6:C6"/>
    <mergeCell ref="B3:C3"/>
  </mergeCells>
  <printOptions/>
  <pageMargins left="0.7" right="0.7" top="0.75" bottom="0.75" header="0.3" footer="0.3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Normal="120" zoomScaleSheetLayoutView="130" workbookViewId="0" topLeftCell="A1">
      <selection activeCell="N53" sqref="N53"/>
    </sheetView>
  </sheetViews>
  <sheetFormatPr defaultColWidth="9.00390625" defaultRowHeight="12.75"/>
  <cols>
    <col min="1" max="1" width="9.00390625" style="381" customWidth="1"/>
    <col min="2" max="2" width="75.875" style="381" customWidth="1"/>
    <col min="3" max="3" width="15.50390625" style="382" customWidth="1"/>
    <col min="4" max="4" width="15.50390625" style="381" customWidth="1"/>
    <col min="5" max="5" width="25.00390625" style="381" customWidth="1"/>
    <col min="6" max="6" width="9.00390625" style="44" customWidth="1"/>
    <col min="7" max="16384" width="9.375" style="44" customWidth="1"/>
  </cols>
  <sheetData>
    <row r="1" spans="1:5" ht="15.75" customHeight="1">
      <c r="A1" s="561" t="s">
        <v>17</v>
      </c>
      <c r="B1" s="561"/>
      <c r="C1" s="561"/>
      <c r="D1" s="561"/>
      <c r="E1" s="561"/>
    </row>
    <row r="2" spans="1:5" ht="15.75" customHeight="1" thickBot="1">
      <c r="A2" s="562" t="s">
        <v>162</v>
      </c>
      <c r="B2" s="562"/>
      <c r="D2" s="161"/>
      <c r="E2" s="300" t="s">
        <v>232</v>
      </c>
    </row>
    <row r="3" spans="1:5" ht="37.5" customHeight="1" thickBot="1">
      <c r="A3" s="23" t="s">
        <v>76</v>
      </c>
      <c r="B3" s="24" t="s">
        <v>19</v>
      </c>
      <c r="C3" s="24" t="s">
        <v>711</v>
      </c>
      <c r="D3" s="401" t="s">
        <v>712</v>
      </c>
      <c r="E3" s="168" t="s">
        <v>673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434">
        <v>5</v>
      </c>
    </row>
    <row r="5" spans="1:5" s="1" customFormat="1" ht="12" customHeight="1" thickBot="1">
      <c r="A5" s="20" t="s">
        <v>20</v>
      </c>
      <c r="B5" s="21" t="s">
        <v>256</v>
      </c>
      <c r="C5" s="393">
        <f>+C6+C7+C8+C9+C10+C11</f>
        <v>727739</v>
      </c>
      <c r="D5" s="393">
        <f>+D6+D7+D8+D9+D10+D11</f>
        <v>451044</v>
      </c>
      <c r="E5" s="259">
        <f>+E6+E7+E8+E9+E10+E11</f>
        <v>310074</v>
      </c>
    </row>
    <row r="6" spans="1:5" s="1" customFormat="1" ht="12" customHeight="1">
      <c r="A6" s="15" t="s">
        <v>107</v>
      </c>
      <c r="B6" s="413" t="s">
        <v>257</v>
      </c>
      <c r="C6" s="395">
        <v>727739</v>
      </c>
      <c r="D6" s="395">
        <v>128335</v>
      </c>
      <c r="E6" s="261">
        <v>90233</v>
      </c>
    </row>
    <row r="7" spans="1:5" s="1" customFormat="1" ht="12" customHeight="1">
      <c r="A7" s="14" t="s">
        <v>108</v>
      </c>
      <c r="B7" s="414" t="s">
        <v>258</v>
      </c>
      <c r="C7" s="394"/>
      <c r="D7" s="394">
        <v>65323</v>
      </c>
      <c r="E7" s="260">
        <v>70238</v>
      </c>
    </row>
    <row r="8" spans="1:5" s="1" customFormat="1" ht="12" customHeight="1">
      <c r="A8" s="14" t="s">
        <v>109</v>
      </c>
      <c r="B8" s="414" t="s">
        <v>259</v>
      </c>
      <c r="C8" s="394"/>
      <c r="D8" s="394">
        <v>127730</v>
      </c>
      <c r="E8" s="260">
        <v>149603</v>
      </c>
    </row>
    <row r="9" spans="1:5" s="1" customFormat="1" ht="12" customHeight="1">
      <c r="A9" s="14" t="s">
        <v>110</v>
      </c>
      <c r="B9" s="414" t="s">
        <v>260</v>
      </c>
      <c r="C9" s="394"/>
      <c r="D9" s="394">
        <v>4765</v>
      </c>
      <c r="E9" s="260"/>
    </row>
    <row r="10" spans="1:5" s="1" customFormat="1" ht="12" customHeight="1">
      <c r="A10" s="14" t="s">
        <v>159</v>
      </c>
      <c r="B10" s="414" t="s">
        <v>261</v>
      </c>
      <c r="C10" s="464"/>
      <c r="D10" s="464">
        <v>4233</v>
      </c>
      <c r="E10" s="260"/>
    </row>
    <row r="11" spans="1:5" s="1" customFormat="1" ht="12" customHeight="1" thickBot="1">
      <c r="A11" s="16" t="s">
        <v>111</v>
      </c>
      <c r="B11" s="287" t="s">
        <v>262</v>
      </c>
      <c r="C11" s="465"/>
      <c r="D11" s="465">
        <v>120658</v>
      </c>
      <c r="E11" s="260"/>
    </row>
    <row r="12" spans="1:5" s="1" customFormat="1" ht="12" customHeight="1" thickBot="1">
      <c r="A12" s="20" t="s">
        <v>21</v>
      </c>
      <c r="B12" s="285" t="s">
        <v>263</v>
      </c>
      <c r="C12" s="393">
        <f>+C13+C14+C15+C16+C17</f>
        <v>78447</v>
      </c>
      <c r="D12" s="393">
        <f>+D13+D14+D15+D16+D17</f>
        <v>86919</v>
      </c>
      <c r="E12" s="259">
        <f>+E13+E14+E15+E16+E17</f>
        <v>268952</v>
      </c>
    </row>
    <row r="13" spans="1:5" s="1" customFormat="1" ht="12" customHeight="1">
      <c r="A13" s="15" t="s">
        <v>113</v>
      </c>
      <c r="B13" s="413" t="s">
        <v>264</v>
      </c>
      <c r="C13" s="395"/>
      <c r="D13" s="395"/>
      <c r="E13" s="293"/>
    </row>
    <row r="14" spans="1:5" s="1" customFormat="1" ht="12" customHeight="1">
      <c r="A14" s="14" t="s">
        <v>114</v>
      </c>
      <c r="B14" s="414" t="s">
        <v>265</v>
      </c>
      <c r="C14" s="394"/>
      <c r="D14" s="394"/>
      <c r="E14" s="292"/>
    </row>
    <row r="15" spans="1:5" s="1" customFormat="1" ht="12" customHeight="1">
      <c r="A15" s="14" t="s">
        <v>115</v>
      </c>
      <c r="B15" s="414" t="s">
        <v>472</v>
      </c>
      <c r="C15" s="394"/>
      <c r="D15" s="394"/>
      <c r="E15" s="292"/>
    </row>
    <row r="16" spans="1:5" s="1" customFormat="1" ht="12" customHeight="1">
      <c r="A16" s="14" t="s">
        <v>116</v>
      </c>
      <c r="B16" s="414" t="s">
        <v>473</v>
      </c>
      <c r="C16" s="394"/>
      <c r="D16" s="394"/>
      <c r="E16" s="292"/>
    </row>
    <row r="17" spans="1:5" s="1" customFormat="1" ht="12" customHeight="1">
      <c r="A17" s="14" t="s">
        <v>117</v>
      </c>
      <c r="B17" s="414" t="s">
        <v>266</v>
      </c>
      <c r="C17" s="394">
        <v>78447</v>
      </c>
      <c r="D17" s="394">
        <v>86919</v>
      </c>
      <c r="E17" s="292">
        <v>268952</v>
      </c>
    </row>
    <row r="18" spans="1:5" s="1" customFormat="1" ht="12" customHeight="1" thickBot="1">
      <c r="A18" s="16" t="s">
        <v>126</v>
      </c>
      <c r="B18" s="287" t="s">
        <v>267</v>
      </c>
      <c r="C18" s="396"/>
      <c r="D18" s="396"/>
      <c r="E18" s="294"/>
    </row>
    <row r="19" spans="1:5" s="1" customFormat="1" ht="12" customHeight="1" thickBot="1">
      <c r="A19" s="20" t="s">
        <v>22</v>
      </c>
      <c r="B19" s="21" t="s">
        <v>268</v>
      </c>
      <c r="C19" s="393">
        <f>+C20+C21+C22+C23+C24</f>
        <v>0</v>
      </c>
      <c r="D19" s="393">
        <f>+D20+D21+D22+D23+D24</f>
        <v>0</v>
      </c>
      <c r="E19" s="290">
        <f>+E20+E21+E22+E23+E24</f>
        <v>436604</v>
      </c>
    </row>
    <row r="20" spans="1:5" s="1" customFormat="1" ht="12" customHeight="1">
      <c r="A20" s="15" t="s">
        <v>96</v>
      </c>
      <c r="B20" s="413" t="s">
        <v>269</v>
      </c>
      <c r="C20" s="395"/>
      <c r="D20" s="395"/>
      <c r="E20" s="293"/>
    </row>
    <row r="21" spans="1:5" s="1" customFormat="1" ht="12" customHeight="1">
      <c r="A21" s="14" t="s">
        <v>97</v>
      </c>
      <c r="B21" s="414" t="s">
        <v>270</v>
      </c>
      <c r="C21" s="394"/>
      <c r="D21" s="394"/>
      <c r="E21" s="292"/>
    </row>
    <row r="22" spans="1:5" s="1" customFormat="1" ht="12" customHeight="1">
      <c r="A22" s="14" t="s">
        <v>98</v>
      </c>
      <c r="B22" s="414" t="s">
        <v>474</v>
      </c>
      <c r="C22" s="394"/>
      <c r="D22" s="394"/>
      <c r="E22" s="292"/>
    </row>
    <row r="23" spans="1:5" s="1" customFormat="1" ht="12" customHeight="1">
      <c r="A23" s="14" t="s">
        <v>99</v>
      </c>
      <c r="B23" s="414" t="s">
        <v>475</v>
      </c>
      <c r="C23" s="394"/>
      <c r="D23" s="394"/>
      <c r="E23" s="292"/>
    </row>
    <row r="24" spans="1:5" s="1" customFormat="1" ht="12" customHeight="1">
      <c r="A24" s="14" t="s">
        <v>180</v>
      </c>
      <c r="B24" s="414" t="s">
        <v>271</v>
      </c>
      <c r="C24" s="394"/>
      <c r="D24" s="394"/>
      <c r="E24" s="292">
        <v>436604</v>
      </c>
    </row>
    <row r="25" spans="1:5" s="1" customFormat="1" ht="12" customHeight="1" thickBot="1">
      <c r="A25" s="16" t="s">
        <v>181</v>
      </c>
      <c r="B25" s="287" t="s">
        <v>272</v>
      </c>
      <c r="C25" s="396"/>
      <c r="D25" s="396"/>
      <c r="E25" s="294"/>
    </row>
    <row r="26" spans="1:5" s="1" customFormat="1" ht="12" customHeight="1" thickBot="1">
      <c r="A26" s="20" t="s">
        <v>182</v>
      </c>
      <c r="B26" s="21" t="s">
        <v>273</v>
      </c>
      <c r="C26" s="400">
        <f>+C27+C30+C31+C32</f>
        <v>100454</v>
      </c>
      <c r="D26" s="400">
        <f>+D27+D30+D31+D32</f>
        <v>92250</v>
      </c>
      <c r="E26" s="296">
        <f>+E27+E30+E31+E32</f>
        <v>143000</v>
      </c>
    </row>
    <row r="27" spans="1:5" s="1" customFormat="1" ht="12" customHeight="1">
      <c r="A27" s="15" t="s">
        <v>274</v>
      </c>
      <c r="B27" s="413" t="s">
        <v>280</v>
      </c>
      <c r="C27" s="433">
        <f>+C28+C29</f>
        <v>84083</v>
      </c>
      <c r="D27" s="433">
        <f>+D28+D29</f>
        <v>85600</v>
      </c>
      <c r="E27" s="408">
        <f>+E28+E29</f>
        <v>136700</v>
      </c>
    </row>
    <row r="28" spans="1:5" s="1" customFormat="1" ht="12" customHeight="1">
      <c r="A28" s="14" t="s">
        <v>275</v>
      </c>
      <c r="B28" s="414" t="s">
        <v>281</v>
      </c>
      <c r="C28" s="394">
        <v>12083</v>
      </c>
      <c r="D28" s="394">
        <v>12600</v>
      </c>
      <c r="E28" s="292">
        <v>17700</v>
      </c>
    </row>
    <row r="29" spans="1:5" s="1" customFormat="1" ht="12" customHeight="1">
      <c r="A29" s="14" t="s">
        <v>276</v>
      </c>
      <c r="B29" s="414" t="s">
        <v>282</v>
      </c>
      <c r="C29" s="394">
        <v>72000</v>
      </c>
      <c r="D29" s="394">
        <v>73000</v>
      </c>
      <c r="E29" s="292">
        <v>119000</v>
      </c>
    </row>
    <row r="30" spans="1:5" s="1" customFormat="1" ht="12" customHeight="1">
      <c r="A30" s="14" t="s">
        <v>277</v>
      </c>
      <c r="B30" s="414" t="s">
        <v>283</v>
      </c>
      <c r="C30" s="394">
        <v>14250</v>
      </c>
      <c r="D30" s="394">
        <v>5700</v>
      </c>
      <c r="E30" s="292">
        <v>6000</v>
      </c>
    </row>
    <row r="31" spans="1:5" s="1" customFormat="1" ht="12" customHeight="1">
      <c r="A31" s="14" t="s">
        <v>278</v>
      </c>
      <c r="B31" s="414" t="s">
        <v>284</v>
      </c>
      <c r="C31" s="394"/>
      <c r="D31" s="394"/>
      <c r="E31" s="292"/>
    </row>
    <row r="32" spans="1:5" s="1" customFormat="1" ht="12" customHeight="1" thickBot="1">
      <c r="A32" s="16" t="s">
        <v>279</v>
      </c>
      <c r="B32" s="287" t="s">
        <v>285</v>
      </c>
      <c r="C32" s="396">
        <v>2121</v>
      </c>
      <c r="D32" s="396">
        <v>950</v>
      </c>
      <c r="E32" s="294">
        <v>300</v>
      </c>
    </row>
    <row r="33" spans="1:5" s="1" customFormat="1" ht="12" customHeight="1" thickBot="1">
      <c r="A33" s="20" t="s">
        <v>24</v>
      </c>
      <c r="B33" s="21" t="s">
        <v>286</v>
      </c>
      <c r="C33" s="393">
        <f>SUM(C34:C43)</f>
        <v>71965</v>
      </c>
      <c r="D33" s="393">
        <f>SUM(D34:D43)</f>
        <v>68841</v>
      </c>
      <c r="E33" s="290">
        <f>SUM(E34:E43)</f>
        <v>62866</v>
      </c>
    </row>
    <row r="34" spans="1:5" s="1" customFormat="1" ht="12" customHeight="1">
      <c r="A34" s="15" t="s">
        <v>100</v>
      </c>
      <c r="B34" s="413" t="s">
        <v>289</v>
      </c>
      <c r="C34" s="395">
        <v>2258</v>
      </c>
      <c r="D34" s="395">
        <v>1000</v>
      </c>
      <c r="E34" s="293"/>
    </row>
    <row r="35" spans="1:5" s="1" customFormat="1" ht="12" customHeight="1">
      <c r="A35" s="14" t="s">
        <v>101</v>
      </c>
      <c r="B35" s="414" t="s">
        <v>290</v>
      </c>
      <c r="C35" s="394">
        <v>13573</v>
      </c>
      <c r="D35" s="394">
        <v>15100</v>
      </c>
      <c r="E35" s="292">
        <v>16000</v>
      </c>
    </row>
    <row r="36" spans="1:5" s="1" customFormat="1" ht="12" customHeight="1">
      <c r="A36" s="14" t="s">
        <v>102</v>
      </c>
      <c r="B36" s="414" t="s">
        <v>291</v>
      </c>
      <c r="C36" s="394"/>
      <c r="D36" s="394"/>
      <c r="E36" s="292"/>
    </row>
    <row r="37" spans="1:5" s="1" customFormat="1" ht="12" customHeight="1">
      <c r="A37" s="14" t="s">
        <v>184</v>
      </c>
      <c r="B37" s="414" t="s">
        <v>292</v>
      </c>
      <c r="C37" s="394">
        <v>13481</v>
      </c>
      <c r="D37" s="394">
        <v>7017</v>
      </c>
      <c r="E37" s="292">
        <v>2178</v>
      </c>
    </row>
    <row r="38" spans="1:5" s="1" customFormat="1" ht="12" customHeight="1">
      <c r="A38" s="14" t="s">
        <v>185</v>
      </c>
      <c r="B38" s="414" t="s">
        <v>293</v>
      </c>
      <c r="C38" s="394">
        <v>30359</v>
      </c>
      <c r="D38" s="394">
        <v>30758</v>
      </c>
      <c r="E38" s="292">
        <v>37100</v>
      </c>
    </row>
    <row r="39" spans="1:5" s="1" customFormat="1" ht="12" customHeight="1">
      <c r="A39" s="14" t="s">
        <v>186</v>
      </c>
      <c r="B39" s="414" t="s">
        <v>294</v>
      </c>
      <c r="C39" s="394">
        <v>11707</v>
      </c>
      <c r="D39" s="394">
        <v>13966</v>
      </c>
      <c r="E39" s="292">
        <v>7088</v>
      </c>
    </row>
    <row r="40" spans="1:5" s="1" customFormat="1" ht="12" customHeight="1">
      <c r="A40" s="14" t="s">
        <v>187</v>
      </c>
      <c r="B40" s="414" t="s">
        <v>295</v>
      </c>
      <c r="C40" s="394"/>
      <c r="D40" s="394"/>
      <c r="E40" s="292"/>
    </row>
    <row r="41" spans="1:5" s="1" customFormat="1" ht="12" customHeight="1">
      <c r="A41" s="14" t="s">
        <v>188</v>
      </c>
      <c r="B41" s="414" t="s">
        <v>296</v>
      </c>
      <c r="C41" s="394">
        <v>62</v>
      </c>
      <c r="D41" s="394">
        <v>500</v>
      </c>
      <c r="E41" s="292">
        <v>500</v>
      </c>
    </row>
    <row r="42" spans="1:5" s="1" customFormat="1" ht="12" customHeight="1">
      <c r="A42" s="14" t="s">
        <v>287</v>
      </c>
      <c r="B42" s="414" t="s">
        <v>297</v>
      </c>
      <c r="C42" s="397"/>
      <c r="D42" s="397"/>
      <c r="E42" s="295"/>
    </row>
    <row r="43" spans="1:5" s="1" customFormat="1" ht="12" customHeight="1" thickBot="1">
      <c r="A43" s="16" t="s">
        <v>288</v>
      </c>
      <c r="B43" s="287" t="s">
        <v>298</v>
      </c>
      <c r="C43" s="398">
        <v>525</v>
      </c>
      <c r="D43" s="398">
        <v>500</v>
      </c>
      <c r="E43" s="399"/>
    </row>
    <row r="44" spans="1:5" s="1" customFormat="1" ht="12" customHeight="1" thickBot="1">
      <c r="A44" s="20" t="s">
        <v>25</v>
      </c>
      <c r="B44" s="21" t="s">
        <v>299</v>
      </c>
      <c r="C44" s="393">
        <f>SUM(C45:C49)</f>
        <v>2950</v>
      </c>
      <c r="D44" s="393">
        <f>SUM(D45:D49)</f>
        <v>0</v>
      </c>
      <c r="E44" s="290">
        <f>SUM(E45:E49)</f>
        <v>1700</v>
      </c>
    </row>
    <row r="45" spans="1:5" s="1" customFormat="1" ht="12" customHeight="1">
      <c r="A45" s="15" t="s">
        <v>103</v>
      </c>
      <c r="B45" s="413" t="s">
        <v>303</v>
      </c>
      <c r="C45" s="451"/>
      <c r="D45" s="451"/>
      <c r="E45" s="449"/>
    </row>
    <row r="46" spans="1:5" s="1" customFormat="1" ht="12" customHeight="1">
      <c r="A46" s="14" t="s">
        <v>104</v>
      </c>
      <c r="B46" s="414" t="s">
        <v>304</v>
      </c>
      <c r="C46" s="397"/>
      <c r="D46" s="397"/>
      <c r="E46" s="295"/>
    </row>
    <row r="47" spans="1:5" s="1" customFormat="1" ht="12" customHeight="1">
      <c r="A47" s="14" t="s">
        <v>300</v>
      </c>
      <c r="B47" s="414" t="s">
        <v>305</v>
      </c>
      <c r="C47" s="397">
        <v>2950</v>
      </c>
      <c r="D47" s="397"/>
      <c r="E47" s="295"/>
    </row>
    <row r="48" spans="1:5" s="1" customFormat="1" ht="12" customHeight="1">
      <c r="A48" s="14" t="s">
        <v>301</v>
      </c>
      <c r="B48" s="414" t="s">
        <v>485</v>
      </c>
      <c r="C48" s="397"/>
      <c r="D48" s="397"/>
      <c r="E48" s="295">
        <v>1700</v>
      </c>
    </row>
    <row r="49" spans="1:5" s="1" customFormat="1" ht="12" customHeight="1" thickBot="1">
      <c r="A49" s="16" t="s">
        <v>302</v>
      </c>
      <c r="B49" s="287" t="s">
        <v>306</v>
      </c>
      <c r="C49" s="398"/>
      <c r="D49" s="398"/>
      <c r="E49" s="399"/>
    </row>
    <row r="50" spans="1:5" s="1" customFormat="1" ht="12" customHeight="1" thickBot="1">
      <c r="A50" s="20" t="s">
        <v>189</v>
      </c>
      <c r="B50" s="21" t="s">
        <v>307</v>
      </c>
      <c r="C50" s="393">
        <f>SUM(C51:C53)</f>
        <v>0</v>
      </c>
      <c r="D50" s="393">
        <f>SUM(D51:D53)</f>
        <v>0</v>
      </c>
      <c r="E50" s="290">
        <f>SUM(E51:E53)</f>
        <v>0</v>
      </c>
    </row>
    <row r="51" spans="1:5" s="1" customFormat="1" ht="12" customHeight="1">
      <c r="A51" s="15" t="s">
        <v>105</v>
      </c>
      <c r="B51" s="413" t="s">
        <v>308</v>
      </c>
      <c r="C51" s="395"/>
      <c r="D51" s="395"/>
      <c r="E51" s="293"/>
    </row>
    <row r="52" spans="1:5" s="1" customFormat="1" ht="12" customHeight="1">
      <c r="A52" s="14" t="s">
        <v>106</v>
      </c>
      <c r="B52" s="414" t="s">
        <v>476</v>
      </c>
      <c r="C52" s="394"/>
      <c r="D52" s="394"/>
      <c r="E52" s="292"/>
    </row>
    <row r="53" spans="1:5" s="1" customFormat="1" ht="12" customHeight="1">
      <c r="A53" s="14" t="s">
        <v>311</v>
      </c>
      <c r="B53" s="414" t="s">
        <v>309</v>
      </c>
      <c r="C53" s="394"/>
      <c r="D53" s="394"/>
      <c r="E53" s="292"/>
    </row>
    <row r="54" spans="1:5" s="1" customFormat="1" ht="12" customHeight="1" thickBot="1">
      <c r="A54" s="16" t="s">
        <v>312</v>
      </c>
      <c r="B54" s="287" t="s">
        <v>310</v>
      </c>
      <c r="C54" s="396"/>
      <c r="D54" s="396"/>
      <c r="E54" s="294"/>
    </row>
    <row r="55" spans="1:5" s="1" customFormat="1" ht="12" customHeight="1" thickBot="1">
      <c r="A55" s="20" t="s">
        <v>27</v>
      </c>
      <c r="B55" s="285" t="s">
        <v>313</v>
      </c>
      <c r="C55" s="393">
        <f>SUM(C56:C58)</f>
        <v>25019</v>
      </c>
      <c r="D55" s="393">
        <f>SUM(D56:D58)</f>
        <v>211915</v>
      </c>
      <c r="E55" s="290">
        <f>SUM(E56:E58)</f>
        <v>0</v>
      </c>
    </row>
    <row r="56" spans="1:5" s="1" customFormat="1" ht="12" customHeight="1">
      <c r="A56" s="14" t="s">
        <v>190</v>
      </c>
      <c r="B56" s="413" t="s">
        <v>315</v>
      </c>
      <c r="C56" s="397"/>
      <c r="D56" s="397"/>
      <c r="E56" s="295"/>
    </row>
    <row r="57" spans="1:5" s="1" customFormat="1" ht="12" customHeight="1">
      <c r="A57" s="14" t="s">
        <v>191</v>
      </c>
      <c r="B57" s="414" t="s">
        <v>477</v>
      </c>
      <c r="C57" s="397"/>
      <c r="D57" s="397"/>
      <c r="E57" s="295"/>
    </row>
    <row r="58" spans="1:5" s="1" customFormat="1" ht="12" customHeight="1">
      <c r="A58" s="14" t="s">
        <v>233</v>
      </c>
      <c r="B58" s="414" t="s">
        <v>316</v>
      </c>
      <c r="C58" s="397">
        <v>25019</v>
      </c>
      <c r="D58" s="397">
        <v>211915</v>
      </c>
      <c r="E58" s="295"/>
    </row>
    <row r="59" spans="1:5" s="1" customFormat="1" ht="12" customHeight="1" thickBot="1">
      <c r="A59" s="14" t="s">
        <v>314</v>
      </c>
      <c r="B59" s="287" t="s">
        <v>317</v>
      </c>
      <c r="C59" s="397"/>
      <c r="D59" s="397">
        <v>165206</v>
      </c>
      <c r="E59" s="295"/>
    </row>
    <row r="60" spans="1:5" s="1" customFormat="1" ht="12" customHeight="1" thickBot="1">
      <c r="A60" s="20" t="s">
        <v>28</v>
      </c>
      <c r="B60" s="21" t="s">
        <v>318</v>
      </c>
      <c r="C60" s="400">
        <f>+C5+C12+C19+C26+C33+C44+C50+C55</f>
        <v>1006574</v>
      </c>
      <c r="D60" s="400">
        <f>+D5+D12+D19+D26+D33+D44+D50+D55</f>
        <v>910969</v>
      </c>
      <c r="E60" s="296">
        <f>+E5+E12+E19+E26+E33+E44+E50+E55</f>
        <v>1223196</v>
      </c>
    </row>
    <row r="61" spans="1:5" s="1" customFormat="1" ht="12" customHeight="1" thickBot="1">
      <c r="A61" s="452" t="s">
        <v>319</v>
      </c>
      <c r="B61" s="285" t="s">
        <v>320</v>
      </c>
      <c r="C61" s="393">
        <f>SUM(C62:C64)</f>
        <v>89575</v>
      </c>
      <c r="D61" s="393">
        <f>SUM(D62:D64)</f>
        <v>0</v>
      </c>
      <c r="E61" s="290">
        <f>SUM(E62:E64)</f>
        <v>0</v>
      </c>
    </row>
    <row r="62" spans="1:5" s="1" customFormat="1" ht="12" customHeight="1">
      <c r="A62" s="14" t="s">
        <v>353</v>
      </c>
      <c r="B62" s="413" t="s">
        <v>321</v>
      </c>
      <c r="C62" s="397"/>
      <c r="D62" s="397"/>
      <c r="E62" s="295"/>
    </row>
    <row r="63" spans="1:5" s="1" customFormat="1" ht="12" customHeight="1">
      <c r="A63" s="14" t="s">
        <v>362</v>
      </c>
      <c r="B63" s="414" t="s">
        <v>322</v>
      </c>
      <c r="C63" s="397"/>
      <c r="D63" s="397"/>
      <c r="E63" s="295"/>
    </row>
    <row r="64" spans="1:5" s="1" customFormat="1" ht="12" customHeight="1" thickBot="1">
      <c r="A64" s="14" t="s">
        <v>363</v>
      </c>
      <c r="B64" s="479" t="s">
        <v>483</v>
      </c>
      <c r="C64" s="397">
        <v>89575</v>
      </c>
      <c r="D64" s="397"/>
      <c r="E64" s="295"/>
    </row>
    <row r="65" spans="1:5" s="1" customFormat="1" ht="12" customHeight="1" thickBot="1">
      <c r="A65" s="452" t="s">
        <v>324</v>
      </c>
      <c r="B65" s="285" t="s">
        <v>325</v>
      </c>
      <c r="C65" s="393">
        <f>SUM(C66:C69)</f>
        <v>0</v>
      </c>
      <c r="D65" s="393">
        <f>SUM(D66:D69)</f>
        <v>0</v>
      </c>
      <c r="E65" s="290">
        <f>SUM(E66:E69)</f>
        <v>0</v>
      </c>
    </row>
    <row r="66" spans="1:5" s="1" customFormat="1" ht="12" customHeight="1">
      <c r="A66" s="14" t="s">
        <v>160</v>
      </c>
      <c r="B66" s="413" t="s">
        <v>326</v>
      </c>
      <c r="C66" s="397"/>
      <c r="D66" s="397"/>
      <c r="E66" s="295"/>
    </row>
    <row r="67" spans="1:5" s="1" customFormat="1" ht="12" customHeight="1">
      <c r="A67" s="14" t="s">
        <v>161</v>
      </c>
      <c r="B67" s="414" t="s">
        <v>327</v>
      </c>
      <c r="C67" s="397"/>
      <c r="D67" s="397"/>
      <c r="E67" s="295"/>
    </row>
    <row r="68" spans="1:5" s="1" customFormat="1" ht="12" customHeight="1">
      <c r="A68" s="14" t="s">
        <v>354</v>
      </c>
      <c r="B68" s="414" t="s">
        <v>328</v>
      </c>
      <c r="C68" s="397"/>
      <c r="D68" s="397"/>
      <c r="E68" s="295"/>
    </row>
    <row r="69" spans="1:7" s="1" customFormat="1" ht="17.25" customHeight="1" thickBot="1">
      <c r="A69" s="14" t="s">
        <v>355</v>
      </c>
      <c r="B69" s="287" t="s">
        <v>329</v>
      </c>
      <c r="C69" s="397"/>
      <c r="D69" s="397"/>
      <c r="E69" s="295"/>
      <c r="G69" s="47"/>
    </row>
    <row r="70" spans="1:5" s="1" customFormat="1" ht="12" customHeight="1" thickBot="1">
      <c r="A70" s="452" t="s">
        <v>330</v>
      </c>
      <c r="B70" s="285" t="s">
        <v>331</v>
      </c>
      <c r="C70" s="393">
        <f>SUM(C71:C72)</f>
        <v>0</v>
      </c>
      <c r="D70" s="393">
        <f>SUM(D71:D72)</f>
        <v>0</v>
      </c>
      <c r="E70" s="290">
        <f>SUM(E71:E72)</f>
        <v>0</v>
      </c>
    </row>
    <row r="71" spans="1:5" s="1" customFormat="1" ht="12" customHeight="1">
      <c r="A71" s="14" t="s">
        <v>356</v>
      </c>
      <c r="B71" s="413" t="s">
        <v>332</v>
      </c>
      <c r="C71" s="397"/>
      <c r="D71" s="397"/>
      <c r="E71" s="295"/>
    </row>
    <row r="72" spans="1:5" s="1" customFormat="1" ht="12" customHeight="1" thickBot="1">
      <c r="A72" s="14" t="s">
        <v>357</v>
      </c>
      <c r="B72" s="287" t="s">
        <v>333</v>
      </c>
      <c r="C72" s="397"/>
      <c r="D72" s="397"/>
      <c r="E72" s="295"/>
    </row>
    <row r="73" spans="1:5" s="1" customFormat="1" ht="12" customHeight="1" thickBot="1">
      <c r="A73" s="452" t="s">
        <v>334</v>
      </c>
      <c r="B73" s="285" t="s">
        <v>335</v>
      </c>
      <c r="C73" s="393">
        <f>SUM(C74:C76)</f>
        <v>0</v>
      </c>
      <c r="D73" s="393">
        <f>SUM(D74:D76)</f>
        <v>0</v>
      </c>
      <c r="E73" s="290">
        <f>SUM(E74:E76)</f>
        <v>0</v>
      </c>
    </row>
    <row r="74" spans="1:5" s="1" customFormat="1" ht="12" customHeight="1">
      <c r="A74" s="14" t="s">
        <v>358</v>
      </c>
      <c r="B74" s="413" t="s">
        <v>336</v>
      </c>
      <c r="C74" s="397"/>
      <c r="D74" s="397"/>
      <c r="E74" s="295"/>
    </row>
    <row r="75" spans="1:5" s="1" customFormat="1" ht="12" customHeight="1">
      <c r="A75" s="14" t="s">
        <v>359</v>
      </c>
      <c r="B75" s="414" t="s">
        <v>337</v>
      </c>
      <c r="C75" s="397"/>
      <c r="D75" s="397"/>
      <c r="E75" s="295"/>
    </row>
    <row r="76" spans="1:5" s="1" customFormat="1" ht="12" customHeight="1" thickBot="1">
      <c r="A76" s="14" t="s">
        <v>360</v>
      </c>
      <c r="B76" s="287" t="s">
        <v>338</v>
      </c>
      <c r="C76" s="397"/>
      <c r="D76" s="397"/>
      <c r="E76" s="295"/>
    </row>
    <row r="77" spans="1:5" s="1" customFormat="1" ht="12" customHeight="1" thickBot="1">
      <c r="A77" s="452" t="s">
        <v>339</v>
      </c>
      <c r="B77" s="285" t="s">
        <v>361</v>
      </c>
      <c r="C77" s="393">
        <f>SUM(C78:C81)</f>
        <v>0</v>
      </c>
      <c r="D77" s="393">
        <f>SUM(D78:D81)</f>
        <v>0</v>
      </c>
      <c r="E77" s="290">
        <f>SUM(E78:E81)</f>
        <v>0</v>
      </c>
    </row>
    <row r="78" spans="1:5" s="1" customFormat="1" ht="12" customHeight="1">
      <c r="A78" s="453" t="s">
        <v>340</v>
      </c>
      <c r="B78" s="413" t="s">
        <v>341</v>
      </c>
      <c r="C78" s="397"/>
      <c r="D78" s="397"/>
      <c r="E78" s="295"/>
    </row>
    <row r="79" spans="1:5" s="1" customFormat="1" ht="12" customHeight="1">
      <c r="A79" s="454" t="s">
        <v>342</v>
      </c>
      <c r="B79" s="414" t="s">
        <v>343</v>
      </c>
      <c r="C79" s="397"/>
      <c r="D79" s="397"/>
      <c r="E79" s="295"/>
    </row>
    <row r="80" spans="1:5" s="1" customFormat="1" ht="12" customHeight="1">
      <c r="A80" s="454" t="s">
        <v>344</v>
      </c>
      <c r="B80" s="414" t="s">
        <v>345</v>
      </c>
      <c r="C80" s="397"/>
      <c r="D80" s="397"/>
      <c r="E80" s="295"/>
    </row>
    <row r="81" spans="1:5" s="1" customFormat="1" ht="12" customHeight="1" thickBot="1">
      <c r="A81" s="455" t="s">
        <v>346</v>
      </c>
      <c r="B81" s="287" t="s">
        <v>347</v>
      </c>
      <c r="C81" s="397"/>
      <c r="D81" s="397"/>
      <c r="E81" s="295"/>
    </row>
    <row r="82" spans="1:5" s="1" customFormat="1" ht="12" customHeight="1" thickBot="1">
      <c r="A82" s="452" t="s">
        <v>348</v>
      </c>
      <c r="B82" s="285" t="s">
        <v>349</v>
      </c>
      <c r="C82" s="457"/>
      <c r="D82" s="457"/>
      <c r="E82" s="450"/>
    </row>
    <row r="83" spans="1:5" s="1" customFormat="1" ht="12" customHeight="1" thickBot="1">
      <c r="A83" s="452" t="s">
        <v>350</v>
      </c>
      <c r="B83" s="477" t="s">
        <v>351</v>
      </c>
      <c r="C83" s="400">
        <f>+C61+C65+C70+C73+C77+C82</f>
        <v>89575</v>
      </c>
      <c r="D83" s="400">
        <f>+D61+D65+D70+D73+D77+D82</f>
        <v>0</v>
      </c>
      <c r="E83" s="296">
        <f>+E61+E65+E70+E73+E77+E82</f>
        <v>0</v>
      </c>
    </row>
    <row r="84" spans="1:5" s="1" customFormat="1" ht="12" customHeight="1" thickBot="1">
      <c r="A84" s="456" t="s">
        <v>364</v>
      </c>
      <c r="B84" s="478" t="s">
        <v>352</v>
      </c>
      <c r="C84" s="400">
        <f>+C60+C83</f>
        <v>1096149</v>
      </c>
      <c r="D84" s="400">
        <f>+D60+D83</f>
        <v>910969</v>
      </c>
      <c r="E84" s="296">
        <f>+E60+E83</f>
        <v>1223196</v>
      </c>
    </row>
    <row r="85" spans="1:5" s="1" customFormat="1" ht="12" customHeight="1">
      <c r="A85" s="365"/>
      <c r="B85" s="366"/>
      <c r="C85" s="367"/>
      <c r="D85" s="368"/>
      <c r="E85" s="369"/>
    </row>
    <row r="86" spans="1:5" s="1" customFormat="1" ht="12" customHeight="1">
      <c r="A86" s="561" t="s">
        <v>49</v>
      </c>
      <c r="B86" s="561"/>
      <c r="C86" s="561"/>
      <c r="D86" s="561"/>
      <c r="E86" s="561"/>
    </row>
    <row r="87" spans="1:5" s="1" customFormat="1" ht="12" customHeight="1" thickBot="1">
      <c r="A87" s="563" t="s">
        <v>163</v>
      </c>
      <c r="B87" s="563"/>
      <c r="C87" s="382"/>
      <c r="D87" s="161"/>
      <c r="E87" s="300" t="s">
        <v>232</v>
      </c>
    </row>
    <row r="88" spans="1:6" s="1" customFormat="1" ht="24" customHeight="1" thickBot="1">
      <c r="A88" s="23" t="s">
        <v>18</v>
      </c>
      <c r="B88" s="24" t="s">
        <v>50</v>
      </c>
      <c r="C88" s="24" t="s">
        <v>711</v>
      </c>
      <c r="D88" s="401" t="s">
        <v>712</v>
      </c>
      <c r="E88" s="168" t="s">
        <v>673</v>
      </c>
      <c r="F88" s="167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67"/>
    </row>
    <row r="90" spans="1:6" s="1" customFormat="1" ht="15" customHeight="1" thickBot="1">
      <c r="A90" s="22" t="s">
        <v>20</v>
      </c>
      <c r="B90" s="31" t="s">
        <v>367</v>
      </c>
      <c r="C90" s="480">
        <f>SUM(C91:C95)</f>
        <v>803582</v>
      </c>
      <c r="D90" s="392">
        <f>+D91+D92+D93+D94+D95</f>
        <v>701729</v>
      </c>
      <c r="E90" s="492">
        <f>+E91+E92+E93+E94+E95</f>
        <v>744092</v>
      </c>
      <c r="F90" s="167"/>
    </row>
    <row r="91" spans="1:5" s="1" customFormat="1" ht="12.75" customHeight="1">
      <c r="A91" s="17" t="s">
        <v>107</v>
      </c>
      <c r="B91" s="10" t="s">
        <v>51</v>
      </c>
      <c r="C91" s="481">
        <v>309410</v>
      </c>
      <c r="D91" s="493">
        <v>233688</v>
      </c>
      <c r="E91" s="291">
        <v>394546</v>
      </c>
    </row>
    <row r="92" spans="1:5" ht="16.5" customHeight="1">
      <c r="A92" s="14" t="s">
        <v>108</v>
      </c>
      <c r="B92" s="8" t="s">
        <v>192</v>
      </c>
      <c r="C92" s="482">
        <v>78153</v>
      </c>
      <c r="D92" s="394">
        <v>55576</v>
      </c>
      <c r="E92" s="292">
        <v>84130</v>
      </c>
    </row>
    <row r="93" spans="1:5" ht="15.75">
      <c r="A93" s="14" t="s">
        <v>109</v>
      </c>
      <c r="B93" s="8" t="s">
        <v>150</v>
      </c>
      <c r="C93" s="483">
        <v>226338</v>
      </c>
      <c r="D93" s="396">
        <v>239438</v>
      </c>
      <c r="E93" s="294">
        <v>213550</v>
      </c>
    </row>
    <row r="94" spans="1:5" s="46" customFormat="1" ht="12" customHeight="1">
      <c r="A94" s="14" t="s">
        <v>110</v>
      </c>
      <c r="B94" s="11" t="s">
        <v>193</v>
      </c>
      <c r="C94" s="483">
        <v>187279</v>
      </c>
      <c r="D94" s="396">
        <v>167287</v>
      </c>
      <c r="E94" s="294">
        <v>45866</v>
      </c>
    </row>
    <row r="95" spans="1:5" ht="12" customHeight="1">
      <c r="A95" s="14" t="s">
        <v>121</v>
      </c>
      <c r="B95" s="19" t="s">
        <v>194</v>
      </c>
      <c r="C95" s="483">
        <v>2402</v>
      </c>
      <c r="D95" s="396">
        <v>5740</v>
      </c>
      <c r="E95" s="294">
        <v>6000</v>
      </c>
    </row>
    <row r="96" spans="1:5" ht="12" customHeight="1">
      <c r="A96" s="14" t="s">
        <v>111</v>
      </c>
      <c r="B96" s="8" t="s">
        <v>368</v>
      </c>
      <c r="C96" s="483"/>
      <c r="D96" s="396"/>
      <c r="E96" s="294"/>
    </row>
    <row r="97" spans="1:5" ht="12" customHeight="1">
      <c r="A97" s="14" t="s">
        <v>112</v>
      </c>
      <c r="B97" s="163" t="s">
        <v>369</v>
      </c>
      <c r="C97" s="483"/>
      <c r="D97" s="396"/>
      <c r="E97" s="294"/>
    </row>
    <row r="98" spans="1:5" ht="12" customHeight="1">
      <c r="A98" s="14" t="s">
        <v>122</v>
      </c>
      <c r="B98" s="164" t="s">
        <v>370</v>
      </c>
      <c r="C98" s="483"/>
      <c r="D98" s="396"/>
      <c r="E98" s="294"/>
    </row>
    <row r="99" spans="1:5" ht="12" customHeight="1">
      <c r="A99" s="14" t="s">
        <v>123</v>
      </c>
      <c r="B99" s="164" t="s">
        <v>371</v>
      </c>
      <c r="C99" s="483"/>
      <c r="D99" s="396"/>
      <c r="E99" s="294"/>
    </row>
    <row r="100" spans="1:5" ht="12" customHeight="1">
      <c r="A100" s="14" t="s">
        <v>124</v>
      </c>
      <c r="B100" s="163" t="s">
        <v>372</v>
      </c>
      <c r="C100" s="483"/>
      <c r="D100" s="396"/>
      <c r="E100" s="294"/>
    </row>
    <row r="101" spans="1:5" ht="12" customHeight="1">
      <c r="A101" s="14" t="s">
        <v>125</v>
      </c>
      <c r="B101" s="163" t="s">
        <v>373</v>
      </c>
      <c r="C101" s="483"/>
      <c r="D101" s="396"/>
      <c r="E101" s="294"/>
    </row>
    <row r="102" spans="1:5" ht="12" customHeight="1">
      <c r="A102" s="14" t="s">
        <v>127</v>
      </c>
      <c r="B102" s="164" t="s">
        <v>374</v>
      </c>
      <c r="C102" s="483"/>
      <c r="D102" s="396"/>
      <c r="E102" s="294"/>
    </row>
    <row r="103" spans="1:5" ht="12" customHeight="1">
      <c r="A103" s="13" t="s">
        <v>195</v>
      </c>
      <c r="B103" s="165" t="s">
        <v>375</v>
      </c>
      <c r="C103" s="483"/>
      <c r="D103" s="396"/>
      <c r="E103" s="294"/>
    </row>
    <row r="104" spans="1:5" ht="12" customHeight="1">
      <c r="A104" s="14" t="s">
        <v>365</v>
      </c>
      <c r="B104" s="165" t="s">
        <v>376</v>
      </c>
      <c r="C104" s="483"/>
      <c r="D104" s="396"/>
      <c r="E104" s="294"/>
    </row>
    <row r="105" spans="1:5" ht="12" customHeight="1" thickBot="1">
      <c r="A105" s="18" t="s">
        <v>366</v>
      </c>
      <c r="B105" s="166" t="s">
        <v>377</v>
      </c>
      <c r="C105" s="484"/>
      <c r="D105" s="494">
        <v>5740</v>
      </c>
      <c r="E105" s="298">
        <v>6000</v>
      </c>
    </row>
    <row r="106" spans="1:5" ht="12" customHeight="1" thickBot="1">
      <c r="A106" s="20" t="s">
        <v>21</v>
      </c>
      <c r="B106" s="30" t="s">
        <v>378</v>
      </c>
      <c r="C106" s="485">
        <f>+C107+C109+C111</f>
        <v>87043</v>
      </c>
      <c r="D106" s="393">
        <f>+D107+D109+D111</f>
        <v>189158</v>
      </c>
      <c r="E106" s="290">
        <f>+E107+E109+E111</f>
        <v>477604</v>
      </c>
    </row>
    <row r="107" spans="1:5" ht="12" customHeight="1">
      <c r="A107" s="15" t="s">
        <v>113</v>
      </c>
      <c r="B107" s="8" t="s">
        <v>231</v>
      </c>
      <c r="C107" s="486">
        <v>67370</v>
      </c>
      <c r="D107" s="395">
        <v>167902</v>
      </c>
      <c r="E107" s="293">
        <v>306920</v>
      </c>
    </row>
    <row r="108" spans="1:5" ht="12" customHeight="1">
      <c r="A108" s="15" t="s">
        <v>114</v>
      </c>
      <c r="B108" s="12" t="s">
        <v>382</v>
      </c>
      <c r="C108" s="486"/>
      <c r="D108" s="395"/>
      <c r="E108" s="293">
        <v>306920</v>
      </c>
    </row>
    <row r="109" spans="1:5" ht="12" customHeight="1">
      <c r="A109" s="15" t="s">
        <v>115</v>
      </c>
      <c r="B109" s="12" t="s">
        <v>196</v>
      </c>
      <c r="C109" s="482">
        <v>19568</v>
      </c>
      <c r="D109" s="394">
        <v>6746</v>
      </c>
      <c r="E109" s="292">
        <v>170684</v>
      </c>
    </row>
    <row r="110" spans="1:5" ht="12" customHeight="1">
      <c r="A110" s="15" t="s">
        <v>116</v>
      </c>
      <c r="B110" s="12" t="s">
        <v>383</v>
      </c>
      <c r="C110" s="487"/>
      <c r="D110" s="394"/>
      <c r="E110" s="260">
        <v>170684</v>
      </c>
    </row>
    <row r="111" spans="1:5" ht="12" customHeight="1">
      <c r="A111" s="15" t="s">
        <v>117</v>
      </c>
      <c r="B111" s="287" t="s">
        <v>234</v>
      </c>
      <c r="C111" s="487">
        <v>105</v>
      </c>
      <c r="D111" s="394">
        <v>14510</v>
      </c>
      <c r="E111" s="260"/>
    </row>
    <row r="112" spans="1:5" ht="12" customHeight="1">
      <c r="A112" s="15" t="s">
        <v>126</v>
      </c>
      <c r="B112" s="286" t="s">
        <v>478</v>
      </c>
      <c r="C112" s="487"/>
      <c r="D112" s="394"/>
      <c r="E112" s="260"/>
    </row>
    <row r="113" spans="1:5" ht="15.75">
      <c r="A113" s="15" t="s">
        <v>128</v>
      </c>
      <c r="B113" s="409" t="s">
        <v>388</v>
      </c>
      <c r="C113" s="487"/>
      <c r="D113" s="394"/>
      <c r="E113" s="260"/>
    </row>
    <row r="114" spans="1:5" ht="12" customHeight="1">
      <c r="A114" s="15" t="s">
        <v>197</v>
      </c>
      <c r="B114" s="164" t="s">
        <v>371</v>
      </c>
      <c r="C114" s="487"/>
      <c r="D114" s="394"/>
      <c r="E114" s="260"/>
    </row>
    <row r="115" spans="1:5" ht="12" customHeight="1">
      <c r="A115" s="15" t="s">
        <v>198</v>
      </c>
      <c r="B115" s="164" t="s">
        <v>387</v>
      </c>
      <c r="C115" s="487"/>
      <c r="D115" s="394"/>
      <c r="E115" s="260"/>
    </row>
    <row r="116" spans="1:5" ht="12" customHeight="1">
      <c r="A116" s="15" t="s">
        <v>199</v>
      </c>
      <c r="B116" s="164" t="s">
        <v>386</v>
      </c>
      <c r="C116" s="487"/>
      <c r="D116" s="394"/>
      <c r="E116" s="260"/>
    </row>
    <row r="117" spans="1:5" ht="12" customHeight="1">
      <c r="A117" s="15" t="s">
        <v>379</v>
      </c>
      <c r="B117" s="164" t="s">
        <v>374</v>
      </c>
      <c r="C117" s="487"/>
      <c r="D117" s="394"/>
      <c r="E117" s="260"/>
    </row>
    <row r="118" spans="1:5" ht="12" customHeight="1">
      <c r="A118" s="15" t="s">
        <v>380</v>
      </c>
      <c r="B118" s="164" t="s">
        <v>385</v>
      </c>
      <c r="C118" s="487"/>
      <c r="D118" s="394"/>
      <c r="E118" s="260"/>
    </row>
    <row r="119" spans="1:5" ht="12" customHeight="1" thickBot="1">
      <c r="A119" s="13" t="s">
        <v>381</v>
      </c>
      <c r="B119" s="164" t="s">
        <v>384</v>
      </c>
      <c r="C119" s="488"/>
      <c r="D119" s="396"/>
      <c r="E119" s="262"/>
    </row>
    <row r="120" spans="1:5" ht="12" customHeight="1" thickBot="1">
      <c r="A120" s="20" t="s">
        <v>22</v>
      </c>
      <c r="B120" s="153" t="s">
        <v>389</v>
      </c>
      <c r="C120" s="485">
        <f>+C121+C122</f>
        <v>0</v>
      </c>
      <c r="D120" s="393">
        <f>+D121+D122</f>
        <v>0</v>
      </c>
      <c r="E120" s="290">
        <f>+E121+E122</f>
        <v>1500</v>
      </c>
    </row>
    <row r="121" spans="1:5" ht="12" customHeight="1">
      <c r="A121" s="15" t="s">
        <v>96</v>
      </c>
      <c r="B121" s="9" t="s">
        <v>63</v>
      </c>
      <c r="C121" s="486"/>
      <c r="D121" s="395"/>
      <c r="E121" s="293">
        <v>1000</v>
      </c>
    </row>
    <row r="122" spans="1:5" ht="12" customHeight="1" thickBot="1">
      <c r="A122" s="16" t="s">
        <v>97</v>
      </c>
      <c r="B122" s="12" t="s">
        <v>64</v>
      </c>
      <c r="C122" s="483"/>
      <c r="D122" s="396"/>
      <c r="E122" s="294">
        <v>500</v>
      </c>
    </row>
    <row r="123" spans="1:5" ht="12" customHeight="1" thickBot="1">
      <c r="A123" s="20" t="s">
        <v>23</v>
      </c>
      <c r="B123" s="153" t="s">
        <v>390</v>
      </c>
      <c r="C123" s="485">
        <f>+C90+C106+C120</f>
        <v>890625</v>
      </c>
      <c r="D123" s="393">
        <f>+D90+D106+D120</f>
        <v>890887</v>
      </c>
      <c r="E123" s="290">
        <f>+E90+E106+E120</f>
        <v>1223196</v>
      </c>
    </row>
    <row r="124" spans="1:5" ht="12" customHeight="1" thickBot="1">
      <c r="A124" s="20" t="s">
        <v>24</v>
      </c>
      <c r="B124" s="153" t="s">
        <v>391</v>
      </c>
      <c r="C124" s="485">
        <f>+C125+C126+C127</f>
        <v>205524</v>
      </c>
      <c r="D124" s="393">
        <f>+D125+D126+D127</f>
        <v>20082</v>
      </c>
      <c r="E124" s="290">
        <f>+E125+E126+E127</f>
        <v>0</v>
      </c>
    </row>
    <row r="125" spans="1:5" ht="12" customHeight="1">
      <c r="A125" s="15" t="s">
        <v>100</v>
      </c>
      <c r="B125" s="9" t="s">
        <v>392</v>
      </c>
      <c r="C125" s="487">
        <v>124642</v>
      </c>
      <c r="D125" s="394"/>
      <c r="E125" s="260"/>
    </row>
    <row r="126" spans="1:5" ht="12" customHeight="1">
      <c r="A126" s="15" t="s">
        <v>101</v>
      </c>
      <c r="B126" s="9" t="s">
        <v>393</v>
      </c>
      <c r="C126" s="487">
        <v>80882</v>
      </c>
      <c r="D126" s="394"/>
      <c r="E126" s="260"/>
    </row>
    <row r="127" spans="1:5" ht="12" customHeight="1" thickBot="1">
      <c r="A127" s="13" t="s">
        <v>102</v>
      </c>
      <c r="B127" s="7" t="s">
        <v>394</v>
      </c>
      <c r="C127" s="487"/>
      <c r="D127" s="394">
        <v>20082</v>
      </c>
      <c r="E127" s="260"/>
    </row>
    <row r="128" spans="1:5" ht="12" customHeight="1" thickBot="1">
      <c r="A128" s="20" t="s">
        <v>25</v>
      </c>
      <c r="B128" s="153" t="s">
        <v>442</v>
      </c>
      <c r="C128" s="485">
        <f>+C129+C130+C131+C132</f>
        <v>0</v>
      </c>
      <c r="D128" s="393">
        <f>+D129+D130+D131+D132</f>
        <v>0</v>
      </c>
      <c r="E128" s="290">
        <f>+E129+E130+E131+E132</f>
        <v>0</v>
      </c>
    </row>
    <row r="129" spans="1:5" ht="12" customHeight="1">
      <c r="A129" s="15" t="s">
        <v>103</v>
      </c>
      <c r="B129" s="9" t="s">
        <v>395</v>
      </c>
      <c r="C129" s="487"/>
      <c r="D129" s="394"/>
      <c r="E129" s="260"/>
    </row>
    <row r="130" spans="1:5" ht="12" customHeight="1">
      <c r="A130" s="15" t="s">
        <v>104</v>
      </c>
      <c r="B130" s="9" t="s">
        <v>396</v>
      </c>
      <c r="C130" s="487"/>
      <c r="D130" s="394"/>
      <c r="E130" s="260"/>
    </row>
    <row r="131" spans="1:5" ht="12" customHeight="1">
      <c r="A131" s="15" t="s">
        <v>300</v>
      </c>
      <c r="B131" s="9" t="s">
        <v>397</v>
      </c>
      <c r="C131" s="487"/>
      <c r="D131" s="394"/>
      <c r="E131" s="260"/>
    </row>
    <row r="132" spans="1:5" ht="12" customHeight="1" thickBot="1">
      <c r="A132" s="13" t="s">
        <v>301</v>
      </c>
      <c r="B132" s="7" t="s">
        <v>398</v>
      </c>
      <c r="C132" s="487"/>
      <c r="D132" s="394"/>
      <c r="E132" s="260"/>
    </row>
    <row r="133" spans="1:5" ht="12" customHeight="1" thickBot="1">
      <c r="A133" s="20" t="s">
        <v>26</v>
      </c>
      <c r="B133" s="153" t="s">
        <v>399</v>
      </c>
      <c r="C133" s="489">
        <f>+C134+C135+C136+C137</f>
        <v>0</v>
      </c>
      <c r="D133" s="400">
        <f>+D134+D135+D136+D137</f>
        <v>0</v>
      </c>
      <c r="E133" s="296">
        <f>+E134+E135+E136+E137</f>
        <v>0</v>
      </c>
    </row>
    <row r="134" spans="1:5" ht="12" customHeight="1">
      <c r="A134" s="15" t="s">
        <v>105</v>
      </c>
      <c r="B134" s="9" t="s">
        <v>400</v>
      </c>
      <c r="C134" s="487"/>
      <c r="D134" s="394"/>
      <c r="E134" s="260"/>
    </row>
    <row r="135" spans="1:5" ht="12" customHeight="1">
      <c r="A135" s="15" t="s">
        <v>106</v>
      </c>
      <c r="B135" s="9" t="s">
        <v>410</v>
      </c>
      <c r="C135" s="487"/>
      <c r="D135" s="394"/>
      <c r="E135" s="260"/>
    </row>
    <row r="136" spans="1:5" ht="12" customHeight="1">
      <c r="A136" s="15" t="s">
        <v>311</v>
      </c>
      <c r="B136" s="9" t="s">
        <v>401</v>
      </c>
      <c r="C136" s="487"/>
      <c r="D136" s="394"/>
      <c r="E136" s="260"/>
    </row>
    <row r="137" spans="1:5" ht="12" customHeight="1" thickBot="1">
      <c r="A137" s="13" t="s">
        <v>312</v>
      </c>
      <c r="B137" s="7" t="s">
        <v>402</v>
      </c>
      <c r="C137" s="487"/>
      <c r="D137" s="394"/>
      <c r="E137" s="260"/>
    </row>
    <row r="138" spans="1:5" ht="12" customHeight="1" thickBot="1">
      <c r="A138" s="20" t="s">
        <v>27</v>
      </c>
      <c r="B138" s="153" t="s">
        <v>403</v>
      </c>
      <c r="C138" s="490">
        <f>+C139+C140+C141+C142</f>
        <v>0</v>
      </c>
      <c r="D138" s="495">
        <f>+D139+D140+D141+D142</f>
        <v>0</v>
      </c>
      <c r="E138" s="299">
        <f>+E139+E140+E141+E142</f>
        <v>0</v>
      </c>
    </row>
    <row r="139" spans="1:5" ht="12" customHeight="1">
      <c r="A139" s="15" t="s">
        <v>190</v>
      </c>
      <c r="B139" s="9" t="s">
        <v>404</v>
      </c>
      <c r="C139" s="487"/>
      <c r="D139" s="394"/>
      <c r="E139" s="260"/>
    </row>
    <row r="140" spans="1:5" ht="12" customHeight="1">
      <c r="A140" s="15" t="s">
        <v>191</v>
      </c>
      <c r="B140" s="9" t="s">
        <v>405</v>
      </c>
      <c r="C140" s="487"/>
      <c r="D140" s="394"/>
      <c r="E140" s="260"/>
    </row>
    <row r="141" spans="1:5" ht="12" customHeight="1">
      <c r="A141" s="15" t="s">
        <v>233</v>
      </c>
      <c r="B141" s="9" t="s">
        <v>406</v>
      </c>
      <c r="C141" s="487"/>
      <c r="D141" s="394"/>
      <c r="E141" s="260"/>
    </row>
    <row r="142" spans="1:5" ht="12" customHeight="1" thickBot="1">
      <c r="A142" s="15" t="s">
        <v>314</v>
      </c>
      <c r="B142" s="9" t="s">
        <v>407</v>
      </c>
      <c r="C142" s="487"/>
      <c r="D142" s="394"/>
      <c r="E142" s="260"/>
    </row>
    <row r="143" spans="1:5" ht="12" customHeight="1" thickBot="1">
      <c r="A143" s="20" t="s">
        <v>28</v>
      </c>
      <c r="B143" s="153" t="s">
        <v>408</v>
      </c>
      <c r="C143" s="491">
        <f>+C124+C128+C133+C138</f>
        <v>205524</v>
      </c>
      <c r="D143" s="496">
        <f>+D124+D128+D133+D138</f>
        <v>20082</v>
      </c>
      <c r="E143" s="425">
        <f>+E124+E128+E133+E138</f>
        <v>0</v>
      </c>
    </row>
    <row r="144" spans="1:5" ht="12" customHeight="1" thickBot="1">
      <c r="A144" s="288" t="s">
        <v>29</v>
      </c>
      <c r="B144" s="378" t="s">
        <v>409</v>
      </c>
      <c r="C144" s="491">
        <f>+C123+C143</f>
        <v>1096149</v>
      </c>
      <c r="D144" s="496">
        <f>+D123+D143</f>
        <v>910969</v>
      </c>
      <c r="E144" s="425">
        <f>+E123+E143</f>
        <v>1223196</v>
      </c>
    </row>
    <row r="145" ht="12" customHeight="1">
      <c r="C145" s="381"/>
    </row>
    <row r="146" ht="12" customHeight="1">
      <c r="C146" s="381"/>
    </row>
    <row r="147" ht="12" customHeight="1">
      <c r="C147" s="381"/>
    </row>
    <row r="148" ht="12" customHeight="1">
      <c r="C148" s="381"/>
    </row>
    <row r="149" ht="12" customHeight="1">
      <c r="C149" s="381"/>
    </row>
    <row r="150" spans="3:6" ht="15" customHeight="1">
      <c r="C150" s="154"/>
      <c r="D150" s="154"/>
      <c r="E150" s="154"/>
      <c r="F150" s="154"/>
    </row>
    <row r="151" s="1" customFormat="1" ht="12.75" customHeight="1"/>
    <row r="152" ht="15.75">
      <c r="C152" s="381"/>
    </row>
    <row r="153" ht="15.75">
      <c r="C153" s="381"/>
    </row>
    <row r="154" ht="15.75">
      <c r="C154" s="381"/>
    </row>
    <row r="155" ht="16.5" customHeight="1">
      <c r="C155" s="381"/>
    </row>
    <row r="156" ht="15.75">
      <c r="C156" s="381"/>
    </row>
    <row r="157" ht="15.75">
      <c r="C157" s="381"/>
    </row>
    <row r="158" ht="15.75">
      <c r="C158" s="381"/>
    </row>
    <row r="159" ht="15.75">
      <c r="C159" s="381"/>
    </row>
    <row r="160" ht="15.75">
      <c r="C160" s="381"/>
    </row>
    <row r="161" ht="15.75">
      <c r="C161" s="381"/>
    </row>
    <row r="162" ht="15.75">
      <c r="C162" s="381"/>
    </row>
    <row r="163" ht="15.75">
      <c r="C163" s="381"/>
    </row>
    <row r="164" ht="15.75">
      <c r="C164" s="381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Vaja Város Önkormányzat
2015.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H4" sqref="H4"/>
    </sheetView>
  </sheetViews>
  <sheetFormatPr defaultColWidth="9.00390625" defaultRowHeight="12.75"/>
  <cols>
    <col min="1" max="1" width="6.875" style="182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15" t="s">
        <v>6</v>
      </c>
      <c r="B1" s="615"/>
      <c r="C1" s="615"/>
      <c r="D1" s="615"/>
      <c r="E1" s="615"/>
      <c r="F1" s="615"/>
      <c r="G1" s="615"/>
      <c r="H1" s="615"/>
      <c r="I1" s="615"/>
    </row>
    <row r="2" ht="20.25" customHeight="1" thickBot="1">
      <c r="I2" s="471" t="s">
        <v>67</v>
      </c>
    </row>
    <row r="3" spans="1:9" s="472" customFormat="1" ht="26.25" customHeight="1">
      <c r="A3" s="623" t="s">
        <v>76</v>
      </c>
      <c r="B3" s="618" t="s">
        <v>93</v>
      </c>
      <c r="C3" s="623" t="s">
        <v>94</v>
      </c>
      <c r="D3" s="623" t="s">
        <v>703</v>
      </c>
      <c r="E3" s="620" t="s">
        <v>75</v>
      </c>
      <c r="F3" s="621"/>
      <c r="G3" s="621"/>
      <c r="H3" s="622"/>
      <c r="I3" s="618" t="s">
        <v>53</v>
      </c>
    </row>
    <row r="4" spans="1:9" s="473" customFormat="1" ht="32.25" customHeight="1" thickBot="1">
      <c r="A4" s="624"/>
      <c r="B4" s="619"/>
      <c r="C4" s="619"/>
      <c r="D4" s="624"/>
      <c r="E4" s="263" t="s">
        <v>253</v>
      </c>
      <c r="F4" s="263" t="s">
        <v>254</v>
      </c>
      <c r="G4" s="263" t="s">
        <v>704</v>
      </c>
      <c r="H4" s="264" t="s">
        <v>705</v>
      </c>
      <c r="I4" s="619"/>
    </row>
    <row r="5" spans="1:9" s="474" customFormat="1" ht="12.75" customHeight="1" thickBot="1">
      <c r="A5" s="265">
        <v>1</v>
      </c>
      <c r="B5" s="266">
        <v>2</v>
      </c>
      <c r="C5" s="267">
        <v>3</v>
      </c>
      <c r="D5" s="266">
        <v>4</v>
      </c>
      <c r="E5" s="265">
        <v>5</v>
      </c>
      <c r="F5" s="267">
        <v>6</v>
      </c>
      <c r="G5" s="267">
        <v>7</v>
      </c>
      <c r="H5" s="268">
        <v>8</v>
      </c>
      <c r="I5" s="269" t="s">
        <v>95</v>
      </c>
    </row>
    <row r="6" spans="1:9" ht="24.75" customHeight="1" thickBot="1">
      <c r="A6" s="270" t="s">
        <v>20</v>
      </c>
      <c r="B6" s="271" t="s">
        <v>7</v>
      </c>
      <c r="C6" s="466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272" t="s">
        <v>21</v>
      </c>
      <c r="B7" s="82" t="s">
        <v>77</v>
      </c>
      <c r="C7" s="467"/>
      <c r="D7" s="83"/>
      <c r="E7" s="84"/>
      <c r="F7" s="28"/>
      <c r="G7" s="28"/>
      <c r="H7" s="25"/>
      <c r="I7" s="273">
        <f t="shared" si="0"/>
        <v>0</v>
      </c>
    </row>
    <row r="8" spans="1:9" ht="19.5" customHeight="1" thickBot="1">
      <c r="A8" s="272" t="s">
        <v>22</v>
      </c>
      <c r="B8" s="82" t="s">
        <v>77</v>
      </c>
      <c r="C8" s="467"/>
      <c r="D8" s="83"/>
      <c r="E8" s="84"/>
      <c r="F8" s="28"/>
      <c r="G8" s="28"/>
      <c r="H8" s="25"/>
      <c r="I8" s="273">
        <f t="shared" si="0"/>
        <v>0</v>
      </c>
    </row>
    <row r="9" spans="1:9" ht="25.5" customHeight="1" thickBot="1">
      <c r="A9" s="270" t="s">
        <v>23</v>
      </c>
      <c r="B9" s="271" t="s">
        <v>8</v>
      </c>
      <c r="C9" s="468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272" t="s">
        <v>24</v>
      </c>
      <c r="B10" s="82" t="s">
        <v>77</v>
      </c>
      <c r="C10" s="467"/>
      <c r="D10" s="83"/>
      <c r="E10" s="84"/>
      <c r="F10" s="28"/>
      <c r="G10" s="28"/>
      <c r="H10" s="25"/>
      <c r="I10" s="273">
        <f t="shared" si="0"/>
        <v>0</v>
      </c>
    </row>
    <row r="11" spans="1:9" ht="19.5" customHeight="1" thickBot="1">
      <c r="A11" s="272" t="s">
        <v>25</v>
      </c>
      <c r="B11" s="82" t="s">
        <v>77</v>
      </c>
      <c r="C11" s="467"/>
      <c r="D11" s="83"/>
      <c r="E11" s="84"/>
      <c r="F11" s="28"/>
      <c r="G11" s="28"/>
      <c r="H11" s="25"/>
      <c r="I11" s="273">
        <f t="shared" si="0"/>
        <v>0</v>
      </c>
    </row>
    <row r="12" spans="1:9" ht="19.5" customHeight="1" thickBot="1">
      <c r="A12" s="270" t="s">
        <v>26</v>
      </c>
      <c r="B12" s="271" t="s">
        <v>211</v>
      </c>
      <c r="C12" s="468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272" t="s">
        <v>27</v>
      </c>
      <c r="B13" s="82" t="s">
        <v>77</v>
      </c>
      <c r="C13" s="467"/>
      <c r="D13" s="83"/>
      <c r="E13" s="84"/>
      <c r="F13" s="28"/>
      <c r="G13" s="28"/>
      <c r="H13" s="25"/>
      <c r="I13" s="273">
        <f t="shared" si="0"/>
        <v>0</v>
      </c>
    </row>
    <row r="14" spans="1:9" ht="19.5" customHeight="1" thickBot="1">
      <c r="A14" s="270" t="s">
        <v>28</v>
      </c>
      <c r="B14" s="271" t="s">
        <v>212</v>
      </c>
      <c r="C14" s="468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274" t="s">
        <v>29</v>
      </c>
      <c r="B15" s="85" t="s">
        <v>77</v>
      </c>
      <c r="C15" s="469"/>
      <c r="D15" s="86"/>
      <c r="E15" s="87"/>
      <c r="F15" s="29"/>
      <c r="G15" s="29"/>
      <c r="H15" s="27"/>
      <c r="I15" s="275">
        <f t="shared" si="0"/>
        <v>0</v>
      </c>
    </row>
    <row r="16" spans="1:9" ht="19.5" customHeight="1" thickBot="1">
      <c r="A16" s="270" t="s">
        <v>30</v>
      </c>
      <c r="B16" s="276" t="s">
        <v>213</v>
      </c>
      <c r="C16" s="468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277" t="s">
        <v>31</v>
      </c>
      <c r="B17" s="88" t="s">
        <v>77</v>
      </c>
      <c r="C17" s="470"/>
      <c r="D17" s="89"/>
      <c r="E17" s="90"/>
      <c r="F17" s="91"/>
      <c r="G17" s="91"/>
      <c r="H17" s="26"/>
      <c r="I17" s="278">
        <f t="shared" si="0"/>
        <v>0</v>
      </c>
    </row>
    <row r="18" spans="1:9" ht="19.5" customHeight="1" thickBot="1">
      <c r="A18" s="616" t="s">
        <v>156</v>
      </c>
      <c r="B18" s="617"/>
      <c r="C18" s="149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C19" sqref="C19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26" t="s">
        <v>9</v>
      </c>
      <c r="C1" s="626"/>
      <c r="D1" s="626"/>
    </row>
    <row r="2" spans="1:4" s="93" customFormat="1" ht="16.5" thickBot="1">
      <c r="A2" s="92"/>
      <c r="B2" s="370"/>
      <c r="D2" s="50" t="s">
        <v>67</v>
      </c>
    </row>
    <row r="3" spans="1:4" s="95" customFormat="1" ht="48" customHeight="1" thickBot="1">
      <c r="A3" s="94" t="s">
        <v>18</v>
      </c>
      <c r="B3" s="188" t="s">
        <v>19</v>
      </c>
      <c r="C3" s="188" t="s">
        <v>78</v>
      </c>
      <c r="D3" s="189" t="s">
        <v>79</v>
      </c>
    </row>
    <row r="4" spans="1:4" s="95" customFormat="1" ht="13.5" customHeight="1" thickBot="1">
      <c r="A4" s="41">
        <v>1</v>
      </c>
      <c r="B4" s="191">
        <v>2</v>
      </c>
      <c r="C4" s="191">
        <v>3</v>
      </c>
      <c r="D4" s="192">
        <v>4</v>
      </c>
    </row>
    <row r="5" spans="1:4" ht="18" customHeight="1">
      <c r="A5" s="158" t="s">
        <v>20</v>
      </c>
      <c r="B5" s="193" t="s">
        <v>176</v>
      </c>
      <c r="C5" s="156"/>
      <c r="D5" s="96"/>
    </row>
    <row r="6" spans="1:4" ht="18" customHeight="1">
      <c r="A6" s="97" t="s">
        <v>21</v>
      </c>
      <c r="B6" s="194" t="s">
        <v>177</v>
      </c>
      <c r="C6" s="157"/>
      <c r="D6" s="99"/>
    </row>
    <row r="7" spans="1:4" ht="18" customHeight="1">
      <c r="A7" s="97" t="s">
        <v>22</v>
      </c>
      <c r="B7" s="194" t="s">
        <v>129</v>
      </c>
      <c r="C7" s="157"/>
      <c r="D7" s="99"/>
    </row>
    <row r="8" spans="1:4" ht="18" customHeight="1">
      <c r="A8" s="97" t="s">
        <v>23</v>
      </c>
      <c r="B8" s="194" t="s">
        <v>130</v>
      </c>
      <c r="C8" s="157"/>
      <c r="D8" s="99"/>
    </row>
    <row r="9" spans="1:4" ht="18" customHeight="1">
      <c r="A9" s="97" t="s">
        <v>24</v>
      </c>
      <c r="B9" s="194" t="s">
        <v>169</v>
      </c>
      <c r="C9" s="157">
        <v>136700</v>
      </c>
      <c r="D9" s="99">
        <v>540</v>
      </c>
    </row>
    <row r="10" spans="1:4" ht="18" customHeight="1">
      <c r="A10" s="97" t="s">
        <v>25</v>
      </c>
      <c r="B10" s="194" t="s">
        <v>170</v>
      </c>
      <c r="C10" s="157">
        <v>15000</v>
      </c>
      <c r="D10" s="99"/>
    </row>
    <row r="11" spans="1:4" ht="18" customHeight="1">
      <c r="A11" s="97" t="s">
        <v>26</v>
      </c>
      <c r="B11" s="195" t="s">
        <v>171</v>
      </c>
      <c r="C11" s="157">
        <v>2700</v>
      </c>
      <c r="D11" s="99">
        <v>328</v>
      </c>
    </row>
    <row r="12" spans="1:4" ht="18" customHeight="1">
      <c r="A12" s="97" t="s">
        <v>28</v>
      </c>
      <c r="B12" s="195" t="s">
        <v>172</v>
      </c>
      <c r="C12" s="157"/>
      <c r="D12" s="99"/>
    </row>
    <row r="13" spans="1:4" ht="18" customHeight="1">
      <c r="A13" s="97" t="s">
        <v>29</v>
      </c>
      <c r="B13" s="195" t="s">
        <v>173</v>
      </c>
      <c r="C13" s="157"/>
      <c r="D13" s="99"/>
    </row>
    <row r="14" spans="1:4" ht="18" customHeight="1">
      <c r="A14" s="97" t="s">
        <v>30</v>
      </c>
      <c r="B14" s="195" t="s">
        <v>174</v>
      </c>
      <c r="C14" s="157"/>
      <c r="D14" s="99"/>
    </row>
    <row r="15" spans="1:4" ht="22.5" customHeight="1">
      <c r="A15" s="97" t="s">
        <v>31</v>
      </c>
      <c r="B15" s="195" t="s">
        <v>175</v>
      </c>
      <c r="C15" s="157">
        <v>119000</v>
      </c>
      <c r="D15" s="99">
        <v>212</v>
      </c>
    </row>
    <row r="16" spans="1:4" ht="18" customHeight="1">
      <c r="A16" s="97" t="s">
        <v>32</v>
      </c>
      <c r="B16" s="194" t="s">
        <v>131</v>
      </c>
      <c r="C16" s="157">
        <v>6000</v>
      </c>
      <c r="D16" s="99"/>
    </row>
    <row r="17" spans="1:4" ht="18" customHeight="1">
      <c r="A17" s="97" t="s">
        <v>33</v>
      </c>
      <c r="B17" s="194" t="s">
        <v>11</v>
      </c>
      <c r="C17" s="157"/>
      <c r="D17" s="99"/>
    </row>
    <row r="18" spans="1:4" ht="18" customHeight="1">
      <c r="A18" s="97" t="s">
        <v>34</v>
      </c>
      <c r="B18" s="194" t="s">
        <v>10</v>
      </c>
      <c r="C18" s="157"/>
      <c r="D18" s="99"/>
    </row>
    <row r="19" spans="1:4" ht="18" customHeight="1">
      <c r="A19" s="97" t="s">
        <v>35</v>
      </c>
      <c r="B19" s="194" t="s">
        <v>132</v>
      </c>
      <c r="C19" s="157"/>
      <c r="D19" s="99"/>
    </row>
    <row r="20" spans="1:4" ht="18" customHeight="1">
      <c r="A20" s="97" t="s">
        <v>36</v>
      </c>
      <c r="B20" s="194" t="s">
        <v>133</v>
      </c>
      <c r="C20" s="157"/>
      <c r="D20" s="99"/>
    </row>
    <row r="21" spans="1:4" ht="18" customHeight="1">
      <c r="A21" s="97" t="s">
        <v>37</v>
      </c>
      <c r="B21" s="152"/>
      <c r="C21" s="98"/>
      <c r="D21" s="99"/>
    </row>
    <row r="22" spans="1:4" ht="18" customHeight="1">
      <c r="A22" s="97" t="s">
        <v>38</v>
      </c>
      <c r="B22" s="100"/>
      <c r="C22" s="98"/>
      <c r="D22" s="99"/>
    </row>
    <row r="23" spans="1:4" ht="18" customHeight="1">
      <c r="A23" s="97" t="s">
        <v>39</v>
      </c>
      <c r="B23" s="100"/>
      <c r="C23" s="98"/>
      <c r="D23" s="99"/>
    </row>
    <row r="24" spans="1:4" ht="18" customHeight="1">
      <c r="A24" s="97" t="s">
        <v>40</v>
      </c>
      <c r="B24" s="100"/>
      <c r="C24" s="98"/>
      <c r="D24" s="99"/>
    </row>
    <row r="25" spans="1:4" ht="18" customHeight="1">
      <c r="A25" s="97" t="s">
        <v>41</v>
      </c>
      <c r="B25" s="100"/>
      <c r="C25" s="98"/>
      <c r="D25" s="99"/>
    </row>
    <row r="26" spans="1:4" ht="18" customHeight="1">
      <c r="A26" s="97" t="s">
        <v>42</v>
      </c>
      <c r="B26" s="100"/>
      <c r="C26" s="98"/>
      <c r="D26" s="99"/>
    </row>
    <row r="27" spans="1:4" ht="18" customHeight="1">
      <c r="A27" s="97" t="s">
        <v>43</v>
      </c>
      <c r="B27" s="100"/>
      <c r="C27" s="98"/>
      <c r="D27" s="99"/>
    </row>
    <row r="28" spans="1:4" ht="18" customHeight="1">
      <c r="A28" s="97" t="s">
        <v>44</v>
      </c>
      <c r="B28" s="100"/>
      <c r="C28" s="98"/>
      <c r="D28" s="99"/>
    </row>
    <row r="29" spans="1:4" ht="18" customHeight="1" thickBot="1">
      <c r="A29" s="159" t="s">
        <v>45</v>
      </c>
      <c r="B29" s="101"/>
      <c r="C29" s="102"/>
      <c r="D29" s="103"/>
    </row>
    <row r="30" spans="1:4" ht="18" customHeight="1" thickBot="1">
      <c r="A30" s="42" t="s">
        <v>46</v>
      </c>
      <c r="B30" s="199" t="s">
        <v>55</v>
      </c>
      <c r="C30" s="200">
        <f>+C5+C6+C7+C8+C9+C16+C17+C18+C19+C20+C21+C22+C23+C24+C25+C26+C27+C28+C29</f>
        <v>142700</v>
      </c>
      <c r="D30" s="201">
        <f>+D5+D6+D7+D8+D9+D16+D17+D18+D19+D20+D21+D22+D23+D24+D25+D26+D27+D28+D29</f>
        <v>540</v>
      </c>
    </row>
    <row r="31" spans="1:4" ht="8.25" customHeight="1">
      <c r="A31" s="104"/>
      <c r="B31" s="625"/>
      <c r="C31" s="625"/>
      <c r="D31" s="625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I30" sqref="I30"/>
    </sheetView>
  </sheetViews>
  <sheetFormatPr defaultColWidth="9.00390625" defaultRowHeight="12.75"/>
  <cols>
    <col min="1" max="1" width="4.875" style="122" customWidth="1"/>
    <col min="2" max="2" width="31.125" style="140" customWidth="1"/>
    <col min="3" max="4" width="9.00390625" style="140" customWidth="1"/>
    <col min="5" max="5" width="9.50390625" style="140" customWidth="1"/>
    <col min="6" max="6" width="8.875" style="140" customWidth="1"/>
    <col min="7" max="7" width="8.625" style="140" customWidth="1"/>
    <col min="8" max="8" width="8.875" style="140" customWidth="1"/>
    <col min="9" max="9" width="8.125" style="140" customWidth="1"/>
    <col min="10" max="14" width="9.50390625" style="140" customWidth="1"/>
    <col min="15" max="15" width="12.625" style="122" customWidth="1"/>
    <col min="16" max="16384" width="9.375" style="140" customWidth="1"/>
  </cols>
  <sheetData>
    <row r="1" spans="1:15" ht="31.5" customHeight="1">
      <c r="A1" s="630" t="s">
        <v>706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</row>
    <row r="2" ht="16.5" thickBot="1">
      <c r="O2" s="4" t="s">
        <v>57</v>
      </c>
    </row>
    <row r="3" spans="1:15" s="122" customFormat="1" ht="25.5" customHeight="1" thickBot="1">
      <c r="A3" s="119" t="s">
        <v>18</v>
      </c>
      <c r="B3" s="120" t="s">
        <v>68</v>
      </c>
      <c r="C3" s="120" t="s">
        <v>80</v>
      </c>
      <c r="D3" s="120" t="s">
        <v>81</v>
      </c>
      <c r="E3" s="120" t="s">
        <v>82</v>
      </c>
      <c r="F3" s="120" t="s">
        <v>83</v>
      </c>
      <c r="G3" s="120" t="s">
        <v>84</v>
      </c>
      <c r="H3" s="120" t="s">
        <v>85</v>
      </c>
      <c r="I3" s="120" t="s">
        <v>86</v>
      </c>
      <c r="J3" s="120" t="s">
        <v>87</v>
      </c>
      <c r="K3" s="120" t="s">
        <v>88</v>
      </c>
      <c r="L3" s="120" t="s">
        <v>89</v>
      </c>
      <c r="M3" s="120" t="s">
        <v>90</v>
      </c>
      <c r="N3" s="120" t="s">
        <v>91</v>
      </c>
      <c r="O3" s="121" t="s">
        <v>55</v>
      </c>
    </row>
    <row r="4" spans="1:15" s="124" customFormat="1" ht="15" customHeight="1" thickBot="1">
      <c r="A4" s="123" t="s">
        <v>20</v>
      </c>
      <c r="B4" s="627" t="s">
        <v>60</v>
      </c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9"/>
    </row>
    <row r="5" spans="1:15" s="124" customFormat="1" ht="22.5">
      <c r="A5" s="125" t="s">
        <v>21</v>
      </c>
      <c r="B5" s="475" t="s">
        <v>414</v>
      </c>
      <c r="C5" s="126">
        <v>25839</v>
      </c>
      <c r="D5" s="126">
        <v>25839</v>
      </c>
      <c r="E5" s="126">
        <v>25839</v>
      </c>
      <c r="F5" s="126">
        <v>25839</v>
      </c>
      <c r="G5" s="126">
        <v>25839</v>
      </c>
      <c r="H5" s="126">
        <v>25839</v>
      </c>
      <c r="I5" s="126">
        <v>25839</v>
      </c>
      <c r="J5" s="126">
        <v>25839</v>
      </c>
      <c r="K5" s="126">
        <v>25839</v>
      </c>
      <c r="L5" s="126">
        <v>25839</v>
      </c>
      <c r="M5" s="126">
        <v>25839</v>
      </c>
      <c r="N5" s="126">
        <v>25845</v>
      </c>
      <c r="O5" s="127">
        <f aca="true" t="shared" si="0" ref="O5:O25">SUM(C5:N5)</f>
        <v>310074</v>
      </c>
    </row>
    <row r="6" spans="1:15" s="131" customFormat="1" ht="22.5">
      <c r="A6" s="128" t="s">
        <v>22</v>
      </c>
      <c r="B6" s="281" t="s">
        <v>469</v>
      </c>
      <c r="C6" s="129">
        <v>22413</v>
      </c>
      <c r="D6" s="129">
        <v>22413</v>
      </c>
      <c r="E6" s="129">
        <v>22413</v>
      </c>
      <c r="F6" s="129">
        <v>22413</v>
      </c>
      <c r="G6" s="129">
        <v>22413</v>
      </c>
      <c r="H6" s="129">
        <v>22413</v>
      </c>
      <c r="I6" s="129">
        <v>22413</v>
      </c>
      <c r="J6" s="129">
        <v>22413</v>
      </c>
      <c r="K6" s="129">
        <v>22413</v>
      </c>
      <c r="L6" s="129">
        <v>22413</v>
      </c>
      <c r="M6" s="129">
        <v>22413</v>
      </c>
      <c r="N6" s="129">
        <v>22409</v>
      </c>
      <c r="O6" s="130">
        <f t="shared" si="0"/>
        <v>268952</v>
      </c>
    </row>
    <row r="7" spans="1:15" s="131" customFormat="1" ht="22.5">
      <c r="A7" s="128" t="s">
        <v>23</v>
      </c>
      <c r="B7" s="280" t="s">
        <v>470</v>
      </c>
      <c r="C7" s="132"/>
      <c r="D7" s="132">
        <v>12000</v>
      </c>
      <c r="E7" s="132">
        <v>20500</v>
      </c>
      <c r="F7" s="132">
        <v>25000</v>
      </c>
      <c r="G7" s="132">
        <v>28000</v>
      </c>
      <c r="H7" s="132">
        <v>43000</v>
      </c>
      <c r="I7" s="132">
        <v>120000</v>
      </c>
      <c r="J7" s="132">
        <v>67000</v>
      </c>
      <c r="K7" s="132">
        <v>70000</v>
      </c>
      <c r="L7" s="132">
        <v>50000</v>
      </c>
      <c r="M7" s="132">
        <v>1104</v>
      </c>
      <c r="N7" s="132"/>
      <c r="O7" s="133">
        <f t="shared" si="0"/>
        <v>436604</v>
      </c>
    </row>
    <row r="8" spans="1:15" s="131" customFormat="1" ht="13.5" customHeight="1">
      <c r="A8" s="128" t="s">
        <v>24</v>
      </c>
      <c r="B8" s="279" t="s">
        <v>183</v>
      </c>
      <c r="C8" s="129"/>
      <c r="D8" s="129">
        <v>10000</v>
      </c>
      <c r="E8" s="129">
        <v>45000</v>
      </c>
      <c r="F8" s="129">
        <v>8000</v>
      </c>
      <c r="G8" s="129">
        <v>5000</v>
      </c>
      <c r="H8" s="129">
        <v>5000</v>
      </c>
      <c r="I8" s="129">
        <v>1000</v>
      </c>
      <c r="J8" s="129">
        <v>1000</v>
      </c>
      <c r="K8" s="129">
        <v>50000</v>
      </c>
      <c r="L8" s="129">
        <v>10000</v>
      </c>
      <c r="M8" s="129">
        <v>500</v>
      </c>
      <c r="N8" s="129">
        <v>7500</v>
      </c>
      <c r="O8" s="130">
        <f t="shared" si="0"/>
        <v>143000</v>
      </c>
    </row>
    <row r="9" spans="1:15" s="131" customFormat="1" ht="13.5" customHeight="1">
      <c r="A9" s="128" t="s">
        <v>25</v>
      </c>
      <c r="B9" s="279" t="s">
        <v>471</v>
      </c>
      <c r="C9" s="129">
        <v>5238</v>
      </c>
      <c r="D9" s="129">
        <v>5238</v>
      </c>
      <c r="E9" s="129">
        <v>5238</v>
      </c>
      <c r="F9" s="129">
        <v>5238</v>
      </c>
      <c r="G9" s="129">
        <v>5238</v>
      </c>
      <c r="H9" s="129">
        <v>5238</v>
      </c>
      <c r="I9" s="129">
        <v>5238</v>
      </c>
      <c r="J9" s="129">
        <v>5238</v>
      </c>
      <c r="K9" s="129">
        <v>5238</v>
      </c>
      <c r="L9" s="129">
        <v>5238</v>
      </c>
      <c r="M9" s="129">
        <v>5238</v>
      </c>
      <c r="N9" s="129">
        <v>5248</v>
      </c>
      <c r="O9" s="130">
        <f t="shared" si="0"/>
        <v>62866</v>
      </c>
    </row>
    <row r="10" spans="1:15" s="131" customFormat="1" ht="13.5" customHeight="1">
      <c r="A10" s="128" t="s">
        <v>26</v>
      </c>
      <c r="B10" s="279" t="s">
        <v>12</v>
      </c>
      <c r="C10" s="129"/>
      <c r="D10" s="129"/>
      <c r="E10" s="129">
        <v>700</v>
      </c>
      <c r="F10" s="129">
        <v>50</v>
      </c>
      <c r="G10" s="129"/>
      <c r="H10" s="129"/>
      <c r="I10" s="129"/>
      <c r="J10" s="129"/>
      <c r="K10" s="129">
        <v>900</v>
      </c>
      <c r="L10" s="129">
        <v>50</v>
      </c>
      <c r="M10" s="129"/>
      <c r="N10" s="129"/>
      <c r="O10" s="130">
        <f t="shared" si="0"/>
        <v>1700</v>
      </c>
    </row>
    <row r="11" spans="1:15" s="131" customFormat="1" ht="13.5" customHeight="1">
      <c r="A11" s="128" t="s">
        <v>27</v>
      </c>
      <c r="B11" s="279" t="s">
        <v>416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>
        <f t="shared" si="0"/>
        <v>0</v>
      </c>
    </row>
    <row r="12" spans="1:15" s="131" customFormat="1" ht="22.5">
      <c r="A12" s="128" t="s">
        <v>28</v>
      </c>
      <c r="B12" s="281" t="s">
        <v>458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f t="shared" si="0"/>
        <v>0</v>
      </c>
    </row>
    <row r="13" spans="1:15" s="131" customFormat="1" ht="13.5" customHeight="1" thickBot="1">
      <c r="A13" s="128" t="s">
        <v>29</v>
      </c>
      <c r="B13" s="279" t="s">
        <v>13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0">
        <f t="shared" si="0"/>
        <v>0</v>
      </c>
    </row>
    <row r="14" spans="1:15" s="124" customFormat="1" ht="15.75" customHeight="1" thickBot="1">
      <c r="A14" s="123" t="s">
        <v>30</v>
      </c>
      <c r="B14" s="43" t="s">
        <v>118</v>
      </c>
      <c r="C14" s="134">
        <f aca="true" t="shared" si="1" ref="C14:N14">SUM(C5:C13)</f>
        <v>53490</v>
      </c>
      <c r="D14" s="134">
        <f t="shared" si="1"/>
        <v>75490</v>
      </c>
      <c r="E14" s="134">
        <f t="shared" si="1"/>
        <v>119690</v>
      </c>
      <c r="F14" s="134">
        <f t="shared" si="1"/>
        <v>86540</v>
      </c>
      <c r="G14" s="134">
        <f t="shared" si="1"/>
        <v>86490</v>
      </c>
      <c r="H14" s="134">
        <f t="shared" si="1"/>
        <v>101490</v>
      </c>
      <c r="I14" s="134">
        <f t="shared" si="1"/>
        <v>174490</v>
      </c>
      <c r="J14" s="134">
        <f t="shared" si="1"/>
        <v>121490</v>
      </c>
      <c r="K14" s="134">
        <f t="shared" si="1"/>
        <v>174390</v>
      </c>
      <c r="L14" s="134">
        <f t="shared" si="1"/>
        <v>113540</v>
      </c>
      <c r="M14" s="134">
        <f t="shared" si="1"/>
        <v>55094</v>
      </c>
      <c r="N14" s="134">
        <f t="shared" si="1"/>
        <v>61002</v>
      </c>
      <c r="O14" s="135">
        <f>SUM(C14:N14)</f>
        <v>1223196</v>
      </c>
    </row>
    <row r="15" spans="1:15" s="124" customFormat="1" ht="15" customHeight="1" thickBot="1">
      <c r="A15" s="123" t="s">
        <v>31</v>
      </c>
      <c r="B15" s="627" t="s">
        <v>61</v>
      </c>
      <c r="C15" s="628"/>
      <c r="D15" s="628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9"/>
    </row>
    <row r="16" spans="1:15" s="131" customFormat="1" ht="13.5" customHeight="1">
      <c r="A16" s="136" t="s">
        <v>32</v>
      </c>
      <c r="B16" s="282" t="s">
        <v>69</v>
      </c>
      <c r="C16" s="132">
        <v>32878</v>
      </c>
      <c r="D16" s="132">
        <v>32878</v>
      </c>
      <c r="E16" s="132">
        <v>32878</v>
      </c>
      <c r="F16" s="132">
        <v>32878</v>
      </c>
      <c r="G16" s="132">
        <v>32878</v>
      </c>
      <c r="H16" s="132">
        <v>32878</v>
      </c>
      <c r="I16" s="132">
        <v>32878</v>
      </c>
      <c r="J16" s="132">
        <v>32878</v>
      </c>
      <c r="K16" s="132">
        <v>32878</v>
      </c>
      <c r="L16" s="132">
        <v>32878</v>
      </c>
      <c r="M16" s="132">
        <v>32878</v>
      </c>
      <c r="N16" s="132">
        <v>32888</v>
      </c>
      <c r="O16" s="133">
        <f t="shared" si="0"/>
        <v>394546</v>
      </c>
    </row>
    <row r="17" spans="1:15" s="131" customFormat="1" ht="27" customHeight="1">
      <c r="A17" s="128" t="s">
        <v>33</v>
      </c>
      <c r="B17" s="281" t="s">
        <v>192</v>
      </c>
      <c r="C17" s="129">
        <v>7010</v>
      </c>
      <c r="D17" s="129">
        <v>7010</v>
      </c>
      <c r="E17" s="129">
        <v>7010</v>
      </c>
      <c r="F17" s="129">
        <v>7010</v>
      </c>
      <c r="G17" s="129">
        <v>7010</v>
      </c>
      <c r="H17" s="129">
        <v>7010</v>
      </c>
      <c r="I17" s="129">
        <v>7010</v>
      </c>
      <c r="J17" s="129">
        <v>7010</v>
      </c>
      <c r="K17" s="129">
        <v>7010</v>
      </c>
      <c r="L17" s="129">
        <v>7010</v>
      </c>
      <c r="M17" s="129">
        <v>7010</v>
      </c>
      <c r="N17" s="129">
        <v>7020</v>
      </c>
      <c r="O17" s="130">
        <f t="shared" si="0"/>
        <v>84130</v>
      </c>
    </row>
    <row r="18" spans="1:15" s="131" customFormat="1" ht="13.5" customHeight="1">
      <c r="A18" s="128" t="s">
        <v>34</v>
      </c>
      <c r="B18" s="279" t="s">
        <v>150</v>
      </c>
      <c r="C18" s="129">
        <v>17795</v>
      </c>
      <c r="D18" s="129">
        <v>17795</v>
      </c>
      <c r="E18" s="129">
        <v>17795</v>
      </c>
      <c r="F18" s="129">
        <v>17795</v>
      </c>
      <c r="G18" s="129">
        <v>17795</v>
      </c>
      <c r="H18" s="129">
        <v>17795</v>
      </c>
      <c r="I18" s="129">
        <v>17795</v>
      </c>
      <c r="J18" s="129">
        <v>17795</v>
      </c>
      <c r="K18" s="129">
        <v>17795</v>
      </c>
      <c r="L18" s="129">
        <v>17795</v>
      </c>
      <c r="M18" s="129">
        <v>17795</v>
      </c>
      <c r="N18" s="129">
        <v>17805</v>
      </c>
      <c r="O18" s="130">
        <f t="shared" si="0"/>
        <v>213550</v>
      </c>
    </row>
    <row r="19" spans="1:15" s="131" customFormat="1" ht="13.5" customHeight="1">
      <c r="A19" s="128" t="s">
        <v>35</v>
      </c>
      <c r="B19" s="279" t="s">
        <v>193</v>
      </c>
      <c r="C19" s="129">
        <v>3822</v>
      </c>
      <c r="D19" s="129">
        <v>3822</v>
      </c>
      <c r="E19" s="129">
        <v>3822</v>
      </c>
      <c r="F19" s="129">
        <v>3822</v>
      </c>
      <c r="G19" s="129">
        <v>3822</v>
      </c>
      <c r="H19" s="129">
        <v>3822</v>
      </c>
      <c r="I19" s="129">
        <v>3822</v>
      </c>
      <c r="J19" s="129">
        <v>3822</v>
      </c>
      <c r="K19" s="129">
        <v>3822</v>
      </c>
      <c r="L19" s="129">
        <v>3822</v>
      </c>
      <c r="M19" s="129">
        <v>3822</v>
      </c>
      <c r="N19" s="129">
        <v>3824</v>
      </c>
      <c r="O19" s="130">
        <f t="shared" si="0"/>
        <v>45866</v>
      </c>
    </row>
    <row r="20" spans="1:15" s="131" customFormat="1" ht="13.5" customHeight="1">
      <c r="A20" s="128" t="s">
        <v>36</v>
      </c>
      <c r="B20" s="279" t="s">
        <v>14</v>
      </c>
      <c r="C20" s="129"/>
      <c r="D20" s="129">
        <v>2000</v>
      </c>
      <c r="E20" s="129">
        <v>1000</v>
      </c>
      <c r="F20" s="129">
        <v>500</v>
      </c>
      <c r="G20" s="129">
        <v>1000</v>
      </c>
      <c r="H20" s="129"/>
      <c r="I20" s="129"/>
      <c r="J20" s="129">
        <v>1000</v>
      </c>
      <c r="K20" s="129"/>
      <c r="L20" s="129">
        <v>500</v>
      </c>
      <c r="M20" s="129"/>
      <c r="N20" s="129"/>
      <c r="O20" s="130">
        <f t="shared" si="0"/>
        <v>6000</v>
      </c>
    </row>
    <row r="21" spans="1:15" s="131" customFormat="1" ht="13.5" customHeight="1">
      <c r="A21" s="128" t="s">
        <v>37</v>
      </c>
      <c r="B21" s="279" t="s">
        <v>231</v>
      </c>
      <c r="C21" s="129"/>
      <c r="D21" s="129">
        <v>19000</v>
      </c>
      <c r="E21" s="129">
        <v>30000</v>
      </c>
      <c r="F21" s="129">
        <v>30000</v>
      </c>
      <c r="G21" s="129">
        <v>45000</v>
      </c>
      <c r="H21" s="129">
        <v>45000</v>
      </c>
      <c r="I21" s="129">
        <v>25000</v>
      </c>
      <c r="J21" s="129">
        <v>50000</v>
      </c>
      <c r="K21" s="129">
        <v>30356</v>
      </c>
      <c r="L21" s="129">
        <v>7564</v>
      </c>
      <c r="M21" s="129">
        <v>25000</v>
      </c>
      <c r="N21" s="129"/>
      <c r="O21" s="130">
        <f t="shared" si="0"/>
        <v>306920</v>
      </c>
    </row>
    <row r="22" spans="1:15" s="131" customFormat="1" ht="15.75">
      <c r="A22" s="128" t="s">
        <v>38</v>
      </c>
      <c r="B22" s="281" t="s">
        <v>196</v>
      </c>
      <c r="C22" s="129">
        <v>5000</v>
      </c>
      <c r="D22" s="129">
        <v>5000</v>
      </c>
      <c r="E22" s="129">
        <v>10000</v>
      </c>
      <c r="F22" s="129">
        <v>45000</v>
      </c>
      <c r="G22" s="129">
        <v>45000</v>
      </c>
      <c r="H22" s="129">
        <v>30000</v>
      </c>
      <c r="I22" s="129">
        <v>5000</v>
      </c>
      <c r="J22" s="129">
        <v>5000</v>
      </c>
      <c r="K22" s="129">
        <v>5684</v>
      </c>
      <c r="L22" s="129">
        <v>15000</v>
      </c>
      <c r="M22" s="129"/>
      <c r="N22" s="129"/>
      <c r="O22" s="130">
        <f t="shared" si="0"/>
        <v>170684</v>
      </c>
    </row>
    <row r="23" spans="1:15" s="131" customFormat="1" ht="13.5" customHeight="1">
      <c r="A23" s="128" t="s">
        <v>39</v>
      </c>
      <c r="B23" s="279" t="s">
        <v>234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>
        <f t="shared" si="0"/>
        <v>0</v>
      </c>
    </row>
    <row r="24" spans="1:15" s="131" customFormat="1" ht="13.5" customHeight="1" thickBot="1">
      <c r="A24" s="128" t="s">
        <v>40</v>
      </c>
      <c r="B24" s="279" t="s">
        <v>496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>
        <v>1000</v>
      </c>
      <c r="N24" s="129">
        <v>500</v>
      </c>
      <c r="O24" s="130">
        <f t="shared" si="0"/>
        <v>1500</v>
      </c>
    </row>
    <row r="25" spans="1:15" s="124" customFormat="1" ht="15.75" customHeight="1" thickBot="1">
      <c r="A25" s="137" t="s">
        <v>41</v>
      </c>
      <c r="B25" s="43" t="s">
        <v>119</v>
      </c>
      <c r="C25" s="134">
        <f aca="true" t="shared" si="2" ref="C25:N25">SUM(C16:C24)</f>
        <v>66505</v>
      </c>
      <c r="D25" s="134">
        <f t="shared" si="2"/>
        <v>87505</v>
      </c>
      <c r="E25" s="134">
        <f t="shared" si="2"/>
        <v>102505</v>
      </c>
      <c r="F25" s="134">
        <f t="shared" si="2"/>
        <v>137005</v>
      </c>
      <c r="G25" s="134">
        <f t="shared" si="2"/>
        <v>152505</v>
      </c>
      <c r="H25" s="134">
        <f t="shared" si="2"/>
        <v>136505</v>
      </c>
      <c r="I25" s="134">
        <f t="shared" si="2"/>
        <v>91505</v>
      </c>
      <c r="J25" s="134">
        <f t="shared" si="2"/>
        <v>117505</v>
      </c>
      <c r="K25" s="134">
        <f t="shared" si="2"/>
        <v>97545</v>
      </c>
      <c r="L25" s="134">
        <f t="shared" si="2"/>
        <v>84569</v>
      </c>
      <c r="M25" s="134">
        <f t="shared" si="2"/>
        <v>87505</v>
      </c>
      <c r="N25" s="134">
        <f t="shared" si="2"/>
        <v>62037</v>
      </c>
      <c r="O25" s="135">
        <f t="shared" si="0"/>
        <v>1223196</v>
      </c>
    </row>
    <row r="26" spans="1:15" ht="16.5" thickBot="1">
      <c r="A26" s="137" t="s">
        <v>42</v>
      </c>
      <c r="B26" s="283" t="s">
        <v>120</v>
      </c>
      <c r="C26" s="138">
        <f aca="true" t="shared" si="3" ref="C26:O26">C14-C25</f>
        <v>-13015</v>
      </c>
      <c r="D26" s="138">
        <f t="shared" si="3"/>
        <v>-12015</v>
      </c>
      <c r="E26" s="138">
        <f t="shared" si="3"/>
        <v>17185</v>
      </c>
      <c r="F26" s="138">
        <f t="shared" si="3"/>
        <v>-50465</v>
      </c>
      <c r="G26" s="138">
        <f t="shared" si="3"/>
        <v>-66015</v>
      </c>
      <c r="H26" s="138">
        <f t="shared" si="3"/>
        <v>-35015</v>
      </c>
      <c r="I26" s="138">
        <f t="shared" si="3"/>
        <v>82985</v>
      </c>
      <c r="J26" s="138">
        <f t="shared" si="3"/>
        <v>3985</v>
      </c>
      <c r="K26" s="138">
        <f t="shared" si="3"/>
        <v>76845</v>
      </c>
      <c r="L26" s="138">
        <f t="shared" si="3"/>
        <v>28971</v>
      </c>
      <c r="M26" s="138">
        <f t="shared" si="3"/>
        <v>-32411</v>
      </c>
      <c r="N26" s="138">
        <f t="shared" si="3"/>
        <v>-1035</v>
      </c>
      <c r="O26" s="139">
        <f t="shared" si="3"/>
        <v>0</v>
      </c>
    </row>
    <row r="27" ht="15.75">
      <c r="A27" s="141"/>
    </row>
    <row r="28" spans="2:15" ht="15.75">
      <c r="B28" s="142"/>
      <c r="C28" s="143"/>
      <c r="D28" s="143"/>
      <c r="O28" s="140"/>
    </row>
    <row r="29" ht="15.75"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34">
      <selection activeCell="C94" sqref="C94"/>
    </sheetView>
  </sheetViews>
  <sheetFormatPr defaultColWidth="9.00390625" defaultRowHeight="12.75"/>
  <cols>
    <col min="1" max="1" width="9.50390625" style="379" customWidth="1"/>
    <col min="2" max="2" width="91.625" style="379" customWidth="1"/>
    <col min="3" max="3" width="21.625" style="380" customWidth="1"/>
    <col min="4" max="4" width="9.00390625" style="410" customWidth="1"/>
    <col min="5" max="16384" width="9.375" style="410" customWidth="1"/>
  </cols>
  <sheetData>
    <row r="1" spans="1:3" ht="15.75" customHeight="1">
      <c r="A1" s="561" t="s">
        <v>17</v>
      </c>
      <c r="B1" s="561"/>
      <c r="C1" s="561"/>
    </row>
    <row r="2" spans="1:3" ht="15.75" customHeight="1" thickBot="1">
      <c r="A2" s="562" t="s">
        <v>162</v>
      </c>
      <c r="B2" s="562"/>
      <c r="C2" s="300" t="s">
        <v>232</v>
      </c>
    </row>
    <row r="3" spans="1:3" ht="37.5" customHeight="1" thickBot="1">
      <c r="A3" s="23" t="s">
        <v>649</v>
      </c>
      <c r="B3" s="24" t="s">
        <v>650</v>
      </c>
      <c r="C3" s="45" t="s">
        <v>255</v>
      </c>
    </row>
    <row r="4" spans="1:3" s="411" customFormat="1" ht="12" customHeight="1" thickBot="1">
      <c r="A4" s="405">
        <v>1</v>
      </c>
      <c r="B4" s="406">
        <v>2</v>
      </c>
      <c r="C4" s="407">
        <v>3</v>
      </c>
    </row>
    <row r="5" spans="1:3" s="412" customFormat="1" ht="12" customHeight="1" thickBot="1">
      <c r="A5" s="20" t="s">
        <v>499</v>
      </c>
      <c r="B5" s="21" t="s">
        <v>505</v>
      </c>
      <c r="C5" s="290">
        <f>+C6+C7+C8+C9+C10+C11</f>
        <v>0</v>
      </c>
    </row>
    <row r="6" spans="1:3" s="412" customFormat="1" ht="12" customHeight="1">
      <c r="A6" s="15" t="s">
        <v>498</v>
      </c>
      <c r="B6" s="413" t="s">
        <v>257</v>
      </c>
      <c r="C6" s="293"/>
    </row>
    <row r="7" spans="1:3" s="412" customFormat="1" ht="12" customHeight="1">
      <c r="A7" s="14" t="s">
        <v>500</v>
      </c>
      <c r="B7" s="414" t="s">
        <v>258</v>
      </c>
      <c r="C7" s="292"/>
    </row>
    <row r="8" spans="1:3" s="412" customFormat="1" ht="12" customHeight="1">
      <c r="A8" s="14" t="s">
        <v>501</v>
      </c>
      <c r="B8" s="414" t="s">
        <v>259</v>
      </c>
      <c r="C8" s="292"/>
    </row>
    <row r="9" spans="1:3" s="412" customFormat="1" ht="12" customHeight="1">
      <c r="A9" s="14" t="s">
        <v>502</v>
      </c>
      <c r="B9" s="414" t="s">
        <v>260</v>
      </c>
      <c r="C9" s="292"/>
    </row>
    <row r="10" spans="1:3" s="412" customFormat="1" ht="12" customHeight="1">
      <c r="A10" s="14" t="s">
        <v>503</v>
      </c>
      <c r="B10" s="414" t="s">
        <v>261</v>
      </c>
      <c r="C10" s="292"/>
    </row>
    <row r="11" spans="1:3" s="412" customFormat="1" ht="12" customHeight="1" thickBot="1">
      <c r="A11" s="16" t="s">
        <v>504</v>
      </c>
      <c r="B11" s="415" t="s">
        <v>262</v>
      </c>
      <c r="C11" s="292"/>
    </row>
    <row r="12" spans="1:3" s="412" customFormat="1" ht="12" customHeight="1" thickBot="1">
      <c r="A12" s="20" t="s">
        <v>511</v>
      </c>
      <c r="B12" s="285" t="s">
        <v>263</v>
      </c>
      <c r="C12" s="290">
        <f>+C13+C14+C15+C16+C17</f>
        <v>0</v>
      </c>
    </row>
    <row r="13" spans="1:3" s="412" customFormat="1" ht="12" customHeight="1">
      <c r="A13" s="15" t="s">
        <v>506</v>
      </c>
      <c r="B13" s="413" t="s">
        <v>264</v>
      </c>
      <c r="C13" s="293"/>
    </row>
    <row r="14" spans="1:3" s="412" customFormat="1" ht="12" customHeight="1">
      <c r="A14" s="14" t="s">
        <v>507</v>
      </c>
      <c r="B14" s="414" t="s">
        <v>265</v>
      </c>
      <c r="C14" s="292"/>
    </row>
    <row r="15" spans="1:3" s="412" customFormat="1" ht="12" customHeight="1">
      <c r="A15" s="14" t="s">
        <v>508</v>
      </c>
      <c r="B15" s="414" t="s">
        <v>472</v>
      </c>
      <c r="C15" s="292"/>
    </row>
    <row r="16" spans="1:3" s="412" customFormat="1" ht="12" customHeight="1">
      <c r="A16" s="14" t="s">
        <v>509</v>
      </c>
      <c r="B16" s="414" t="s">
        <v>473</v>
      </c>
      <c r="C16" s="292"/>
    </row>
    <row r="17" spans="1:3" s="412" customFormat="1" ht="12" customHeight="1">
      <c r="A17" s="14" t="s">
        <v>510</v>
      </c>
      <c r="B17" s="414" t="s">
        <v>266</v>
      </c>
      <c r="C17" s="292"/>
    </row>
    <row r="18" spans="1:3" s="412" customFormat="1" ht="12" customHeight="1" thickBot="1">
      <c r="A18" s="16" t="s">
        <v>510</v>
      </c>
      <c r="B18" s="415" t="s">
        <v>267</v>
      </c>
      <c r="C18" s="294"/>
    </row>
    <row r="19" spans="1:3" s="412" customFormat="1" ht="12" customHeight="1" thickBot="1">
      <c r="A19" s="20" t="s">
        <v>517</v>
      </c>
      <c r="B19" s="21" t="s">
        <v>518</v>
      </c>
      <c r="C19" s="290">
        <f>+C20+C21+C22+C23+C24</f>
        <v>0</v>
      </c>
    </row>
    <row r="20" spans="1:3" s="412" customFormat="1" ht="12" customHeight="1">
      <c r="A20" s="15" t="s">
        <v>512</v>
      </c>
      <c r="B20" s="413" t="s">
        <v>269</v>
      </c>
      <c r="C20" s="293"/>
    </row>
    <row r="21" spans="1:3" s="412" customFormat="1" ht="12" customHeight="1">
      <c r="A21" s="14" t="s">
        <v>513</v>
      </c>
      <c r="B21" s="414" t="s">
        <v>270</v>
      </c>
      <c r="C21" s="292"/>
    </row>
    <row r="22" spans="1:3" s="412" customFormat="1" ht="12" customHeight="1">
      <c r="A22" s="14" t="s">
        <v>516</v>
      </c>
      <c r="B22" s="414" t="s">
        <v>474</v>
      </c>
      <c r="C22" s="292"/>
    </row>
    <row r="23" spans="1:3" s="412" customFormat="1" ht="12" customHeight="1">
      <c r="A23" s="14" t="s">
        <v>514</v>
      </c>
      <c r="B23" s="414" t="s">
        <v>475</v>
      </c>
      <c r="C23" s="292"/>
    </row>
    <row r="24" spans="1:3" s="412" customFormat="1" ht="12" customHeight="1">
      <c r="A24" s="14" t="s">
        <v>515</v>
      </c>
      <c r="B24" s="414" t="s">
        <v>271</v>
      </c>
      <c r="C24" s="292"/>
    </row>
    <row r="25" spans="1:3" s="412" customFormat="1" ht="12" customHeight="1" thickBot="1">
      <c r="A25" s="16" t="s">
        <v>515</v>
      </c>
      <c r="B25" s="415" t="s">
        <v>272</v>
      </c>
      <c r="C25" s="294"/>
    </row>
    <row r="26" spans="1:3" s="412" customFormat="1" ht="12" customHeight="1" thickBot="1">
      <c r="A26" s="20" t="s">
        <v>524</v>
      </c>
      <c r="B26" s="21" t="s">
        <v>525</v>
      </c>
      <c r="C26" s="296">
        <f>+C27+C30+C31+C32</f>
        <v>0</v>
      </c>
    </row>
    <row r="27" spans="1:3" s="412" customFormat="1" ht="12" customHeight="1">
      <c r="A27" s="15" t="s">
        <v>519</v>
      </c>
      <c r="B27" s="413" t="s">
        <v>280</v>
      </c>
      <c r="C27" s="408">
        <f>+C28+C29</f>
        <v>0</v>
      </c>
    </row>
    <row r="28" spans="1:3" s="412" customFormat="1" ht="12" customHeight="1">
      <c r="A28" s="14" t="s">
        <v>519</v>
      </c>
      <c r="B28" s="414" t="s">
        <v>281</v>
      </c>
      <c r="C28" s="292"/>
    </row>
    <row r="29" spans="1:3" s="412" customFormat="1" ht="12" customHeight="1">
      <c r="A29" s="14" t="s">
        <v>520</v>
      </c>
      <c r="B29" s="414" t="s">
        <v>282</v>
      </c>
      <c r="C29" s="292"/>
    </row>
    <row r="30" spans="1:3" s="412" customFormat="1" ht="12" customHeight="1">
      <c r="A30" s="14" t="s">
        <v>521</v>
      </c>
      <c r="B30" s="414" t="s">
        <v>283</v>
      </c>
      <c r="C30" s="292"/>
    </row>
    <row r="31" spans="1:3" s="412" customFormat="1" ht="12" customHeight="1">
      <c r="A31" s="14" t="s">
        <v>522</v>
      </c>
      <c r="B31" s="414" t="s">
        <v>284</v>
      </c>
      <c r="C31" s="292"/>
    </row>
    <row r="32" spans="1:3" s="412" customFormat="1" ht="12" customHeight="1" thickBot="1">
      <c r="A32" s="16" t="s">
        <v>523</v>
      </c>
      <c r="B32" s="415" t="s">
        <v>285</v>
      </c>
      <c r="C32" s="294"/>
    </row>
    <row r="33" spans="1:3" s="412" customFormat="1" ht="12" customHeight="1" thickBot="1">
      <c r="A33" s="20" t="s">
        <v>536</v>
      </c>
      <c r="B33" s="21" t="s">
        <v>537</v>
      </c>
      <c r="C33" s="290">
        <f>SUM(C34:C43)</f>
        <v>28008</v>
      </c>
    </row>
    <row r="34" spans="1:3" s="412" customFormat="1" ht="12" customHeight="1">
      <c r="A34" s="15" t="s">
        <v>526</v>
      </c>
      <c r="B34" s="413" t="s">
        <v>289</v>
      </c>
      <c r="C34" s="293"/>
    </row>
    <row r="35" spans="1:3" s="412" customFormat="1" ht="12" customHeight="1">
      <c r="A35" s="14" t="s">
        <v>527</v>
      </c>
      <c r="B35" s="414" t="s">
        <v>290</v>
      </c>
      <c r="C35" s="292"/>
    </row>
    <row r="36" spans="1:3" s="412" customFormat="1" ht="12" customHeight="1">
      <c r="A36" s="14" t="s">
        <v>528</v>
      </c>
      <c r="B36" s="414" t="s">
        <v>291</v>
      </c>
      <c r="C36" s="292"/>
    </row>
    <row r="37" spans="1:3" s="412" customFormat="1" ht="12" customHeight="1">
      <c r="A37" s="14" t="s">
        <v>529</v>
      </c>
      <c r="B37" s="414" t="s">
        <v>292</v>
      </c>
      <c r="C37" s="292"/>
    </row>
    <row r="38" spans="1:3" s="412" customFormat="1" ht="12" customHeight="1">
      <c r="A38" s="14" t="s">
        <v>530</v>
      </c>
      <c r="B38" s="414" t="s">
        <v>293</v>
      </c>
      <c r="C38" s="292">
        <v>28008</v>
      </c>
    </row>
    <row r="39" spans="1:3" s="412" customFormat="1" ht="12" customHeight="1">
      <c r="A39" s="14" t="s">
        <v>531</v>
      </c>
      <c r="B39" s="414" t="s">
        <v>294</v>
      </c>
      <c r="C39" s="292"/>
    </row>
    <row r="40" spans="1:3" s="412" customFormat="1" ht="12" customHeight="1">
      <c r="A40" s="14" t="s">
        <v>532</v>
      </c>
      <c r="B40" s="414" t="s">
        <v>295</v>
      </c>
      <c r="C40" s="292"/>
    </row>
    <row r="41" spans="1:3" s="412" customFormat="1" ht="12" customHeight="1">
      <c r="A41" s="14" t="s">
        <v>533</v>
      </c>
      <c r="B41" s="414" t="s">
        <v>296</v>
      </c>
      <c r="C41" s="292"/>
    </row>
    <row r="42" spans="1:3" s="412" customFormat="1" ht="12" customHeight="1">
      <c r="A42" s="14" t="s">
        <v>534</v>
      </c>
      <c r="B42" s="414" t="s">
        <v>297</v>
      </c>
      <c r="C42" s="295"/>
    </row>
    <row r="43" spans="1:3" s="412" customFormat="1" ht="12" customHeight="1" thickBot="1">
      <c r="A43" s="16" t="s">
        <v>535</v>
      </c>
      <c r="B43" s="415" t="s">
        <v>298</v>
      </c>
      <c r="C43" s="399"/>
    </row>
    <row r="44" spans="1:3" s="412" customFormat="1" ht="12" customHeight="1" thickBot="1">
      <c r="A44" s="20" t="s">
        <v>543</v>
      </c>
      <c r="B44" s="21" t="s">
        <v>544</v>
      </c>
      <c r="C44" s="290">
        <f>SUM(C45:C49)</f>
        <v>0</v>
      </c>
    </row>
    <row r="45" spans="1:3" s="412" customFormat="1" ht="12" customHeight="1">
      <c r="A45" s="15" t="s">
        <v>538</v>
      </c>
      <c r="B45" s="413" t="s">
        <v>303</v>
      </c>
      <c r="C45" s="449"/>
    </row>
    <row r="46" spans="1:3" s="412" customFormat="1" ht="12" customHeight="1">
      <c r="A46" s="14" t="s">
        <v>539</v>
      </c>
      <c r="B46" s="414" t="s">
        <v>304</v>
      </c>
      <c r="C46" s="295"/>
    </row>
    <row r="47" spans="1:3" s="412" customFormat="1" ht="12" customHeight="1">
      <c r="A47" s="14" t="s">
        <v>540</v>
      </c>
      <c r="B47" s="414" t="s">
        <v>305</v>
      </c>
      <c r="C47" s="295"/>
    </row>
    <row r="48" spans="1:3" s="412" customFormat="1" ht="12" customHeight="1">
      <c r="A48" s="14" t="s">
        <v>541</v>
      </c>
      <c r="B48" s="414" t="s">
        <v>485</v>
      </c>
      <c r="C48" s="295"/>
    </row>
    <row r="49" spans="1:3" s="412" customFormat="1" ht="12" customHeight="1" thickBot="1">
      <c r="A49" s="16" t="s">
        <v>542</v>
      </c>
      <c r="B49" s="415" t="s">
        <v>306</v>
      </c>
      <c r="C49" s="399"/>
    </row>
    <row r="50" spans="1:3" s="412" customFormat="1" ht="12" customHeight="1" thickBot="1">
      <c r="A50" s="20" t="s">
        <v>548</v>
      </c>
      <c r="B50" s="21" t="s">
        <v>549</v>
      </c>
      <c r="C50" s="290">
        <f>SUM(C51:C53)</f>
        <v>0</v>
      </c>
    </row>
    <row r="51" spans="1:3" s="412" customFormat="1" ht="12" customHeight="1">
      <c r="A51" s="15" t="s">
        <v>545</v>
      </c>
      <c r="B51" s="413" t="s">
        <v>308</v>
      </c>
      <c r="C51" s="293"/>
    </row>
    <row r="52" spans="1:3" s="412" customFormat="1" ht="12" customHeight="1">
      <c r="A52" s="14" t="s">
        <v>546</v>
      </c>
      <c r="B52" s="414" t="s">
        <v>476</v>
      </c>
      <c r="C52" s="292"/>
    </row>
    <row r="53" spans="1:3" s="412" customFormat="1" ht="12" customHeight="1">
      <c r="A53" s="14" t="s">
        <v>547</v>
      </c>
      <c r="B53" s="414" t="s">
        <v>309</v>
      </c>
      <c r="C53" s="292"/>
    </row>
    <row r="54" spans="1:3" s="412" customFormat="1" ht="12" customHeight="1" thickBot="1">
      <c r="A54" s="16" t="s">
        <v>547</v>
      </c>
      <c r="B54" s="415" t="s">
        <v>310</v>
      </c>
      <c r="C54" s="294"/>
    </row>
    <row r="55" spans="1:3" s="412" customFormat="1" ht="12" customHeight="1" thickBot="1">
      <c r="A55" s="20" t="s">
        <v>553</v>
      </c>
      <c r="B55" s="285" t="s">
        <v>554</v>
      </c>
      <c r="C55" s="290">
        <f>SUM(C56:C58)</f>
        <v>0</v>
      </c>
    </row>
    <row r="56" spans="1:3" s="412" customFormat="1" ht="12" customHeight="1">
      <c r="A56" s="15" t="s">
        <v>550</v>
      </c>
      <c r="B56" s="413" t="s">
        <v>315</v>
      </c>
      <c r="C56" s="295"/>
    </row>
    <row r="57" spans="1:3" s="412" customFormat="1" ht="12" customHeight="1">
      <c r="A57" s="14" t="s">
        <v>551</v>
      </c>
      <c r="B57" s="414" t="s">
        <v>477</v>
      </c>
      <c r="C57" s="295"/>
    </row>
    <row r="58" spans="1:3" s="412" customFormat="1" ht="12" customHeight="1">
      <c r="A58" s="14" t="s">
        <v>552</v>
      </c>
      <c r="B58" s="414" t="s">
        <v>316</v>
      </c>
      <c r="C58" s="295"/>
    </row>
    <row r="59" spans="1:3" s="412" customFormat="1" ht="12" customHeight="1" thickBot="1">
      <c r="A59" s="16" t="s">
        <v>552</v>
      </c>
      <c r="B59" s="415" t="s">
        <v>317</v>
      </c>
      <c r="C59" s="295"/>
    </row>
    <row r="60" spans="1:3" s="412" customFormat="1" ht="12" customHeight="1" thickBot="1">
      <c r="A60" s="20" t="s">
        <v>555</v>
      </c>
      <c r="B60" s="21" t="s">
        <v>556</v>
      </c>
      <c r="C60" s="296">
        <f>+C5+C12+C19+C26+C33+C44+C50+C55</f>
        <v>28008</v>
      </c>
    </row>
    <row r="61" spans="1:3" s="412" customFormat="1" ht="12" customHeight="1" thickBot="1">
      <c r="A61" s="431" t="s">
        <v>560</v>
      </c>
      <c r="B61" s="285" t="s">
        <v>561</v>
      </c>
      <c r="C61" s="290">
        <f>SUM(C62:C64)</f>
        <v>0</v>
      </c>
    </row>
    <row r="62" spans="1:3" s="412" customFormat="1" ht="12" customHeight="1">
      <c r="A62" s="15" t="s">
        <v>557</v>
      </c>
      <c r="B62" s="413" t="s">
        <v>321</v>
      </c>
      <c r="C62" s="295"/>
    </row>
    <row r="63" spans="1:3" s="412" customFormat="1" ht="12" customHeight="1">
      <c r="A63" s="14" t="s">
        <v>558</v>
      </c>
      <c r="B63" s="414" t="s">
        <v>322</v>
      </c>
      <c r="C63" s="295"/>
    </row>
    <row r="64" spans="1:3" s="412" customFormat="1" ht="12" customHeight="1" thickBot="1">
      <c r="A64" s="16" t="s">
        <v>559</v>
      </c>
      <c r="B64" s="417" t="s">
        <v>323</v>
      </c>
      <c r="C64" s="295"/>
    </row>
    <row r="65" spans="1:3" s="412" customFormat="1" ht="12" customHeight="1" thickBot="1">
      <c r="A65" s="431" t="s">
        <v>506</v>
      </c>
      <c r="B65" s="498" t="s">
        <v>566</v>
      </c>
      <c r="C65" s="290">
        <f>SUM(C66:C69)</f>
        <v>0</v>
      </c>
    </row>
    <row r="66" spans="1:3" s="412" customFormat="1" ht="12" customHeight="1">
      <c r="A66" s="15" t="s">
        <v>562</v>
      </c>
      <c r="B66" s="413" t="s">
        <v>326</v>
      </c>
      <c r="C66" s="295"/>
    </row>
    <row r="67" spans="1:3" s="412" customFormat="1" ht="12" customHeight="1">
      <c r="A67" s="14" t="s">
        <v>563</v>
      </c>
      <c r="B67" s="414" t="s">
        <v>327</v>
      </c>
      <c r="C67" s="295"/>
    </row>
    <row r="68" spans="1:3" s="412" customFormat="1" ht="12" customHeight="1">
      <c r="A68" s="14" t="s">
        <v>564</v>
      </c>
      <c r="B68" s="414" t="s">
        <v>328</v>
      </c>
      <c r="C68" s="295"/>
    </row>
    <row r="69" spans="1:3" s="412" customFormat="1" ht="12" customHeight="1" thickBot="1">
      <c r="A69" s="16" t="s">
        <v>565</v>
      </c>
      <c r="B69" s="415" t="s">
        <v>329</v>
      </c>
      <c r="C69" s="295"/>
    </row>
    <row r="70" spans="1:3" s="412" customFormat="1" ht="12" customHeight="1" thickBot="1">
      <c r="A70" s="431" t="s">
        <v>569</v>
      </c>
      <c r="B70" s="285" t="s">
        <v>570</v>
      </c>
      <c r="C70" s="290">
        <f>SUM(C71:C72)</f>
        <v>0</v>
      </c>
    </row>
    <row r="71" spans="1:3" s="412" customFormat="1" ht="12" customHeight="1">
      <c r="A71" s="15" t="s">
        <v>567</v>
      </c>
      <c r="B71" s="413" t="s">
        <v>332</v>
      </c>
      <c r="C71" s="295"/>
    </row>
    <row r="72" spans="1:3" s="412" customFormat="1" ht="12" customHeight="1" thickBot="1">
      <c r="A72" s="16" t="s">
        <v>568</v>
      </c>
      <c r="B72" s="415" t="s">
        <v>333</v>
      </c>
      <c r="C72" s="295"/>
    </row>
    <row r="73" spans="1:3" s="412" customFormat="1" ht="12" customHeight="1" thickBot="1">
      <c r="A73" s="416" t="s">
        <v>575</v>
      </c>
      <c r="B73" s="285" t="s">
        <v>584</v>
      </c>
      <c r="C73" s="290">
        <f>SUM(C74:C76)</f>
        <v>0</v>
      </c>
    </row>
    <row r="74" spans="1:3" s="412" customFormat="1" ht="12" customHeight="1">
      <c r="A74" s="15" t="s">
        <v>571</v>
      </c>
      <c r="B74" s="413" t="s">
        <v>336</v>
      </c>
      <c r="C74" s="295"/>
    </row>
    <row r="75" spans="1:3" s="412" customFormat="1" ht="12" customHeight="1">
      <c r="A75" s="14" t="s">
        <v>572</v>
      </c>
      <c r="B75" s="414" t="s">
        <v>337</v>
      </c>
      <c r="C75" s="295"/>
    </row>
    <row r="76" spans="1:3" s="412" customFormat="1" ht="12" customHeight="1" thickBot="1">
      <c r="A76" s="16" t="s">
        <v>574</v>
      </c>
      <c r="B76" s="415" t="s">
        <v>338</v>
      </c>
      <c r="C76" s="295"/>
    </row>
    <row r="77" spans="1:3" s="412" customFormat="1" ht="12" customHeight="1" thickBot="1">
      <c r="A77" s="416" t="s">
        <v>580</v>
      </c>
      <c r="B77" s="285" t="s">
        <v>581</v>
      </c>
      <c r="C77" s="290">
        <f>SUM(C78:C81)</f>
        <v>0</v>
      </c>
    </row>
    <row r="78" spans="1:3" s="412" customFormat="1" ht="12" customHeight="1">
      <c r="A78" s="418" t="s">
        <v>576</v>
      </c>
      <c r="B78" s="413" t="s">
        <v>341</v>
      </c>
      <c r="C78" s="295"/>
    </row>
    <row r="79" spans="1:3" s="412" customFormat="1" ht="12" customHeight="1">
      <c r="A79" s="419" t="s">
        <v>577</v>
      </c>
      <c r="B79" s="414" t="s">
        <v>343</v>
      </c>
      <c r="C79" s="295"/>
    </row>
    <row r="80" spans="1:3" s="412" customFormat="1" ht="12" customHeight="1">
      <c r="A80" s="419" t="s">
        <v>578</v>
      </c>
      <c r="B80" s="414" t="s">
        <v>345</v>
      </c>
      <c r="C80" s="295"/>
    </row>
    <row r="81" spans="1:3" s="412" customFormat="1" ht="12" customHeight="1" thickBot="1">
      <c r="A81" s="420" t="s">
        <v>579</v>
      </c>
      <c r="B81" s="415" t="s">
        <v>347</v>
      </c>
      <c r="C81" s="295"/>
    </row>
    <row r="82" spans="1:3" s="412" customFormat="1" ht="13.5" customHeight="1" thickBot="1">
      <c r="A82" s="416" t="s">
        <v>582</v>
      </c>
      <c r="B82" s="285" t="s">
        <v>349</v>
      </c>
      <c r="C82" s="450"/>
    </row>
    <row r="83" spans="1:3" s="412" customFormat="1" ht="15.75" customHeight="1" thickBot="1">
      <c r="A83" s="416" t="s">
        <v>583</v>
      </c>
      <c r="B83" s="421" t="s">
        <v>585</v>
      </c>
      <c r="C83" s="296">
        <f>+C61+C65+C70+C73+C77+C82</f>
        <v>0</v>
      </c>
    </row>
    <row r="84" spans="1:3" s="412" customFormat="1" ht="16.5" customHeight="1" thickBot="1">
      <c r="A84" s="422" t="s">
        <v>586</v>
      </c>
      <c r="B84" s="423" t="s">
        <v>587</v>
      </c>
      <c r="C84" s="296">
        <f>+C60+C83</f>
        <v>28008</v>
      </c>
    </row>
    <row r="85" spans="1:3" s="412" customFormat="1" ht="83.25" customHeight="1">
      <c r="A85" s="5"/>
      <c r="B85" s="6"/>
      <c r="C85" s="297"/>
    </row>
    <row r="86" spans="1:3" ht="16.5" customHeight="1">
      <c r="A86" s="561" t="s">
        <v>49</v>
      </c>
      <c r="B86" s="561"/>
      <c r="C86" s="561"/>
    </row>
    <row r="87" spans="1:3" s="424" customFormat="1" ht="16.5" customHeight="1" thickBot="1">
      <c r="A87" s="563" t="s">
        <v>163</v>
      </c>
      <c r="B87" s="563"/>
      <c r="C87" s="160" t="s">
        <v>232</v>
      </c>
    </row>
    <row r="88" spans="1:3" ht="37.5" customHeight="1" thickBot="1">
      <c r="A88" s="23" t="s">
        <v>649</v>
      </c>
      <c r="B88" s="24" t="s">
        <v>650</v>
      </c>
      <c r="C88" s="45" t="s">
        <v>255</v>
      </c>
    </row>
    <row r="89" spans="1:3" s="411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603</v>
      </c>
      <c r="B90" s="31" t="s">
        <v>604</v>
      </c>
      <c r="C90" s="289">
        <f>SUM(C91:C95)</f>
        <v>96231</v>
      </c>
    </row>
    <row r="91" spans="1:3" ht="12" customHeight="1">
      <c r="A91" s="17" t="s">
        <v>588</v>
      </c>
      <c r="B91" s="10" t="s">
        <v>51</v>
      </c>
      <c r="C91" s="291">
        <v>47573</v>
      </c>
    </row>
    <row r="92" spans="1:3" ht="12" customHeight="1">
      <c r="A92" s="14" t="s">
        <v>589</v>
      </c>
      <c r="B92" s="8" t="s">
        <v>192</v>
      </c>
      <c r="C92" s="292">
        <v>12938</v>
      </c>
    </row>
    <row r="93" spans="1:3" ht="12" customHeight="1">
      <c r="A93" s="14" t="s">
        <v>590</v>
      </c>
      <c r="B93" s="8" t="s">
        <v>150</v>
      </c>
      <c r="C93" s="294">
        <v>32720</v>
      </c>
    </row>
    <row r="94" spans="1:3" ht="12" customHeight="1">
      <c r="A94" s="14" t="s">
        <v>591</v>
      </c>
      <c r="B94" s="11" t="s">
        <v>193</v>
      </c>
      <c r="C94" s="294"/>
    </row>
    <row r="95" spans="1:3" ht="12" customHeight="1">
      <c r="A95" s="14" t="s">
        <v>592</v>
      </c>
      <c r="B95" s="19" t="s">
        <v>194</v>
      </c>
      <c r="C95" s="294">
        <v>3000</v>
      </c>
    </row>
    <row r="96" spans="1:3" ht="12" customHeight="1">
      <c r="A96" s="14" t="s">
        <v>593</v>
      </c>
      <c r="B96" s="8" t="s">
        <v>368</v>
      </c>
      <c r="C96" s="294"/>
    </row>
    <row r="97" spans="1:3" ht="12" customHeight="1">
      <c r="A97" s="14" t="s">
        <v>594</v>
      </c>
      <c r="B97" s="163" t="s">
        <v>369</v>
      </c>
      <c r="C97" s="294"/>
    </row>
    <row r="98" spans="1:3" ht="12" customHeight="1">
      <c r="A98" s="14" t="s">
        <v>595</v>
      </c>
      <c r="B98" s="164" t="s">
        <v>370</v>
      </c>
      <c r="C98" s="294"/>
    </row>
    <row r="99" spans="1:3" ht="12" customHeight="1">
      <c r="A99" s="14" t="s">
        <v>596</v>
      </c>
      <c r="B99" s="164" t="s">
        <v>371</v>
      </c>
      <c r="C99" s="294"/>
    </row>
    <row r="100" spans="1:3" ht="12" customHeight="1">
      <c r="A100" s="14" t="s">
        <v>597</v>
      </c>
      <c r="B100" s="163" t="s">
        <v>372</v>
      </c>
      <c r="C100" s="294"/>
    </row>
    <row r="101" spans="1:3" ht="12" customHeight="1">
      <c r="A101" s="14" t="s">
        <v>598</v>
      </c>
      <c r="B101" s="163" t="s">
        <v>373</v>
      </c>
      <c r="C101" s="294"/>
    </row>
    <row r="102" spans="1:3" ht="12" customHeight="1">
      <c r="A102" s="14" t="s">
        <v>599</v>
      </c>
      <c r="B102" s="164" t="s">
        <v>374</v>
      </c>
      <c r="C102" s="294"/>
    </row>
    <row r="103" spans="1:3" ht="12" customHeight="1">
      <c r="A103" s="13" t="s">
        <v>600</v>
      </c>
      <c r="B103" s="165" t="s">
        <v>375</v>
      </c>
      <c r="C103" s="294"/>
    </row>
    <row r="104" spans="1:3" ht="12" customHeight="1">
      <c r="A104" s="14" t="s">
        <v>601</v>
      </c>
      <c r="B104" s="165" t="s">
        <v>376</v>
      </c>
      <c r="C104" s="294"/>
    </row>
    <row r="105" spans="1:3" ht="12" customHeight="1" thickBot="1">
      <c r="A105" s="18" t="s">
        <v>602</v>
      </c>
      <c r="B105" s="166" t="s">
        <v>377</v>
      </c>
      <c r="C105" s="298">
        <v>3000</v>
      </c>
    </row>
    <row r="106" spans="1:3" ht="12" customHeight="1" thickBot="1">
      <c r="A106" s="20" t="s">
        <v>616</v>
      </c>
      <c r="B106" s="30" t="s">
        <v>378</v>
      </c>
      <c r="C106" s="290">
        <f>+C107+C109+C111</f>
        <v>0</v>
      </c>
    </row>
    <row r="107" spans="1:3" ht="12" customHeight="1">
      <c r="A107" s="15" t="s">
        <v>605</v>
      </c>
      <c r="B107" s="8" t="s">
        <v>231</v>
      </c>
      <c r="C107" s="293"/>
    </row>
    <row r="108" spans="1:3" ht="12" customHeight="1">
      <c r="A108" s="15"/>
      <c r="B108" s="12" t="s">
        <v>382</v>
      </c>
      <c r="C108" s="293"/>
    </row>
    <row r="109" spans="1:3" ht="12" customHeight="1">
      <c r="A109" s="15" t="s">
        <v>606</v>
      </c>
      <c r="B109" s="12" t="s">
        <v>196</v>
      </c>
      <c r="C109" s="292"/>
    </row>
    <row r="110" spans="1:3" ht="12" customHeight="1">
      <c r="A110" s="15"/>
      <c r="B110" s="12" t="s">
        <v>383</v>
      </c>
      <c r="C110" s="260"/>
    </row>
    <row r="111" spans="1:3" ht="12" customHeight="1">
      <c r="A111" s="15" t="s">
        <v>607</v>
      </c>
      <c r="B111" s="287" t="s">
        <v>234</v>
      </c>
      <c r="C111" s="260"/>
    </row>
    <row r="112" spans="1:3" ht="12" customHeight="1">
      <c r="A112" s="15" t="s">
        <v>608</v>
      </c>
      <c r="B112" s="286" t="s">
        <v>478</v>
      </c>
      <c r="C112" s="260"/>
    </row>
    <row r="113" spans="1:3" ht="12" customHeight="1">
      <c r="A113" s="15" t="s">
        <v>609</v>
      </c>
      <c r="B113" s="409" t="s">
        <v>388</v>
      </c>
      <c r="C113" s="260"/>
    </row>
    <row r="114" spans="1:3" ht="15.75">
      <c r="A114" s="15" t="s">
        <v>610</v>
      </c>
      <c r="B114" s="164" t="s">
        <v>371</v>
      </c>
      <c r="C114" s="260"/>
    </row>
    <row r="115" spans="1:3" ht="12" customHeight="1">
      <c r="A115" s="15" t="s">
        <v>611</v>
      </c>
      <c r="B115" s="164" t="s">
        <v>387</v>
      </c>
      <c r="C115" s="260"/>
    </row>
    <row r="116" spans="1:3" ht="12" customHeight="1">
      <c r="A116" s="15" t="s">
        <v>612</v>
      </c>
      <c r="B116" s="164" t="s">
        <v>386</v>
      </c>
      <c r="C116" s="260"/>
    </row>
    <row r="117" spans="1:3" ht="12" customHeight="1">
      <c r="A117" s="15" t="s">
        <v>613</v>
      </c>
      <c r="B117" s="164" t="s">
        <v>374</v>
      </c>
      <c r="C117" s="260"/>
    </row>
    <row r="118" spans="1:3" ht="12" customHeight="1">
      <c r="A118" s="15" t="s">
        <v>614</v>
      </c>
      <c r="B118" s="164" t="s">
        <v>385</v>
      </c>
      <c r="C118" s="260"/>
    </row>
    <row r="119" spans="1:3" ht="16.5" thickBot="1">
      <c r="A119" s="13" t="s">
        <v>615</v>
      </c>
      <c r="B119" s="164" t="s">
        <v>384</v>
      </c>
      <c r="C119" s="262"/>
    </row>
    <row r="120" spans="1:3" ht="12" customHeight="1" thickBot="1">
      <c r="A120" s="20" t="s">
        <v>617</v>
      </c>
      <c r="B120" s="153" t="s">
        <v>52</v>
      </c>
      <c r="C120" s="290">
        <f>+C121+C122</f>
        <v>0</v>
      </c>
    </row>
    <row r="121" spans="1:3" ht="12" customHeight="1">
      <c r="A121" s="15" t="s">
        <v>618</v>
      </c>
      <c r="B121" s="9" t="s">
        <v>63</v>
      </c>
      <c r="C121" s="293"/>
    </row>
    <row r="122" spans="1:3" ht="12" customHeight="1" thickBot="1">
      <c r="A122" s="16" t="s">
        <v>619</v>
      </c>
      <c r="B122" s="12" t="s">
        <v>64</v>
      </c>
      <c r="C122" s="294"/>
    </row>
    <row r="123" spans="1:3" ht="12" customHeight="1" thickBot="1">
      <c r="A123" s="20" t="s">
        <v>620</v>
      </c>
      <c r="B123" s="153" t="s">
        <v>621</v>
      </c>
      <c r="C123" s="290">
        <f>+C90+C106+C120</f>
        <v>96231</v>
      </c>
    </row>
    <row r="124" spans="1:3" ht="12" customHeight="1" thickBot="1">
      <c r="A124" s="20" t="s">
        <v>625</v>
      </c>
      <c r="B124" s="153" t="s">
        <v>626</v>
      </c>
      <c r="C124" s="290">
        <f>+C125+C126+C127</f>
        <v>0</v>
      </c>
    </row>
    <row r="125" spans="1:3" ht="12" customHeight="1">
      <c r="A125" s="15" t="s">
        <v>622</v>
      </c>
      <c r="B125" s="9" t="s">
        <v>392</v>
      </c>
      <c r="C125" s="260"/>
    </row>
    <row r="126" spans="1:3" ht="12" customHeight="1">
      <c r="A126" s="15" t="s">
        <v>623</v>
      </c>
      <c r="B126" s="9" t="s">
        <v>393</v>
      </c>
      <c r="C126" s="260"/>
    </row>
    <row r="127" spans="1:3" ht="12" customHeight="1" thickBot="1">
      <c r="A127" s="13" t="s">
        <v>624</v>
      </c>
      <c r="B127" s="7" t="s">
        <v>394</v>
      </c>
      <c r="C127" s="260"/>
    </row>
    <row r="128" spans="1:3" ht="12" customHeight="1" thickBot="1">
      <c r="A128" s="20" t="s">
        <v>631</v>
      </c>
      <c r="B128" s="153" t="s">
        <v>632</v>
      </c>
      <c r="C128" s="290">
        <f>+C129+C130+C131+C132</f>
        <v>0</v>
      </c>
    </row>
    <row r="129" spans="1:3" ht="12" customHeight="1">
      <c r="A129" s="15" t="s">
        <v>627</v>
      </c>
      <c r="B129" s="9" t="s">
        <v>395</v>
      </c>
      <c r="C129" s="260"/>
    </row>
    <row r="130" spans="1:3" ht="12" customHeight="1">
      <c r="A130" s="15" t="s">
        <v>628</v>
      </c>
      <c r="B130" s="9" t="s">
        <v>396</v>
      </c>
      <c r="C130" s="260"/>
    </row>
    <row r="131" spans="1:3" ht="12" customHeight="1">
      <c r="A131" s="15" t="s">
        <v>629</v>
      </c>
      <c r="B131" s="9" t="s">
        <v>397</v>
      </c>
      <c r="C131" s="260"/>
    </row>
    <row r="132" spans="1:3" ht="12" customHeight="1" thickBot="1">
      <c r="A132" s="13" t="s">
        <v>630</v>
      </c>
      <c r="B132" s="7" t="s">
        <v>398</v>
      </c>
      <c r="C132" s="260"/>
    </row>
    <row r="133" spans="1:3" ht="12" customHeight="1" thickBot="1">
      <c r="A133" s="20" t="s">
        <v>637</v>
      </c>
      <c r="B133" s="153" t="s">
        <v>638</v>
      </c>
      <c r="C133" s="296">
        <f>+C134+C135+C136+C137</f>
        <v>0</v>
      </c>
    </row>
    <row r="134" spans="1:3" ht="12" customHeight="1">
      <c r="A134" s="15" t="s">
        <v>633</v>
      </c>
      <c r="B134" s="9" t="s">
        <v>400</v>
      </c>
      <c r="C134" s="260"/>
    </row>
    <row r="135" spans="1:3" ht="12" customHeight="1">
      <c r="A135" s="15" t="s">
        <v>634</v>
      </c>
      <c r="B135" s="9" t="s">
        <v>410</v>
      </c>
      <c r="C135" s="260"/>
    </row>
    <row r="136" spans="1:3" ht="12" customHeight="1">
      <c r="A136" s="15" t="s">
        <v>635</v>
      </c>
      <c r="B136" s="9" t="s">
        <v>401</v>
      </c>
      <c r="C136" s="260"/>
    </row>
    <row r="137" spans="1:3" ht="12" customHeight="1" thickBot="1">
      <c r="A137" s="13" t="s">
        <v>636</v>
      </c>
      <c r="B137" s="7" t="s">
        <v>402</v>
      </c>
      <c r="C137" s="260"/>
    </row>
    <row r="138" spans="1:3" ht="12" customHeight="1" thickBot="1">
      <c r="A138" s="20" t="s">
        <v>643</v>
      </c>
      <c r="B138" s="153" t="s">
        <v>644</v>
      </c>
      <c r="C138" s="299">
        <f>+C139+C140+C141+C142</f>
        <v>0</v>
      </c>
    </row>
    <row r="139" spans="1:3" ht="12" customHeight="1">
      <c r="A139" s="15" t="s">
        <v>639</v>
      </c>
      <c r="B139" s="9" t="s">
        <v>404</v>
      </c>
      <c r="C139" s="260"/>
    </row>
    <row r="140" spans="1:3" ht="12" customHeight="1">
      <c r="A140" s="15" t="s">
        <v>640</v>
      </c>
      <c r="B140" s="9" t="s">
        <v>405</v>
      </c>
      <c r="C140" s="260"/>
    </row>
    <row r="141" spans="1:3" ht="12" customHeight="1">
      <c r="A141" s="15" t="s">
        <v>641</v>
      </c>
      <c r="B141" s="9" t="s">
        <v>406</v>
      </c>
      <c r="C141" s="260"/>
    </row>
    <row r="142" spans="1:3" ht="12" customHeight="1" thickBot="1">
      <c r="A142" s="15" t="s">
        <v>642</v>
      </c>
      <c r="B142" s="9" t="s">
        <v>407</v>
      </c>
      <c r="C142" s="260"/>
    </row>
    <row r="143" spans="1:9" ht="15" customHeight="1" thickBot="1">
      <c r="A143" s="20" t="s">
        <v>646</v>
      </c>
      <c r="B143" s="153" t="s">
        <v>645</v>
      </c>
      <c r="C143" s="425">
        <f>+C124+C128+C133+C138</f>
        <v>0</v>
      </c>
      <c r="F143" s="426"/>
      <c r="G143" s="427"/>
      <c r="H143" s="427"/>
      <c r="I143" s="427"/>
    </row>
    <row r="144" spans="1:3" s="412" customFormat="1" ht="12.75" customHeight="1" thickBot="1">
      <c r="A144" s="288" t="s">
        <v>647</v>
      </c>
      <c r="B144" s="378" t="s">
        <v>648</v>
      </c>
      <c r="C144" s="425">
        <f>+C123+C143</f>
        <v>96231</v>
      </c>
    </row>
    <row r="145" ht="7.5" customHeight="1"/>
    <row r="146" spans="1:3" ht="15.75">
      <c r="A146" s="564" t="s">
        <v>411</v>
      </c>
      <c r="B146" s="564"/>
      <c r="C146" s="564"/>
    </row>
    <row r="147" spans="1:3" ht="15" customHeight="1" thickBot="1">
      <c r="A147" s="562" t="s">
        <v>164</v>
      </c>
      <c r="B147" s="562"/>
      <c r="C147" s="300" t="s">
        <v>232</v>
      </c>
    </row>
    <row r="148" spans="1:4" ht="13.5" customHeight="1" thickBot="1">
      <c r="A148" s="20">
        <v>1</v>
      </c>
      <c r="B148" s="30" t="s">
        <v>412</v>
      </c>
      <c r="C148" s="290">
        <f>+C60-C123</f>
        <v>-68223</v>
      </c>
      <c r="D148" s="428"/>
    </row>
    <row r="149" spans="1:3" ht="27.75" customHeight="1" thickBot="1">
      <c r="A149" s="20" t="s">
        <v>21</v>
      </c>
      <c r="B149" s="30" t="s">
        <v>413</v>
      </c>
      <c r="C149" s="290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2015. ÉVI KÖLTSÉGVETÉS
ÖNKÉNT VÁLLALT FELADATAINAK MÉRLEGE
&amp;R&amp;"Times New Roman CE,Félkövér dőlt"&amp;11 1.3. melléklet a 2/2015. (II.09.)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4"/>
  <sheetViews>
    <sheetView workbookViewId="0" topLeftCell="A1">
      <selection activeCell="A16" sqref="A16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32" t="s">
        <v>709</v>
      </c>
      <c r="B1" s="632"/>
    </row>
    <row r="2" spans="1:2" ht="22.5" customHeight="1" thickBot="1">
      <c r="A2" s="373"/>
      <c r="B2" s="374" t="s">
        <v>15</v>
      </c>
    </row>
    <row r="3" spans="1:2" s="54" customFormat="1" ht="24" customHeight="1" thickBot="1">
      <c r="A3" s="284" t="s">
        <v>54</v>
      </c>
      <c r="B3" s="372" t="s">
        <v>707</v>
      </c>
    </row>
    <row r="4" spans="1:2" s="55" customFormat="1" ht="13.5" thickBot="1">
      <c r="A4" s="180">
        <v>1</v>
      </c>
      <c r="B4" s="181">
        <v>2</v>
      </c>
    </row>
    <row r="5" spans="1:2" ht="12.75">
      <c r="A5" s="144" t="s">
        <v>490</v>
      </c>
      <c r="B5" s="402">
        <v>90232611</v>
      </c>
    </row>
    <row r="6" spans="1:2" ht="12.75" customHeight="1">
      <c r="A6" s="145" t="s">
        <v>491</v>
      </c>
      <c r="B6" s="402">
        <v>70238240</v>
      </c>
    </row>
    <row r="7" spans="1:2" ht="12.75">
      <c r="A7" s="145" t="s">
        <v>708</v>
      </c>
      <c r="B7" s="402">
        <v>149602749</v>
      </c>
    </row>
    <row r="8" spans="1:2" ht="12.75">
      <c r="A8" s="145"/>
      <c r="B8" s="402"/>
    </row>
    <row r="9" spans="1:2" ht="12.75">
      <c r="A9" s="145"/>
      <c r="B9" s="402"/>
    </row>
    <row r="10" spans="1:2" ht="12.75">
      <c r="A10" s="145"/>
      <c r="B10" s="402"/>
    </row>
    <row r="11" spans="1:2" ht="12.75">
      <c r="A11" s="145"/>
      <c r="B11" s="402"/>
    </row>
    <row r="12" spans="1:2" ht="12.75">
      <c r="A12" s="145"/>
      <c r="B12" s="402"/>
    </row>
    <row r="13" spans="1:2" ht="12.75">
      <c r="A13" s="145"/>
      <c r="B13" s="402"/>
    </row>
    <row r="14" spans="1:2" ht="12.75">
      <c r="A14" s="145"/>
      <c r="B14" s="402"/>
    </row>
    <row r="15" spans="1:2" ht="12.75">
      <c r="A15" s="145"/>
      <c r="B15" s="402"/>
    </row>
    <row r="16" spans="1:2" ht="12.75">
      <c r="A16" s="145"/>
      <c r="B16" s="402"/>
    </row>
    <row r="17" spans="1:2" ht="12.75">
      <c r="A17" s="145"/>
      <c r="B17" s="402"/>
    </row>
    <row r="18" spans="1:2" ht="12.75">
      <c r="A18" s="145"/>
      <c r="B18" s="402"/>
    </row>
    <row r="19" spans="1:2" ht="12.75">
      <c r="A19" s="145"/>
      <c r="B19" s="402"/>
    </row>
    <row r="20" spans="1:2" ht="12.75">
      <c r="A20" s="145"/>
      <c r="B20" s="402"/>
    </row>
    <row r="21" spans="1:2" ht="12.75">
      <c r="A21" s="145"/>
      <c r="B21" s="402"/>
    </row>
    <row r="22" spans="1:2" ht="12.75">
      <c r="A22" s="145"/>
      <c r="B22" s="402"/>
    </row>
    <row r="23" spans="1:2" ht="13.5" thickBot="1">
      <c r="A23" s="146"/>
      <c r="B23" s="402"/>
    </row>
    <row r="24" spans="1:2" s="57" customFormat="1" ht="19.5" customHeight="1" thickBot="1">
      <c r="A24" s="40" t="s">
        <v>55</v>
      </c>
      <c r="B24" s="56">
        <f>SUM(B5:B23)</f>
        <v>310073600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C18" sqref="C1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36" t="s">
        <v>662</v>
      </c>
      <c r="B1" s="636"/>
      <c r="C1" s="636"/>
      <c r="D1" s="636"/>
    </row>
    <row r="2" spans="1:4" ht="17.25" customHeight="1">
      <c r="A2" s="371"/>
      <c r="B2" s="371"/>
      <c r="C2" s="371"/>
      <c r="D2" s="371"/>
    </row>
    <row r="3" spans="1:4" ht="13.5" thickBot="1">
      <c r="A3" s="202"/>
      <c r="B3" s="202"/>
      <c r="C3" s="633" t="s">
        <v>57</v>
      </c>
      <c r="D3" s="633"/>
    </row>
    <row r="4" spans="1:4" ht="42.75" customHeight="1" thickBot="1">
      <c r="A4" s="375" t="s">
        <v>76</v>
      </c>
      <c r="B4" s="376" t="s">
        <v>134</v>
      </c>
      <c r="C4" s="376" t="s">
        <v>135</v>
      </c>
      <c r="D4" s="377" t="s">
        <v>16</v>
      </c>
    </row>
    <row r="5" spans="1:4" ht="15.75" customHeight="1">
      <c r="A5" s="203" t="s">
        <v>20</v>
      </c>
      <c r="B5" s="32" t="s">
        <v>492</v>
      </c>
      <c r="C5" s="32" t="s">
        <v>493</v>
      </c>
      <c r="D5" s="33">
        <v>2000</v>
      </c>
    </row>
    <row r="6" spans="1:4" ht="15.75" customHeight="1">
      <c r="A6" s="204" t="s">
        <v>21</v>
      </c>
      <c r="B6" s="34" t="s">
        <v>494</v>
      </c>
      <c r="C6" s="34" t="s">
        <v>493</v>
      </c>
      <c r="D6" s="35">
        <v>700</v>
      </c>
    </row>
    <row r="7" spans="1:4" ht="15.75" customHeight="1">
      <c r="A7" s="204" t="s">
        <v>22</v>
      </c>
      <c r="B7" s="34" t="s">
        <v>495</v>
      </c>
      <c r="C7" s="34" t="s">
        <v>493</v>
      </c>
      <c r="D7" s="35">
        <v>300</v>
      </c>
    </row>
    <row r="8" spans="1:4" ht="15.75" customHeight="1">
      <c r="A8" s="204" t="s">
        <v>23</v>
      </c>
      <c r="B8" s="34"/>
      <c r="C8" s="34"/>
      <c r="D8" s="35"/>
    </row>
    <row r="9" spans="1:4" ht="15.75" customHeight="1">
      <c r="A9" s="204" t="s">
        <v>24</v>
      </c>
      <c r="B9" s="34"/>
      <c r="C9" s="34"/>
      <c r="D9" s="35"/>
    </row>
    <row r="10" spans="1:4" ht="15.75" customHeight="1">
      <c r="A10" s="204" t="s">
        <v>25</v>
      </c>
      <c r="B10" s="34"/>
      <c r="C10" s="34"/>
      <c r="D10" s="35"/>
    </row>
    <row r="11" spans="1:4" ht="15.75" customHeight="1">
      <c r="A11" s="204" t="s">
        <v>26</v>
      </c>
      <c r="B11" s="34"/>
      <c r="C11" s="34"/>
      <c r="D11" s="35"/>
    </row>
    <row r="12" spans="1:4" ht="15.75" customHeight="1">
      <c r="A12" s="204" t="s">
        <v>27</v>
      </c>
      <c r="B12" s="34"/>
      <c r="C12" s="34"/>
      <c r="D12" s="35"/>
    </row>
    <row r="13" spans="1:4" ht="15.75" customHeight="1">
      <c r="A13" s="204" t="s">
        <v>28</v>
      </c>
      <c r="B13" s="34"/>
      <c r="C13" s="34"/>
      <c r="D13" s="35"/>
    </row>
    <row r="14" spans="1:4" ht="15.75" customHeight="1">
      <c r="A14" s="204" t="s">
        <v>29</v>
      </c>
      <c r="B14" s="34"/>
      <c r="C14" s="34"/>
      <c r="D14" s="35"/>
    </row>
    <row r="15" spans="1:4" ht="15.75" customHeight="1">
      <c r="A15" s="204" t="s">
        <v>30</v>
      </c>
      <c r="B15" s="34"/>
      <c r="C15" s="34"/>
      <c r="D15" s="35"/>
    </row>
    <row r="16" spans="1:4" ht="15.75" customHeight="1">
      <c r="A16" s="204" t="s">
        <v>31</v>
      </c>
      <c r="B16" s="34"/>
      <c r="C16" s="34"/>
      <c r="D16" s="35"/>
    </row>
    <row r="17" spans="1:4" ht="15.75" customHeight="1">
      <c r="A17" s="204" t="s">
        <v>32</v>
      </c>
      <c r="B17" s="34"/>
      <c r="C17" s="34"/>
      <c r="D17" s="35"/>
    </row>
    <row r="18" spans="1:4" ht="15.75" customHeight="1">
      <c r="A18" s="204" t="s">
        <v>33</v>
      </c>
      <c r="B18" s="34"/>
      <c r="C18" s="34"/>
      <c r="D18" s="35"/>
    </row>
    <row r="19" spans="1:4" ht="15.75" customHeight="1">
      <c r="A19" s="204" t="s">
        <v>34</v>
      </c>
      <c r="B19" s="34"/>
      <c r="C19" s="34"/>
      <c r="D19" s="35"/>
    </row>
    <row r="20" spans="1:4" ht="15.75" customHeight="1">
      <c r="A20" s="204" t="s">
        <v>35</v>
      </c>
      <c r="B20" s="34"/>
      <c r="C20" s="34"/>
      <c r="D20" s="35"/>
    </row>
    <row r="21" spans="1:4" ht="15.75" customHeight="1">
      <c r="A21" s="204" t="s">
        <v>36</v>
      </c>
      <c r="B21" s="34"/>
      <c r="C21" s="34"/>
      <c r="D21" s="35"/>
    </row>
    <row r="22" spans="1:4" ht="15.75" customHeight="1">
      <c r="A22" s="204" t="s">
        <v>37</v>
      </c>
      <c r="B22" s="34"/>
      <c r="C22" s="34"/>
      <c r="D22" s="35"/>
    </row>
    <row r="23" spans="1:4" ht="15.75" customHeight="1">
      <c r="A23" s="204" t="s">
        <v>38</v>
      </c>
      <c r="B23" s="34"/>
      <c r="C23" s="34"/>
      <c r="D23" s="35"/>
    </row>
    <row r="24" spans="1:4" ht="15.75" customHeight="1">
      <c r="A24" s="204" t="s">
        <v>39</v>
      </c>
      <c r="B24" s="34"/>
      <c r="C24" s="34"/>
      <c r="D24" s="35"/>
    </row>
    <row r="25" spans="1:4" ht="15.75" customHeight="1">
      <c r="A25" s="204" t="s">
        <v>40</v>
      </c>
      <c r="B25" s="34"/>
      <c r="C25" s="34"/>
      <c r="D25" s="35"/>
    </row>
    <row r="26" spans="1:4" ht="15.75" customHeight="1">
      <c r="A26" s="204" t="s">
        <v>41</v>
      </c>
      <c r="B26" s="34"/>
      <c r="C26" s="34"/>
      <c r="D26" s="35"/>
    </row>
    <row r="27" spans="1:4" ht="15.75" customHeight="1">
      <c r="A27" s="204" t="s">
        <v>42</v>
      </c>
      <c r="B27" s="34"/>
      <c r="C27" s="34"/>
      <c r="D27" s="35"/>
    </row>
    <row r="28" spans="1:4" ht="15.75" customHeight="1">
      <c r="A28" s="204" t="s">
        <v>43</v>
      </c>
      <c r="B28" s="34"/>
      <c r="C28" s="34"/>
      <c r="D28" s="35"/>
    </row>
    <row r="29" spans="1:4" ht="15.75" customHeight="1">
      <c r="A29" s="204" t="s">
        <v>44</v>
      </c>
      <c r="B29" s="34"/>
      <c r="C29" s="34"/>
      <c r="D29" s="35"/>
    </row>
    <row r="30" spans="1:4" ht="15.75" customHeight="1">
      <c r="A30" s="204" t="s">
        <v>45</v>
      </c>
      <c r="B30" s="34"/>
      <c r="C30" s="34"/>
      <c r="D30" s="35"/>
    </row>
    <row r="31" spans="1:4" ht="15.75" customHeight="1">
      <c r="A31" s="204" t="s">
        <v>46</v>
      </c>
      <c r="B31" s="34"/>
      <c r="C31" s="34"/>
      <c r="D31" s="35"/>
    </row>
    <row r="32" spans="1:4" ht="15.75" customHeight="1">
      <c r="A32" s="204" t="s">
        <v>47</v>
      </c>
      <c r="B32" s="34"/>
      <c r="C32" s="34"/>
      <c r="D32" s="35"/>
    </row>
    <row r="33" spans="1:4" ht="15.75" customHeight="1">
      <c r="A33" s="204" t="s">
        <v>48</v>
      </c>
      <c r="B33" s="34"/>
      <c r="C33" s="34"/>
      <c r="D33" s="35"/>
    </row>
    <row r="34" spans="1:4" ht="15.75" customHeight="1">
      <c r="A34" s="204" t="s">
        <v>136</v>
      </c>
      <c r="B34" s="34"/>
      <c r="C34" s="34"/>
      <c r="D34" s="106"/>
    </row>
    <row r="35" spans="1:4" ht="15.75" customHeight="1">
      <c r="A35" s="204" t="s">
        <v>137</v>
      </c>
      <c r="B35" s="34"/>
      <c r="C35" s="34"/>
      <c r="D35" s="106"/>
    </row>
    <row r="36" spans="1:4" ht="15.75" customHeight="1">
      <c r="A36" s="204" t="s">
        <v>138</v>
      </c>
      <c r="B36" s="34"/>
      <c r="C36" s="34"/>
      <c r="D36" s="106"/>
    </row>
    <row r="37" spans="1:4" ht="15.75" customHeight="1" thickBot="1">
      <c r="A37" s="205" t="s">
        <v>139</v>
      </c>
      <c r="B37" s="36"/>
      <c r="C37" s="36"/>
      <c r="D37" s="107"/>
    </row>
    <row r="38" spans="1:4" ht="15.75" customHeight="1" thickBot="1">
      <c r="A38" s="634" t="s">
        <v>55</v>
      </c>
      <c r="B38" s="635"/>
      <c r="C38" s="206"/>
      <c r="D38" s="207">
        <f>SUM(D5:D37)</f>
        <v>3000</v>
      </c>
    </row>
    <row r="39" ht="12.75">
      <c r="A39" t="s">
        <v>205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PageLayoutView="0" workbookViewId="0" topLeftCell="A1">
      <selection activeCell="R16" sqref="R16"/>
    </sheetView>
  </sheetViews>
  <sheetFormatPr defaultColWidth="9.00390625" defaultRowHeight="12.75"/>
  <cols>
    <col min="1" max="1" width="4.875" style="0" customWidth="1"/>
    <col min="2" max="2" width="27.00390625" style="0" customWidth="1"/>
    <col min="3" max="4" width="9.00390625" style="0" customWidth="1"/>
    <col min="5" max="5" width="9.50390625" style="0" customWidth="1"/>
    <col min="6" max="6" width="8.875" style="0" customWidth="1"/>
    <col min="7" max="7" width="8.625" style="0" customWidth="1"/>
    <col min="8" max="8" width="8.375" style="0" customWidth="1"/>
    <col min="9" max="9" width="8.125" style="0" customWidth="1"/>
    <col min="10" max="10" width="8.625" style="0" customWidth="1"/>
    <col min="11" max="11" width="8.50390625" style="0" customWidth="1"/>
    <col min="12" max="12" width="7.50390625" style="0" customWidth="1"/>
    <col min="13" max="13" width="8.50390625" style="0" customWidth="1"/>
    <col min="14" max="14" width="9.50390625" style="0" customWidth="1"/>
    <col min="15" max="15" width="10.50390625" style="0" customWidth="1"/>
  </cols>
  <sheetData>
    <row r="2" spans="9:15" ht="13.5">
      <c r="I2" s="614" t="s">
        <v>719</v>
      </c>
      <c r="J2" s="614"/>
      <c r="K2" s="614"/>
      <c r="L2" s="614"/>
      <c r="M2" s="614"/>
      <c r="N2" s="614"/>
      <c r="O2" s="614"/>
    </row>
    <row r="4" spans="1:15" ht="15.75">
      <c r="A4" s="637" t="s">
        <v>713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1:15" ht="16.5" thickBot="1">
      <c r="A5" s="122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4" t="s">
        <v>57</v>
      </c>
    </row>
    <row r="6" spans="1:15" ht="36.75" thickBot="1">
      <c r="A6" s="119" t="s">
        <v>18</v>
      </c>
      <c r="B6" s="120" t="s">
        <v>68</v>
      </c>
      <c r="C6" s="120" t="s">
        <v>80</v>
      </c>
      <c r="D6" s="120" t="s">
        <v>81</v>
      </c>
      <c r="E6" s="120" t="s">
        <v>82</v>
      </c>
      <c r="F6" s="120" t="s">
        <v>83</v>
      </c>
      <c r="G6" s="120" t="s">
        <v>84</v>
      </c>
      <c r="H6" s="120" t="s">
        <v>85</v>
      </c>
      <c r="I6" s="120" t="s">
        <v>86</v>
      </c>
      <c r="J6" s="120" t="s">
        <v>87</v>
      </c>
      <c r="K6" s="120" t="s">
        <v>88</v>
      </c>
      <c r="L6" s="120" t="s">
        <v>89</v>
      </c>
      <c r="M6" s="120" t="s">
        <v>90</v>
      </c>
      <c r="N6" s="120" t="s">
        <v>91</v>
      </c>
      <c r="O6" s="121" t="s">
        <v>55</v>
      </c>
    </row>
    <row r="7" spans="1:15" ht="13.5" thickBot="1">
      <c r="A7" s="123"/>
      <c r="B7" s="627" t="s">
        <v>60</v>
      </c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9"/>
    </row>
    <row r="8" spans="1:15" ht="12.75">
      <c r="A8" s="125" t="s">
        <v>20</v>
      </c>
      <c r="B8" s="475" t="s">
        <v>714</v>
      </c>
      <c r="C8" s="126">
        <v>25878</v>
      </c>
      <c r="D8" s="555">
        <f>+C30</f>
        <v>12863</v>
      </c>
      <c r="E8" s="555">
        <f>+D30</f>
        <v>848</v>
      </c>
      <c r="F8" s="555">
        <f aca="true" t="shared" si="0" ref="F8:N8">+E30</f>
        <v>18033</v>
      </c>
      <c r="G8" s="555">
        <f t="shared" si="0"/>
        <v>-32432</v>
      </c>
      <c r="H8" s="555">
        <f t="shared" si="0"/>
        <v>-98447</v>
      </c>
      <c r="I8" s="555">
        <f t="shared" si="0"/>
        <v>-133462</v>
      </c>
      <c r="J8" s="555">
        <f t="shared" si="0"/>
        <v>-50477</v>
      </c>
      <c r="K8" s="555">
        <f t="shared" si="0"/>
        <v>-46492</v>
      </c>
      <c r="L8" s="555">
        <f t="shared" si="0"/>
        <v>30353</v>
      </c>
      <c r="M8" s="555">
        <f t="shared" si="0"/>
        <v>59324</v>
      </c>
      <c r="N8" s="555">
        <f t="shared" si="0"/>
        <v>26913</v>
      </c>
      <c r="O8" s="556" t="s">
        <v>715</v>
      </c>
    </row>
    <row r="9" spans="1:15" ht="22.5">
      <c r="A9" s="128" t="s">
        <v>21</v>
      </c>
      <c r="B9" s="281" t="s">
        <v>414</v>
      </c>
      <c r="C9" s="129">
        <v>25839</v>
      </c>
      <c r="D9" s="129">
        <v>25839</v>
      </c>
      <c r="E9" s="129">
        <v>25839</v>
      </c>
      <c r="F9" s="129">
        <v>25839</v>
      </c>
      <c r="G9" s="129">
        <v>25839</v>
      </c>
      <c r="H9" s="129">
        <v>25839</v>
      </c>
      <c r="I9" s="129">
        <v>25839</v>
      </c>
      <c r="J9" s="129">
        <v>25839</v>
      </c>
      <c r="K9" s="129">
        <v>25839</v>
      </c>
      <c r="L9" s="129">
        <v>25839</v>
      </c>
      <c r="M9" s="129">
        <v>25839</v>
      </c>
      <c r="N9" s="129">
        <v>25845</v>
      </c>
      <c r="O9" s="130"/>
    </row>
    <row r="10" spans="1:15" ht="22.5">
      <c r="A10" s="128" t="s">
        <v>22</v>
      </c>
      <c r="B10" s="281" t="s">
        <v>469</v>
      </c>
      <c r="C10" s="129">
        <v>22413</v>
      </c>
      <c r="D10" s="129">
        <v>22413</v>
      </c>
      <c r="E10" s="129">
        <v>22413</v>
      </c>
      <c r="F10" s="129">
        <v>22413</v>
      </c>
      <c r="G10" s="129">
        <v>22413</v>
      </c>
      <c r="H10" s="129">
        <v>22413</v>
      </c>
      <c r="I10" s="129">
        <v>22413</v>
      </c>
      <c r="J10" s="129">
        <v>22413</v>
      </c>
      <c r="K10" s="129">
        <v>22413</v>
      </c>
      <c r="L10" s="129">
        <v>22413</v>
      </c>
      <c r="M10" s="129">
        <v>22413</v>
      </c>
      <c r="N10" s="129">
        <v>22409</v>
      </c>
      <c r="O10" s="130">
        <f aca="true" t="shared" si="1" ref="O10:O29">SUM(C10:N10)</f>
        <v>268952</v>
      </c>
    </row>
    <row r="11" spans="1:15" ht="22.5">
      <c r="A11" s="128" t="s">
        <v>23</v>
      </c>
      <c r="B11" s="280" t="s">
        <v>470</v>
      </c>
      <c r="C11" s="132"/>
      <c r="D11" s="132">
        <v>12000</v>
      </c>
      <c r="E11" s="132">
        <v>20500</v>
      </c>
      <c r="F11" s="132">
        <v>25000</v>
      </c>
      <c r="G11" s="132">
        <v>28000</v>
      </c>
      <c r="H11" s="132">
        <v>43000</v>
      </c>
      <c r="I11" s="132">
        <v>120000</v>
      </c>
      <c r="J11" s="132">
        <v>67000</v>
      </c>
      <c r="K11" s="132">
        <v>70000</v>
      </c>
      <c r="L11" s="132">
        <v>50000</v>
      </c>
      <c r="M11" s="132">
        <v>1104</v>
      </c>
      <c r="N11" s="132"/>
      <c r="O11" s="133">
        <f t="shared" si="1"/>
        <v>436604</v>
      </c>
    </row>
    <row r="12" spans="1:15" ht="12.75">
      <c r="A12" s="128" t="s">
        <v>24</v>
      </c>
      <c r="B12" s="279" t="s">
        <v>183</v>
      </c>
      <c r="C12" s="129"/>
      <c r="D12" s="129">
        <v>10000</v>
      </c>
      <c r="E12" s="129">
        <v>45000</v>
      </c>
      <c r="F12" s="129">
        <v>8000</v>
      </c>
      <c r="G12" s="129">
        <v>5000</v>
      </c>
      <c r="H12" s="129">
        <v>5000</v>
      </c>
      <c r="I12" s="129">
        <v>1000</v>
      </c>
      <c r="J12" s="129">
        <v>1000</v>
      </c>
      <c r="K12" s="129">
        <v>50000</v>
      </c>
      <c r="L12" s="129">
        <v>10000</v>
      </c>
      <c r="M12" s="129">
        <v>500</v>
      </c>
      <c r="N12" s="129">
        <v>7500</v>
      </c>
      <c r="O12" s="130">
        <f t="shared" si="1"/>
        <v>143000</v>
      </c>
    </row>
    <row r="13" spans="1:15" ht="12.75">
      <c r="A13" s="128" t="s">
        <v>25</v>
      </c>
      <c r="B13" s="279" t="s">
        <v>471</v>
      </c>
      <c r="C13" s="129">
        <v>5238</v>
      </c>
      <c r="D13" s="129">
        <v>5238</v>
      </c>
      <c r="E13" s="129">
        <v>5238</v>
      </c>
      <c r="F13" s="129">
        <v>5238</v>
      </c>
      <c r="G13" s="129">
        <v>5238</v>
      </c>
      <c r="H13" s="129">
        <v>5238</v>
      </c>
      <c r="I13" s="129">
        <v>5238</v>
      </c>
      <c r="J13" s="129">
        <v>5238</v>
      </c>
      <c r="K13" s="129">
        <v>5238</v>
      </c>
      <c r="L13" s="129">
        <v>5238</v>
      </c>
      <c r="M13" s="129">
        <v>5238</v>
      </c>
      <c r="N13" s="129">
        <v>5248</v>
      </c>
      <c r="O13" s="130">
        <f t="shared" si="1"/>
        <v>62866</v>
      </c>
    </row>
    <row r="14" spans="1:15" ht="12.75">
      <c r="A14" s="128" t="s">
        <v>26</v>
      </c>
      <c r="B14" s="279" t="s">
        <v>12</v>
      </c>
      <c r="C14" s="129"/>
      <c r="D14" s="129"/>
      <c r="E14" s="129">
        <v>700</v>
      </c>
      <c r="F14" s="129">
        <v>50</v>
      </c>
      <c r="G14" s="129"/>
      <c r="H14" s="129"/>
      <c r="I14" s="129"/>
      <c r="J14" s="129"/>
      <c r="K14" s="129">
        <v>900</v>
      </c>
      <c r="L14" s="129">
        <v>50</v>
      </c>
      <c r="M14" s="129"/>
      <c r="N14" s="129"/>
      <c r="O14" s="130">
        <f t="shared" si="1"/>
        <v>1700</v>
      </c>
    </row>
    <row r="15" spans="1:15" ht="12.75">
      <c r="A15" s="128" t="s">
        <v>27</v>
      </c>
      <c r="B15" s="279" t="s">
        <v>416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30">
        <f t="shared" si="1"/>
        <v>0</v>
      </c>
    </row>
    <row r="16" spans="1:15" ht="22.5">
      <c r="A16" s="128" t="s">
        <v>28</v>
      </c>
      <c r="B16" s="281" t="s">
        <v>458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>
        <f t="shared" si="1"/>
        <v>0</v>
      </c>
    </row>
    <row r="17" spans="1:15" ht="13.5" thickBot="1">
      <c r="A17" s="128" t="s">
        <v>29</v>
      </c>
      <c r="B17" s="279" t="s">
        <v>13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30">
        <f t="shared" si="1"/>
        <v>0</v>
      </c>
    </row>
    <row r="18" spans="1:15" ht="13.5" thickBot="1">
      <c r="A18" s="123" t="s">
        <v>30</v>
      </c>
      <c r="B18" s="43" t="s">
        <v>118</v>
      </c>
      <c r="C18" s="134">
        <f aca="true" t="shared" si="2" ref="C18:N18">SUM(C8:C17)</f>
        <v>79368</v>
      </c>
      <c r="D18" s="134">
        <f t="shared" si="2"/>
        <v>88353</v>
      </c>
      <c r="E18" s="134">
        <f t="shared" si="2"/>
        <v>120538</v>
      </c>
      <c r="F18" s="134">
        <f t="shared" si="2"/>
        <v>104573</v>
      </c>
      <c r="G18" s="134">
        <f t="shared" si="2"/>
        <v>54058</v>
      </c>
      <c r="H18" s="134">
        <f t="shared" si="2"/>
        <v>3043</v>
      </c>
      <c r="I18" s="134">
        <f t="shared" si="2"/>
        <v>41028</v>
      </c>
      <c r="J18" s="134">
        <f t="shared" si="2"/>
        <v>71013</v>
      </c>
      <c r="K18" s="134">
        <f t="shared" si="2"/>
        <v>127898</v>
      </c>
      <c r="L18" s="134">
        <f t="shared" si="2"/>
        <v>143893</v>
      </c>
      <c r="M18" s="134">
        <f t="shared" si="2"/>
        <v>114418</v>
      </c>
      <c r="N18" s="134">
        <f t="shared" si="2"/>
        <v>87915</v>
      </c>
      <c r="O18" s="135">
        <f>SUM(C18:N18)</f>
        <v>1036098</v>
      </c>
    </row>
    <row r="19" spans="1:15" ht="13.5" thickBot="1">
      <c r="A19" s="123"/>
      <c r="B19" s="627" t="s">
        <v>61</v>
      </c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9"/>
    </row>
    <row r="20" spans="1:15" ht="12.75">
      <c r="A20" s="136" t="s">
        <v>31</v>
      </c>
      <c r="B20" s="282" t="s">
        <v>69</v>
      </c>
      <c r="C20" s="132">
        <v>32878</v>
      </c>
      <c r="D20" s="132">
        <v>32878</v>
      </c>
      <c r="E20" s="132">
        <v>32878</v>
      </c>
      <c r="F20" s="132">
        <v>32878</v>
      </c>
      <c r="G20" s="132">
        <v>32878</v>
      </c>
      <c r="H20" s="132">
        <v>32878</v>
      </c>
      <c r="I20" s="132">
        <v>32878</v>
      </c>
      <c r="J20" s="132">
        <v>32878</v>
      </c>
      <c r="K20" s="132">
        <v>32878</v>
      </c>
      <c r="L20" s="132">
        <v>32878</v>
      </c>
      <c r="M20" s="132">
        <v>32878</v>
      </c>
      <c r="N20" s="132">
        <v>32888</v>
      </c>
      <c r="O20" s="133">
        <f t="shared" si="1"/>
        <v>394546</v>
      </c>
    </row>
    <row r="21" spans="1:15" ht="33.75">
      <c r="A21" s="128" t="s">
        <v>32</v>
      </c>
      <c r="B21" s="281" t="s">
        <v>192</v>
      </c>
      <c r="C21" s="129">
        <v>7010</v>
      </c>
      <c r="D21" s="129">
        <v>7010</v>
      </c>
      <c r="E21" s="129">
        <v>7010</v>
      </c>
      <c r="F21" s="129">
        <v>7010</v>
      </c>
      <c r="G21" s="129">
        <v>7010</v>
      </c>
      <c r="H21" s="129">
        <v>7010</v>
      </c>
      <c r="I21" s="129">
        <v>7010</v>
      </c>
      <c r="J21" s="129">
        <v>7010</v>
      </c>
      <c r="K21" s="129">
        <v>7010</v>
      </c>
      <c r="L21" s="129">
        <v>7010</v>
      </c>
      <c r="M21" s="129">
        <v>7010</v>
      </c>
      <c r="N21" s="129">
        <v>7020</v>
      </c>
      <c r="O21" s="130">
        <f t="shared" si="1"/>
        <v>84130</v>
      </c>
    </row>
    <row r="22" spans="1:15" ht="12.75">
      <c r="A22" s="128" t="s">
        <v>33</v>
      </c>
      <c r="B22" s="279" t="s">
        <v>716</v>
      </c>
      <c r="C22" s="129">
        <v>17795</v>
      </c>
      <c r="D22" s="129">
        <v>17795</v>
      </c>
      <c r="E22" s="129">
        <v>17795</v>
      </c>
      <c r="F22" s="129">
        <v>17795</v>
      </c>
      <c r="G22" s="129">
        <v>17795</v>
      </c>
      <c r="H22" s="129">
        <v>17795</v>
      </c>
      <c r="I22" s="129">
        <v>17795</v>
      </c>
      <c r="J22" s="129">
        <v>17795</v>
      </c>
      <c r="K22" s="129">
        <v>17795</v>
      </c>
      <c r="L22" s="129">
        <v>17795</v>
      </c>
      <c r="M22" s="129">
        <v>17795</v>
      </c>
      <c r="N22" s="129">
        <v>17805</v>
      </c>
      <c r="O22" s="130">
        <f t="shared" si="1"/>
        <v>213550</v>
      </c>
    </row>
    <row r="23" spans="1:15" ht="12.75">
      <c r="A23" s="128" t="s">
        <v>34</v>
      </c>
      <c r="B23" s="279" t="s">
        <v>717</v>
      </c>
      <c r="C23" s="129">
        <v>3822</v>
      </c>
      <c r="D23" s="129">
        <v>3822</v>
      </c>
      <c r="E23" s="129">
        <v>3822</v>
      </c>
      <c r="F23" s="129">
        <v>3822</v>
      </c>
      <c r="G23" s="129">
        <v>3822</v>
      </c>
      <c r="H23" s="129">
        <v>3822</v>
      </c>
      <c r="I23" s="129">
        <v>3822</v>
      </c>
      <c r="J23" s="129">
        <v>3822</v>
      </c>
      <c r="K23" s="129">
        <v>3822</v>
      </c>
      <c r="L23" s="129">
        <v>3822</v>
      </c>
      <c r="M23" s="129">
        <v>3822</v>
      </c>
      <c r="N23" s="129">
        <v>3824</v>
      </c>
      <c r="O23" s="130">
        <f t="shared" si="1"/>
        <v>45866</v>
      </c>
    </row>
    <row r="24" spans="1:15" ht="12.75">
      <c r="A24" s="128" t="s">
        <v>35</v>
      </c>
      <c r="B24" s="279" t="s">
        <v>194</v>
      </c>
      <c r="C24" s="129"/>
      <c r="D24" s="129">
        <v>2000</v>
      </c>
      <c r="E24" s="129">
        <v>1000</v>
      </c>
      <c r="F24" s="129">
        <v>500</v>
      </c>
      <c r="G24" s="129">
        <v>1000</v>
      </c>
      <c r="H24" s="129"/>
      <c r="I24" s="129"/>
      <c r="J24" s="129">
        <v>1000</v>
      </c>
      <c r="K24" s="129"/>
      <c r="L24" s="129">
        <v>500</v>
      </c>
      <c r="M24" s="129"/>
      <c r="N24" s="129"/>
      <c r="O24" s="130">
        <f t="shared" si="1"/>
        <v>6000</v>
      </c>
    </row>
    <row r="25" spans="1:15" ht="12.75">
      <c r="A25" s="128" t="s">
        <v>36</v>
      </c>
      <c r="B25" s="279" t="s">
        <v>231</v>
      </c>
      <c r="C25" s="129"/>
      <c r="D25" s="129">
        <v>19000</v>
      </c>
      <c r="E25" s="129">
        <v>30000</v>
      </c>
      <c r="F25" s="129">
        <v>30000</v>
      </c>
      <c r="G25" s="129">
        <v>45000</v>
      </c>
      <c r="H25" s="129">
        <v>45000</v>
      </c>
      <c r="I25" s="129">
        <v>25000</v>
      </c>
      <c r="J25" s="129">
        <v>50000</v>
      </c>
      <c r="K25" s="129">
        <v>30356</v>
      </c>
      <c r="L25" s="129">
        <v>7564</v>
      </c>
      <c r="M25" s="129">
        <v>25000</v>
      </c>
      <c r="N25" s="129"/>
      <c r="O25" s="130">
        <f t="shared" si="1"/>
        <v>306920</v>
      </c>
    </row>
    <row r="26" spans="1:15" ht="12.75">
      <c r="A26" s="128" t="s">
        <v>37</v>
      </c>
      <c r="B26" s="281" t="s">
        <v>196</v>
      </c>
      <c r="C26" s="129">
        <v>5000</v>
      </c>
      <c r="D26" s="129">
        <v>5000</v>
      </c>
      <c r="E26" s="129">
        <v>10000</v>
      </c>
      <c r="F26" s="129">
        <v>45000</v>
      </c>
      <c r="G26" s="129">
        <v>45000</v>
      </c>
      <c r="H26" s="129">
        <v>30000</v>
      </c>
      <c r="I26" s="129">
        <v>5000</v>
      </c>
      <c r="J26" s="129">
        <v>5000</v>
      </c>
      <c r="K26" s="129">
        <v>5684</v>
      </c>
      <c r="L26" s="129">
        <v>15000</v>
      </c>
      <c r="M26" s="129"/>
      <c r="N26" s="129"/>
      <c r="O26" s="130">
        <f t="shared" si="1"/>
        <v>170684</v>
      </c>
    </row>
    <row r="27" spans="1:15" ht="12.75">
      <c r="A27" s="128" t="s">
        <v>38</v>
      </c>
      <c r="B27" s="279" t="s">
        <v>234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>
        <f t="shared" si="1"/>
        <v>0</v>
      </c>
    </row>
    <row r="28" spans="1:15" ht="13.5" thickBot="1">
      <c r="A28" s="128" t="s">
        <v>39</v>
      </c>
      <c r="B28" s="279" t="s">
        <v>496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>
        <v>1000</v>
      </c>
      <c r="N28" s="129">
        <v>500</v>
      </c>
      <c r="O28" s="130">
        <f t="shared" si="1"/>
        <v>1500</v>
      </c>
    </row>
    <row r="29" spans="1:15" ht="13.5" thickBot="1">
      <c r="A29" s="137" t="s">
        <v>40</v>
      </c>
      <c r="B29" s="43" t="s">
        <v>119</v>
      </c>
      <c r="C29" s="134">
        <f aca="true" t="shared" si="3" ref="C29:N29">SUM(C20:C28)</f>
        <v>66505</v>
      </c>
      <c r="D29" s="134">
        <f t="shared" si="3"/>
        <v>87505</v>
      </c>
      <c r="E29" s="134">
        <f t="shared" si="3"/>
        <v>102505</v>
      </c>
      <c r="F29" s="134">
        <f t="shared" si="3"/>
        <v>137005</v>
      </c>
      <c r="G29" s="134">
        <f t="shared" si="3"/>
        <v>152505</v>
      </c>
      <c r="H29" s="134">
        <f t="shared" si="3"/>
        <v>136505</v>
      </c>
      <c r="I29" s="134">
        <f t="shared" si="3"/>
        <v>91505</v>
      </c>
      <c r="J29" s="134">
        <f t="shared" si="3"/>
        <v>117505</v>
      </c>
      <c r="K29" s="134">
        <f t="shared" si="3"/>
        <v>97545</v>
      </c>
      <c r="L29" s="134">
        <f t="shared" si="3"/>
        <v>84569</v>
      </c>
      <c r="M29" s="134">
        <f t="shared" si="3"/>
        <v>87505</v>
      </c>
      <c r="N29" s="134">
        <f t="shared" si="3"/>
        <v>62037</v>
      </c>
      <c r="O29" s="135">
        <f t="shared" si="1"/>
        <v>1223196</v>
      </c>
    </row>
    <row r="30" spans="1:15" ht="13.5" thickBot="1">
      <c r="A30" s="137" t="s">
        <v>41</v>
      </c>
      <c r="B30" s="283" t="s">
        <v>718</v>
      </c>
      <c r="C30" s="138">
        <f aca="true" t="shared" si="4" ref="C30:N30">C18-C29</f>
        <v>12863</v>
      </c>
      <c r="D30" s="138">
        <f t="shared" si="4"/>
        <v>848</v>
      </c>
      <c r="E30" s="138">
        <f t="shared" si="4"/>
        <v>18033</v>
      </c>
      <c r="F30" s="138">
        <f t="shared" si="4"/>
        <v>-32432</v>
      </c>
      <c r="G30" s="138">
        <f t="shared" si="4"/>
        <v>-98447</v>
      </c>
      <c r="H30" s="138">
        <f t="shared" si="4"/>
        <v>-133462</v>
      </c>
      <c r="I30" s="138">
        <f t="shared" si="4"/>
        <v>-50477</v>
      </c>
      <c r="J30" s="138">
        <f t="shared" si="4"/>
        <v>-46492</v>
      </c>
      <c r="K30" s="138">
        <f t="shared" si="4"/>
        <v>30353</v>
      </c>
      <c r="L30" s="138">
        <f t="shared" si="4"/>
        <v>59324</v>
      </c>
      <c r="M30" s="138">
        <f t="shared" si="4"/>
        <v>26913</v>
      </c>
      <c r="N30" s="138">
        <f t="shared" si="4"/>
        <v>25878</v>
      </c>
      <c r="O30" s="557" t="s">
        <v>715</v>
      </c>
    </row>
  </sheetData>
  <sheetProtection/>
  <mergeCells count="4">
    <mergeCell ref="A4:O4"/>
    <mergeCell ref="B7:O7"/>
    <mergeCell ref="B19:O19"/>
    <mergeCell ref="I2:O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03">
      <selection activeCell="C23" sqref="C23"/>
    </sheetView>
  </sheetViews>
  <sheetFormatPr defaultColWidth="9.00390625" defaultRowHeight="12.75"/>
  <cols>
    <col min="1" max="1" width="9.50390625" style="379" customWidth="1"/>
    <col min="2" max="2" width="91.625" style="379" customWidth="1"/>
    <col min="3" max="3" width="25.00390625" style="380" customWidth="1"/>
    <col min="4" max="4" width="9.00390625" style="410" customWidth="1"/>
    <col min="5" max="16384" width="9.375" style="410" customWidth="1"/>
  </cols>
  <sheetData>
    <row r="1" spans="1:3" ht="15.75" customHeight="1">
      <c r="A1" s="561" t="s">
        <v>17</v>
      </c>
      <c r="B1" s="561"/>
      <c r="C1" s="561"/>
    </row>
    <row r="2" spans="1:3" ht="15.75" customHeight="1" thickBot="1">
      <c r="A2" s="562" t="s">
        <v>162</v>
      </c>
      <c r="B2" s="562"/>
      <c r="C2" s="300" t="s">
        <v>232</v>
      </c>
    </row>
    <row r="3" spans="1:3" ht="37.5" customHeight="1" thickBot="1">
      <c r="A3" s="23" t="s">
        <v>649</v>
      </c>
      <c r="B3" s="24" t="s">
        <v>650</v>
      </c>
      <c r="C3" s="45" t="s">
        <v>255</v>
      </c>
    </row>
    <row r="4" spans="1:3" s="411" customFormat="1" ht="12" customHeight="1" thickBot="1">
      <c r="A4" s="405">
        <v>1</v>
      </c>
      <c r="B4" s="406">
        <v>2</v>
      </c>
      <c r="C4" s="407">
        <v>3</v>
      </c>
    </row>
    <row r="5" spans="1:3" s="412" customFormat="1" ht="12" customHeight="1" thickBot="1">
      <c r="A5" s="20" t="s">
        <v>499</v>
      </c>
      <c r="B5" s="21" t="s">
        <v>505</v>
      </c>
      <c r="C5" s="290">
        <f>+C6+C7+C8+C9+C10+C11</f>
        <v>0</v>
      </c>
    </row>
    <row r="6" spans="1:3" s="412" customFormat="1" ht="12" customHeight="1">
      <c r="A6" s="15" t="s">
        <v>498</v>
      </c>
      <c r="B6" s="413" t="s">
        <v>257</v>
      </c>
      <c r="C6" s="293"/>
    </row>
    <row r="7" spans="1:3" s="412" customFormat="1" ht="12" customHeight="1">
      <c r="A7" s="14" t="s">
        <v>500</v>
      </c>
      <c r="B7" s="414" t="s">
        <v>258</v>
      </c>
      <c r="C7" s="292"/>
    </row>
    <row r="8" spans="1:3" s="412" customFormat="1" ht="12" customHeight="1">
      <c r="A8" s="14" t="s">
        <v>501</v>
      </c>
      <c r="B8" s="414" t="s">
        <v>259</v>
      </c>
      <c r="C8" s="292"/>
    </row>
    <row r="9" spans="1:3" s="412" customFormat="1" ht="12" customHeight="1">
      <c r="A9" s="14" t="s">
        <v>502</v>
      </c>
      <c r="B9" s="414" t="s">
        <v>260</v>
      </c>
      <c r="C9" s="292"/>
    </row>
    <row r="10" spans="1:3" s="412" customFormat="1" ht="12" customHeight="1">
      <c r="A10" s="14" t="s">
        <v>503</v>
      </c>
      <c r="B10" s="414" t="s">
        <v>261</v>
      </c>
      <c r="C10" s="292"/>
    </row>
    <row r="11" spans="1:3" s="412" customFormat="1" ht="12" customHeight="1" thickBot="1">
      <c r="A11" s="16" t="s">
        <v>504</v>
      </c>
      <c r="B11" s="415" t="s">
        <v>262</v>
      </c>
      <c r="C11" s="292"/>
    </row>
    <row r="12" spans="1:3" s="412" customFormat="1" ht="12" customHeight="1" thickBot="1">
      <c r="A12" s="20" t="s">
        <v>511</v>
      </c>
      <c r="B12" s="285" t="s">
        <v>263</v>
      </c>
      <c r="C12" s="290">
        <f>+C13+C14+C15+C16+C17</f>
        <v>28840</v>
      </c>
    </row>
    <row r="13" spans="1:3" s="412" customFormat="1" ht="12" customHeight="1">
      <c r="A13" s="15" t="s">
        <v>506</v>
      </c>
      <c r="B13" s="413" t="s">
        <v>264</v>
      </c>
      <c r="C13" s="293"/>
    </row>
    <row r="14" spans="1:3" s="412" customFormat="1" ht="12" customHeight="1">
      <c r="A14" s="14" t="s">
        <v>507</v>
      </c>
      <c r="B14" s="414" t="s">
        <v>265</v>
      </c>
      <c r="C14" s="292"/>
    </row>
    <row r="15" spans="1:3" s="412" customFormat="1" ht="12" customHeight="1">
      <c r="A15" s="14" t="s">
        <v>508</v>
      </c>
      <c r="B15" s="414" t="s">
        <v>472</v>
      </c>
      <c r="C15" s="292"/>
    </row>
    <row r="16" spans="1:3" s="412" customFormat="1" ht="12" customHeight="1">
      <c r="A16" s="14" t="s">
        <v>509</v>
      </c>
      <c r="B16" s="414" t="s">
        <v>473</v>
      </c>
      <c r="C16" s="292"/>
    </row>
    <row r="17" spans="1:3" s="412" customFormat="1" ht="12" customHeight="1">
      <c r="A17" s="14" t="s">
        <v>510</v>
      </c>
      <c r="B17" s="414" t="s">
        <v>266</v>
      </c>
      <c r="C17" s="292">
        <v>28840</v>
      </c>
    </row>
    <row r="18" spans="1:3" s="412" customFormat="1" ht="12" customHeight="1" thickBot="1">
      <c r="A18" s="16" t="s">
        <v>510</v>
      </c>
      <c r="B18" s="415" t="s">
        <v>267</v>
      </c>
      <c r="C18" s="294"/>
    </row>
    <row r="19" spans="1:3" s="412" customFormat="1" ht="12" customHeight="1" thickBot="1">
      <c r="A19" s="20" t="s">
        <v>517</v>
      </c>
      <c r="B19" s="21" t="s">
        <v>518</v>
      </c>
      <c r="C19" s="290">
        <f>+C20+C21+C22+C23+C24</f>
        <v>0</v>
      </c>
    </row>
    <row r="20" spans="1:3" s="412" customFormat="1" ht="12" customHeight="1">
      <c r="A20" s="15" t="s">
        <v>512</v>
      </c>
      <c r="B20" s="413" t="s">
        <v>269</v>
      </c>
      <c r="C20" s="293"/>
    </row>
    <row r="21" spans="1:3" s="412" customFormat="1" ht="12" customHeight="1">
      <c r="A21" s="14" t="s">
        <v>513</v>
      </c>
      <c r="B21" s="414" t="s">
        <v>270</v>
      </c>
      <c r="C21" s="292"/>
    </row>
    <row r="22" spans="1:3" s="412" customFormat="1" ht="12" customHeight="1">
      <c r="A22" s="14" t="s">
        <v>516</v>
      </c>
      <c r="B22" s="414" t="s">
        <v>474</v>
      </c>
      <c r="C22" s="292"/>
    </row>
    <row r="23" spans="1:3" s="412" customFormat="1" ht="12" customHeight="1">
      <c r="A23" s="14" t="s">
        <v>514</v>
      </c>
      <c r="B23" s="414" t="s">
        <v>475</v>
      </c>
      <c r="C23" s="292"/>
    </row>
    <row r="24" spans="1:3" s="412" customFormat="1" ht="12" customHeight="1">
      <c r="A24" s="14" t="s">
        <v>515</v>
      </c>
      <c r="B24" s="414" t="s">
        <v>271</v>
      </c>
      <c r="C24" s="292"/>
    </row>
    <row r="25" spans="1:3" s="412" customFormat="1" ht="12" customHeight="1" thickBot="1">
      <c r="A25" s="16" t="s">
        <v>515</v>
      </c>
      <c r="B25" s="415" t="s">
        <v>272</v>
      </c>
      <c r="C25" s="294"/>
    </row>
    <row r="26" spans="1:3" s="412" customFormat="1" ht="12" customHeight="1" thickBot="1">
      <c r="A26" s="20" t="s">
        <v>524</v>
      </c>
      <c r="B26" s="21" t="s">
        <v>525</v>
      </c>
      <c r="C26" s="296">
        <f>+C27+C30+C31+C32</f>
        <v>0</v>
      </c>
    </row>
    <row r="27" spans="1:3" s="412" customFormat="1" ht="12" customHeight="1">
      <c r="A27" s="15" t="s">
        <v>519</v>
      </c>
      <c r="B27" s="413" t="s">
        <v>280</v>
      </c>
      <c r="C27" s="408">
        <f>+C28+C29</f>
        <v>0</v>
      </c>
    </row>
    <row r="28" spans="1:3" s="412" customFormat="1" ht="12" customHeight="1">
      <c r="A28" s="14" t="s">
        <v>519</v>
      </c>
      <c r="B28" s="414" t="s">
        <v>281</v>
      </c>
      <c r="C28" s="292"/>
    </row>
    <row r="29" spans="1:3" s="412" customFormat="1" ht="12" customHeight="1">
      <c r="A29" s="14" t="s">
        <v>520</v>
      </c>
      <c r="B29" s="414" t="s">
        <v>282</v>
      </c>
      <c r="C29" s="292"/>
    </row>
    <row r="30" spans="1:3" s="412" customFormat="1" ht="12" customHeight="1">
      <c r="A30" s="14" t="s">
        <v>521</v>
      </c>
      <c r="B30" s="414" t="s">
        <v>283</v>
      </c>
      <c r="C30" s="292"/>
    </row>
    <row r="31" spans="1:3" s="412" customFormat="1" ht="12" customHeight="1">
      <c r="A31" s="14" t="s">
        <v>522</v>
      </c>
      <c r="B31" s="414" t="s">
        <v>284</v>
      </c>
      <c r="C31" s="292"/>
    </row>
    <row r="32" spans="1:3" s="412" customFormat="1" ht="12" customHeight="1" thickBot="1">
      <c r="A32" s="16" t="s">
        <v>523</v>
      </c>
      <c r="B32" s="415" t="s">
        <v>285</v>
      </c>
      <c r="C32" s="294"/>
    </row>
    <row r="33" spans="1:3" s="412" customFormat="1" ht="12" customHeight="1" thickBot="1">
      <c r="A33" s="20" t="s">
        <v>536</v>
      </c>
      <c r="B33" s="21" t="s">
        <v>537</v>
      </c>
      <c r="C33" s="290">
        <f>SUM(C34:C43)</f>
        <v>0</v>
      </c>
    </row>
    <row r="34" spans="1:3" s="412" customFormat="1" ht="12" customHeight="1">
      <c r="A34" s="15" t="s">
        <v>526</v>
      </c>
      <c r="B34" s="413" t="s">
        <v>289</v>
      </c>
      <c r="C34" s="293"/>
    </row>
    <row r="35" spans="1:3" s="412" customFormat="1" ht="12" customHeight="1">
      <c r="A35" s="14" t="s">
        <v>527</v>
      </c>
      <c r="B35" s="414" t="s">
        <v>290</v>
      </c>
      <c r="C35" s="292"/>
    </row>
    <row r="36" spans="1:3" s="412" customFormat="1" ht="12" customHeight="1">
      <c r="A36" s="14" t="s">
        <v>528</v>
      </c>
      <c r="B36" s="414" t="s">
        <v>291</v>
      </c>
      <c r="C36" s="292"/>
    </row>
    <row r="37" spans="1:3" s="412" customFormat="1" ht="12" customHeight="1">
      <c r="A37" s="14" t="s">
        <v>529</v>
      </c>
      <c r="B37" s="414" t="s">
        <v>292</v>
      </c>
      <c r="C37" s="292"/>
    </row>
    <row r="38" spans="1:3" s="412" customFormat="1" ht="12" customHeight="1">
      <c r="A38" s="14" t="s">
        <v>530</v>
      </c>
      <c r="B38" s="414" t="s">
        <v>293</v>
      </c>
      <c r="C38" s="292"/>
    </row>
    <row r="39" spans="1:3" s="412" customFormat="1" ht="12" customHeight="1">
      <c r="A39" s="14" t="s">
        <v>531</v>
      </c>
      <c r="B39" s="414" t="s">
        <v>294</v>
      </c>
      <c r="C39" s="292"/>
    </row>
    <row r="40" spans="1:3" s="412" customFormat="1" ht="12" customHeight="1">
      <c r="A40" s="14" t="s">
        <v>532</v>
      </c>
      <c r="B40" s="414" t="s">
        <v>295</v>
      </c>
      <c r="C40" s="292"/>
    </row>
    <row r="41" spans="1:3" s="412" customFormat="1" ht="12" customHeight="1">
      <c r="A41" s="14" t="s">
        <v>533</v>
      </c>
      <c r="B41" s="414" t="s">
        <v>296</v>
      </c>
      <c r="C41" s="292"/>
    </row>
    <row r="42" spans="1:3" s="412" customFormat="1" ht="12" customHeight="1">
      <c r="A42" s="14" t="s">
        <v>534</v>
      </c>
      <c r="B42" s="414" t="s">
        <v>297</v>
      </c>
      <c r="C42" s="295"/>
    </row>
    <row r="43" spans="1:3" s="412" customFormat="1" ht="12" customHeight="1" thickBot="1">
      <c r="A43" s="16" t="s">
        <v>535</v>
      </c>
      <c r="B43" s="415" t="s">
        <v>298</v>
      </c>
      <c r="C43" s="399"/>
    </row>
    <row r="44" spans="1:3" s="412" customFormat="1" ht="12" customHeight="1" thickBot="1">
      <c r="A44" s="20" t="s">
        <v>543</v>
      </c>
      <c r="B44" s="21" t="s">
        <v>544</v>
      </c>
      <c r="C44" s="290">
        <f>SUM(C45:C49)</f>
        <v>0</v>
      </c>
    </row>
    <row r="45" spans="1:3" s="412" customFormat="1" ht="12" customHeight="1">
      <c r="A45" s="15" t="s">
        <v>538</v>
      </c>
      <c r="B45" s="413" t="s">
        <v>303</v>
      </c>
      <c r="C45" s="449"/>
    </row>
    <row r="46" spans="1:3" s="412" customFormat="1" ht="12" customHeight="1">
      <c r="A46" s="14" t="s">
        <v>539</v>
      </c>
      <c r="B46" s="414" t="s">
        <v>304</v>
      </c>
      <c r="C46" s="295"/>
    </row>
    <row r="47" spans="1:3" s="412" customFormat="1" ht="12" customHeight="1">
      <c r="A47" s="14" t="s">
        <v>540</v>
      </c>
      <c r="B47" s="414" t="s">
        <v>305</v>
      </c>
      <c r="C47" s="295"/>
    </row>
    <row r="48" spans="1:3" s="412" customFormat="1" ht="12" customHeight="1">
      <c r="A48" s="14" t="s">
        <v>541</v>
      </c>
      <c r="B48" s="414" t="s">
        <v>485</v>
      </c>
      <c r="C48" s="295"/>
    </row>
    <row r="49" spans="1:3" s="412" customFormat="1" ht="12" customHeight="1" thickBot="1">
      <c r="A49" s="16" t="s">
        <v>542</v>
      </c>
      <c r="B49" s="415" t="s">
        <v>306</v>
      </c>
      <c r="C49" s="399"/>
    </row>
    <row r="50" spans="1:3" s="412" customFormat="1" ht="12" customHeight="1" thickBot="1">
      <c r="A50" s="20" t="s">
        <v>548</v>
      </c>
      <c r="B50" s="21" t="s">
        <v>549</v>
      </c>
      <c r="C50" s="290">
        <f>SUM(C51:C53)</f>
        <v>0</v>
      </c>
    </row>
    <row r="51" spans="1:3" s="412" customFormat="1" ht="12" customHeight="1">
      <c r="A51" s="15" t="s">
        <v>545</v>
      </c>
      <c r="B51" s="413" t="s">
        <v>308</v>
      </c>
      <c r="C51" s="293"/>
    </row>
    <row r="52" spans="1:3" s="412" customFormat="1" ht="12" customHeight="1">
      <c r="A52" s="14" t="s">
        <v>546</v>
      </c>
      <c r="B52" s="414" t="s">
        <v>476</v>
      </c>
      <c r="C52" s="292"/>
    </row>
    <row r="53" spans="1:3" s="412" customFormat="1" ht="12" customHeight="1">
      <c r="A53" s="14" t="s">
        <v>547</v>
      </c>
      <c r="B53" s="414" t="s">
        <v>309</v>
      </c>
      <c r="C53" s="292"/>
    </row>
    <row r="54" spans="1:3" s="412" customFormat="1" ht="12" customHeight="1" thickBot="1">
      <c r="A54" s="16" t="s">
        <v>547</v>
      </c>
      <c r="B54" s="415" t="s">
        <v>310</v>
      </c>
      <c r="C54" s="294"/>
    </row>
    <row r="55" spans="1:3" s="412" customFormat="1" ht="12" customHeight="1" thickBot="1">
      <c r="A55" s="20" t="s">
        <v>553</v>
      </c>
      <c r="B55" s="285" t="s">
        <v>554</v>
      </c>
      <c r="C55" s="290">
        <f>SUM(C56:C58)</f>
        <v>0</v>
      </c>
    </row>
    <row r="56" spans="1:3" s="412" customFormat="1" ht="12" customHeight="1">
      <c r="A56" s="15" t="s">
        <v>550</v>
      </c>
      <c r="B56" s="413" t="s">
        <v>315</v>
      </c>
      <c r="C56" s="295"/>
    </row>
    <row r="57" spans="1:3" s="412" customFormat="1" ht="12" customHeight="1">
      <c r="A57" s="14" t="s">
        <v>551</v>
      </c>
      <c r="B57" s="414" t="s">
        <v>477</v>
      </c>
      <c r="C57" s="295"/>
    </row>
    <row r="58" spans="1:3" s="412" customFormat="1" ht="12" customHeight="1">
      <c r="A58" s="14" t="s">
        <v>552</v>
      </c>
      <c r="B58" s="414" t="s">
        <v>316</v>
      </c>
      <c r="C58" s="295"/>
    </row>
    <row r="59" spans="1:3" s="412" customFormat="1" ht="12" customHeight="1" thickBot="1">
      <c r="A59" s="16" t="s">
        <v>552</v>
      </c>
      <c r="B59" s="415" t="s">
        <v>317</v>
      </c>
      <c r="C59" s="295"/>
    </row>
    <row r="60" spans="1:3" s="412" customFormat="1" ht="12" customHeight="1" thickBot="1">
      <c r="A60" s="20" t="s">
        <v>555</v>
      </c>
      <c r="B60" s="21" t="s">
        <v>556</v>
      </c>
      <c r="C60" s="296">
        <f>+C5+C12+C19+C26+C33+C44+C50+C55</f>
        <v>28840</v>
      </c>
    </row>
    <row r="61" spans="1:3" s="412" customFormat="1" ht="12" customHeight="1" thickBot="1">
      <c r="A61" s="431" t="s">
        <v>560</v>
      </c>
      <c r="B61" s="285" t="s">
        <v>561</v>
      </c>
      <c r="C61" s="290">
        <f>SUM(C62:C64)</f>
        <v>0</v>
      </c>
    </row>
    <row r="62" spans="1:3" s="412" customFormat="1" ht="12" customHeight="1">
      <c r="A62" s="15" t="s">
        <v>557</v>
      </c>
      <c r="B62" s="413" t="s">
        <v>321</v>
      </c>
      <c r="C62" s="295"/>
    </row>
    <row r="63" spans="1:3" s="412" customFormat="1" ht="12" customHeight="1">
      <c r="A63" s="14" t="s">
        <v>558</v>
      </c>
      <c r="B63" s="414" t="s">
        <v>322</v>
      </c>
      <c r="C63" s="295"/>
    </row>
    <row r="64" spans="1:3" s="412" customFormat="1" ht="12" customHeight="1" thickBot="1">
      <c r="A64" s="16" t="s">
        <v>559</v>
      </c>
      <c r="B64" s="417" t="s">
        <v>323</v>
      </c>
      <c r="C64" s="295"/>
    </row>
    <row r="65" spans="1:3" s="412" customFormat="1" ht="12" customHeight="1" thickBot="1">
      <c r="A65" s="431" t="s">
        <v>506</v>
      </c>
      <c r="B65" s="498" t="s">
        <v>566</v>
      </c>
      <c r="C65" s="290">
        <f>SUM(C66:C69)</f>
        <v>0</v>
      </c>
    </row>
    <row r="66" spans="1:3" s="412" customFormat="1" ht="12" customHeight="1">
      <c r="A66" s="15" t="s">
        <v>562</v>
      </c>
      <c r="B66" s="413" t="s">
        <v>326</v>
      </c>
      <c r="C66" s="295"/>
    </row>
    <row r="67" spans="1:3" s="412" customFormat="1" ht="12" customHeight="1">
      <c r="A67" s="14" t="s">
        <v>563</v>
      </c>
      <c r="B67" s="414" t="s">
        <v>327</v>
      </c>
      <c r="C67" s="295"/>
    </row>
    <row r="68" spans="1:3" s="412" customFormat="1" ht="12" customHeight="1">
      <c r="A68" s="14" t="s">
        <v>564</v>
      </c>
      <c r="B68" s="414" t="s">
        <v>328</v>
      </c>
      <c r="C68" s="295"/>
    </row>
    <row r="69" spans="1:3" s="412" customFormat="1" ht="12" customHeight="1" thickBot="1">
      <c r="A69" s="16" t="s">
        <v>565</v>
      </c>
      <c r="B69" s="415" t="s">
        <v>329</v>
      </c>
      <c r="C69" s="295"/>
    </row>
    <row r="70" spans="1:3" s="412" customFormat="1" ht="12" customHeight="1" thickBot="1">
      <c r="A70" s="431" t="s">
        <v>569</v>
      </c>
      <c r="B70" s="285" t="s">
        <v>570</v>
      </c>
      <c r="C70" s="290">
        <f>SUM(C71:C72)</f>
        <v>0</v>
      </c>
    </row>
    <row r="71" spans="1:3" s="412" customFormat="1" ht="12" customHeight="1">
      <c r="A71" s="15" t="s">
        <v>567</v>
      </c>
      <c r="B71" s="413" t="s">
        <v>332</v>
      </c>
      <c r="C71" s="295"/>
    </row>
    <row r="72" spans="1:3" s="412" customFormat="1" ht="12" customHeight="1" thickBot="1">
      <c r="A72" s="16" t="s">
        <v>568</v>
      </c>
      <c r="B72" s="415" t="s">
        <v>333</v>
      </c>
      <c r="C72" s="295"/>
    </row>
    <row r="73" spans="1:3" s="412" customFormat="1" ht="12" customHeight="1" thickBot="1">
      <c r="A73" s="416" t="s">
        <v>575</v>
      </c>
      <c r="B73" s="285" t="s">
        <v>584</v>
      </c>
      <c r="C73" s="290">
        <f>SUM(C74:C76)</f>
        <v>0</v>
      </c>
    </row>
    <row r="74" spans="1:3" s="412" customFormat="1" ht="12" customHeight="1">
      <c r="A74" s="15" t="s">
        <v>571</v>
      </c>
      <c r="B74" s="413" t="s">
        <v>336</v>
      </c>
      <c r="C74" s="295"/>
    </row>
    <row r="75" spans="1:3" s="412" customFormat="1" ht="12" customHeight="1">
      <c r="A75" s="14" t="s">
        <v>572</v>
      </c>
      <c r="B75" s="414" t="s">
        <v>337</v>
      </c>
      <c r="C75" s="295"/>
    </row>
    <row r="76" spans="1:3" s="412" customFormat="1" ht="12" customHeight="1" thickBot="1">
      <c r="A76" s="16" t="s">
        <v>574</v>
      </c>
      <c r="B76" s="415" t="s">
        <v>338</v>
      </c>
      <c r="C76" s="295"/>
    </row>
    <row r="77" spans="1:3" s="412" customFormat="1" ht="12" customHeight="1" thickBot="1">
      <c r="A77" s="416" t="s">
        <v>580</v>
      </c>
      <c r="B77" s="285" t="s">
        <v>581</v>
      </c>
      <c r="C77" s="290">
        <f>SUM(C78:C81)</f>
        <v>0</v>
      </c>
    </row>
    <row r="78" spans="1:3" s="412" customFormat="1" ht="12" customHeight="1">
      <c r="A78" s="418" t="s">
        <v>576</v>
      </c>
      <c r="B78" s="413" t="s">
        <v>341</v>
      </c>
      <c r="C78" s="295"/>
    </row>
    <row r="79" spans="1:3" s="412" customFormat="1" ht="12" customHeight="1">
      <c r="A79" s="419" t="s">
        <v>577</v>
      </c>
      <c r="B79" s="414" t="s">
        <v>343</v>
      </c>
      <c r="C79" s="295"/>
    </row>
    <row r="80" spans="1:3" s="412" customFormat="1" ht="12" customHeight="1">
      <c r="A80" s="419" t="s">
        <v>578</v>
      </c>
      <c r="B80" s="414" t="s">
        <v>345</v>
      </c>
      <c r="C80" s="295"/>
    </row>
    <row r="81" spans="1:3" s="412" customFormat="1" ht="12" customHeight="1" thickBot="1">
      <c r="A81" s="420" t="s">
        <v>579</v>
      </c>
      <c r="B81" s="415" t="s">
        <v>347</v>
      </c>
      <c r="C81" s="295"/>
    </row>
    <row r="82" spans="1:3" s="412" customFormat="1" ht="13.5" customHeight="1" thickBot="1">
      <c r="A82" s="416" t="s">
        <v>582</v>
      </c>
      <c r="B82" s="285" t="s">
        <v>349</v>
      </c>
      <c r="C82" s="450"/>
    </row>
    <row r="83" spans="1:3" s="412" customFormat="1" ht="15.75" customHeight="1" thickBot="1">
      <c r="A83" s="416" t="s">
        <v>583</v>
      </c>
      <c r="B83" s="421" t="s">
        <v>585</v>
      </c>
      <c r="C83" s="296">
        <f>+C61+C65+C70+C73+C77+C82</f>
        <v>0</v>
      </c>
    </row>
    <row r="84" spans="1:3" s="412" customFormat="1" ht="16.5" customHeight="1" thickBot="1">
      <c r="A84" s="422" t="s">
        <v>586</v>
      </c>
      <c r="B84" s="423" t="s">
        <v>587</v>
      </c>
      <c r="C84" s="296">
        <f>+C60+C83</f>
        <v>28840</v>
      </c>
    </row>
    <row r="85" spans="1:3" s="412" customFormat="1" ht="83.25" customHeight="1">
      <c r="A85" s="5"/>
      <c r="B85" s="6"/>
      <c r="C85" s="297"/>
    </row>
    <row r="86" spans="1:3" ht="16.5" customHeight="1">
      <c r="A86" s="561" t="s">
        <v>49</v>
      </c>
      <c r="B86" s="561"/>
      <c r="C86" s="561"/>
    </row>
    <row r="87" spans="1:3" s="424" customFormat="1" ht="16.5" customHeight="1" thickBot="1">
      <c r="A87" s="563" t="s">
        <v>163</v>
      </c>
      <c r="B87" s="563"/>
      <c r="C87" s="160" t="s">
        <v>232</v>
      </c>
    </row>
    <row r="88" spans="1:3" ht="37.5" customHeight="1" thickBot="1">
      <c r="A88" s="23" t="s">
        <v>649</v>
      </c>
      <c r="B88" s="24" t="s">
        <v>650</v>
      </c>
      <c r="C88" s="45" t="s">
        <v>255</v>
      </c>
    </row>
    <row r="89" spans="1:3" s="411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603</v>
      </c>
      <c r="B90" s="31" t="s">
        <v>604</v>
      </c>
      <c r="C90" s="289">
        <f>SUM(C91:C95)</f>
        <v>45866</v>
      </c>
    </row>
    <row r="91" spans="1:3" ht="12" customHeight="1">
      <c r="A91" s="17" t="s">
        <v>588</v>
      </c>
      <c r="B91" s="10" t="s">
        <v>51</v>
      </c>
      <c r="C91" s="291"/>
    </row>
    <row r="92" spans="1:3" ht="12" customHeight="1">
      <c r="A92" s="14" t="s">
        <v>589</v>
      </c>
      <c r="B92" s="8" t="s">
        <v>192</v>
      </c>
      <c r="C92" s="292"/>
    </row>
    <row r="93" spans="1:3" ht="12" customHeight="1">
      <c r="A93" s="14" t="s">
        <v>590</v>
      </c>
      <c r="B93" s="8" t="s">
        <v>150</v>
      </c>
      <c r="C93" s="294"/>
    </row>
    <row r="94" spans="1:3" ht="12" customHeight="1">
      <c r="A94" s="14" t="s">
        <v>591</v>
      </c>
      <c r="B94" s="11" t="s">
        <v>193</v>
      </c>
      <c r="C94" s="294">
        <v>45866</v>
      </c>
    </row>
    <row r="95" spans="1:3" ht="12" customHeight="1">
      <c r="A95" s="14" t="s">
        <v>592</v>
      </c>
      <c r="B95" s="19" t="s">
        <v>194</v>
      </c>
      <c r="C95" s="294"/>
    </row>
    <row r="96" spans="1:3" ht="12" customHeight="1">
      <c r="A96" s="14" t="s">
        <v>593</v>
      </c>
      <c r="B96" s="8" t="s">
        <v>368</v>
      </c>
      <c r="C96" s="294"/>
    </row>
    <row r="97" spans="1:3" ht="12" customHeight="1">
      <c r="A97" s="14" t="s">
        <v>594</v>
      </c>
      <c r="B97" s="163" t="s">
        <v>369</v>
      </c>
      <c r="C97" s="294"/>
    </row>
    <row r="98" spans="1:3" ht="12" customHeight="1">
      <c r="A98" s="14" t="s">
        <v>595</v>
      </c>
      <c r="B98" s="164" t="s">
        <v>370</v>
      </c>
      <c r="C98" s="294"/>
    </row>
    <row r="99" spans="1:3" ht="12" customHeight="1">
      <c r="A99" s="14" t="s">
        <v>596</v>
      </c>
      <c r="B99" s="164" t="s">
        <v>371</v>
      </c>
      <c r="C99" s="294"/>
    </row>
    <row r="100" spans="1:3" ht="12" customHeight="1">
      <c r="A100" s="14" t="s">
        <v>597</v>
      </c>
      <c r="B100" s="163" t="s">
        <v>372</v>
      </c>
      <c r="C100" s="294"/>
    </row>
    <row r="101" spans="1:3" ht="12" customHeight="1">
      <c r="A101" s="14" t="s">
        <v>598</v>
      </c>
      <c r="B101" s="163" t="s">
        <v>373</v>
      </c>
      <c r="C101" s="294"/>
    </row>
    <row r="102" spans="1:3" ht="12" customHeight="1">
      <c r="A102" s="14" t="s">
        <v>599</v>
      </c>
      <c r="B102" s="164" t="s">
        <v>374</v>
      </c>
      <c r="C102" s="294"/>
    </row>
    <row r="103" spans="1:3" ht="12" customHeight="1">
      <c r="A103" s="13" t="s">
        <v>600</v>
      </c>
      <c r="B103" s="165" t="s">
        <v>375</v>
      </c>
      <c r="C103" s="294"/>
    </row>
    <row r="104" spans="1:3" ht="12" customHeight="1">
      <c r="A104" s="14" t="s">
        <v>601</v>
      </c>
      <c r="B104" s="165" t="s">
        <v>376</v>
      </c>
      <c r="C104" s="294"/>
    </row>
    <row r="105" spans="1:3" ht="12" customHeight="1" thickBot="1">
      <c r="A105" s="18" t="s">
        <v>602</v>
      </c>
      <c r="B105" s="166" t="s">
        <v>377</v>
      </c>
      <c r="C105" s="298"/>
    </row>
    <row r="106" spans="1:3" ht="12" customHeight="1" thickBot="1">
      <c r="A106" s="20" t="s">
        <v>616</v>
      </c>
      <c r="B106" s="30" t="s">
        <v>378</v>
      </c>
      <c r="C106" s="290">
        <f>+C107+C109+C111</f>
        <v>0</v>
      </c>
    </row>
    <row r="107" spans="1:3" ht="12" customHeight="1">
      <c r="A107" s="15" t="s">
        <v>605</v>
      </c>
      <c r="B107" s="8" t="s">
        <v>231</v>
      </c>
      <c r="C107" s="293"/>
    </row>
    <row r="108" spans="1:3" ht="12" customHeight="1">
      <c r="A108" s="15"/>
      <c r="B108" s="12" t="s">
        <v>382</v>
      </c>
      <c r="C108" s="293"/>
    </row>
    <row r="109" spans="1:3" ht="12" customHeight="1">
      <c r="A109" s="15" t="s">
        <v>606</v>
      </c>
      <c r="B109" s="12" t="s">
        <v>196</v>
      </c>
      <c r="C109" s="292"/>
    </row>
    <row r="110" spans="1:3" ht="12" customHeight="1">
      <c r="A110" s="15"/>
      <c r="B110" s="12" t="s">
        <v>383</v>
      </c>
      <c r="C110" s="260"/>
    </row>
    <row r="111" spans="1:3" ht="12" customHeight="1">
      <c r="A111" s="15" t="s">
        <v>607</v>
      </c>
      <c r="B111" s="287" t="s">
        <v>234</v>
      </c>
      <c r="C111" s="260"/>
    </row>
    <row r="112" spans="1:3" ht="12" customHeight="1">
      <c r="A112" s="15" t="s">
        <v>608</v>
      </c>
      <c r="B112" s="286" t="s">
        <v>478</v>
      </c>
      <c r="C112" s="260"/>
    </row>
    <row r="113" spans="1:3" ht="12" customHeight="1">
      <c r="A113" s="15" t="s">
        <v>609</v>
      </c>
      <c r="B113" s="409" t="s">
        <v>388</v>
      </c>
      <c r="C113" s="260"/>
    </row>
    <row r="114" spans="1:3" ht="15.75">
      <c r="A114" s="15" t="s">
        <v>610</v>
      </c>
      <c r="B114" s="164" t="s">
        <v>371</v>
      </c>
      <c r="C114" s="260"/>
    </row>
    <row r="115" spans="1:3" ht="12" customHeight="1">
      <c r="A115" s="15" t="s">
        <v>611</v>
      </c>
      <c r="B115" s="164" t="s">
        <v>387</v>
      </c>
      <c r="C115" s="260"/>
    </row>
    <row r="116" spans="1:3" ht="12" customHeight="1">
      <c r="A116" s="15" t="s">
        <v>612</v>
      </c>
      <c r="B116" s="164" t="s">
        <v>386</v>
      </c>
      <c r="C116" s="260"/>
    </row>
    <row r="117" spans="1:3" ht="12" customHeight="1">
      <c r="A117" s="15" t="s">
        <v>613</v>
      </c>
      <c r="B117" s="164" t="s">
        <v>374</v>
      </c>
      <c r="C117" s="260"/>
    </row>
    <row r="118" spans="1:3" ht="12" customHeight="1">
      <c r="A118" s="15" t="s">
        <v>614</v>
      </c>
      <c r="B118" s="164" t="s">
        <v>385</v>
      </c>
      <c r="C118" s="260"/>
    </row>
    <row r="119" spans="1:3" ht="16.5" thickBot="1">
      <c r="A119" s="13" t="s">
        <v>615</v>
      </c>
      <c r="B119" s="164" t="s">
        <v>384</v>
      </c>
      <c r="C119" s="262"/>
    </row>
    <row r="120" spans="1:3" ht="12" customHeight="1" thickBot="1">
      <c r="A120" s="20" t="s">
        <v>617</v>
      </c>
      <c r="B120" s="153" t="s">
        <v>52</v>
      </c>
      <c r="C120" s="290">
        <f>+C121+C122</f>
        <v>0</v>
      </c>
    </row>
    <row r="121" spans="1:3" ht="12" customHeight="1">
      <c r="A121" s="15" t="s">
        <v>618</v>
      </c>
      <c r="B121" s="9" t="s">
        <v>63</v>
      </c>
      <c r="C121" s="293"/>
    </row>
    <row r="122" spans="1:3" ht="12" customHeight="1" thickBot="1">
      <c r="A122" s="16" t="s">
        <v>619</v>
      </c>
      <c r="B122" s="12" t="s">
        <v>64</v>
      </c>
      <c r="C122" s="294"/>
    </row>
    <row r="123" spans="1:3" ht="12" customHeight="1" thickBot="1">
      <c r="A123" s="20" t="s">
        <v>620</v>
      </c>
      <c r="B123" s="153" t="s">
        <v>621</v>
      </c>
      <c r="C123" s="290">
        <f>+C90+C106+C120</f>
        <v>45866</v>
      </c>
    </row>
    <row r="124" spans="1:3" ht="12" customHeight="1" thickBot="1">
      <c r="A124" s="20" t="s">
        <v>625</v>
      </c>
      <c r="B124" s="153" t="s">
        <v>626</v>
      </c>
      <c r="C124" s="290">
        <f>+C125+C126+C127</f>
        <v>0</v>
      </c>
    </row>
    <row r="125" spans="1:3" ht="12" customHeight="1">
      <c r="A125" s="15" t="s">
        <v>622</v>
      </c>
      <c r="B125" s="9" t="s">
        <v>392</v>
      </c>
      <c r="C125" s="260"/>
    </row>
    <row r="126" spans="1:3" ht="12" customHeight="1">
      <c r="A126" s="15" t="s">
        <v>623</v>
      </c>
      <c r="B126" s="9" t="s">
        <v>393</v>
      </c>
      <c r="C126" s="260"/>
    </row>
    <row r="127" spans="1:3" ht="12" customHeight="1" thickBot="1">
      <c r="A127" s="13" t="s">
        <v>624</v>
      </c>
      <c r="B127" s="7" t="s">
        <v>394</v>
      </c>
      <c r="C127" s="260"/>
    </row>
    <row r="128" spans="1:3" ht="12" customHeight="1" thickBot="1">
      <c r="A128" s="20" t="s">
        <v>631</v>
      </c>
      <c r="B128" s="153" t="s">
        <v>632</v>
      </c>
      <c r="C128" s="290">
        <f>+C129+C130+C131+C132</f>
        <v>0</v>
      </c>
    </row>
    <row r="129" spans="1:3" ht="12" customHeight="1">
      <c r="A129" s="15" t="s">
        <v>627</v>
      </c>
      <c r="B129" s="9" t="s">
        <v>395</v>
      </c>
      <c r="C129" s="260"/>
    </row>
    <row r="130" spans="1:3" ht="12" customHeight="1">
      <c r="A130" s="15" t="s">
        <v>628</v>
      </c>
      <c r="B130" s="9" t="s">
        <v>396</v>
      </c>
      <c r="C130" s="260"/>
    </row>
    <row r="131" spans="1:3" ht="12" customHeight="1">
      <c r="A131" s="15" t="s">
        <v>629</v>
      </c>
      <c r="B131" s="9" t="s">
        <v>397</v>
      </c>
      <c r="C131" s="260"/>
    </row>
    <row r="132" spans="1:3" ht="12" customHeight="1" thickBot="1">
      <c r="A132" s="13" t="s">
        <v>630</v>
      </c>
      <c r="B132" s="7" t="s">
        <v>398</v>
      </c>
      <c r="C132" s="260"/>
    </row>
    <row r="133" spans="1:3" ht="12" customHeight="1" thickBot="1">
      <c r="A133" s="20" t="s">
        <v>637</v>
      </c>
      <c r="B133" s="153" t="s">
        <v>638</v>
      </c>
      <c r="C133" s="296">
        <f>+C134+C135+C136+C137</f>
        <v>0</v>
      </c>
    </row>
    <row r="134" spans="1:3" ht="12" customHeight="1">
      <c r="A134" s="15" t="s">
        <v>633</v>
      </c>
      <c r="B134" s="9" t="s">
        <v>400</v>
      </c>
      <c r="C134" s="260"/>
    </row>
    <row r="135" spans="1:3" ht="12" customHeight="1">
      <c r="A135" s="15" t="s">
        <v>634</v>
      </c>
      <c r="B135" s="9" t="s">
        <v>410</v>
      </c>
      <c r="C135" s="260"/>
    </row>
    <row r="136" spans="1:3" ht="12" customHeight="1">
      <c r="A136" s="15" t="s">
        <v>635</v>
      </c>
      <c r="B136" s="9" t="s">
        <v>401</v>
      </c>
      <c r="C136" s="260"/>
    </row>
    <row r="137" spans="1:3" ht="12" customHeight="1" thickBot="1">
      <c r="A137" s="13" t="s">
        <v>636</v>
      </c>
      <c r="B137" s="7" t="s">
        <v>402</v>
      </c>
      <c r="C137" s="260"/>
    </row>
    <row r="138" spans="1:3" ht="12" customHeight="1" thickBot="1">
      <c r="A138" s="20" t="s">
        <v>643</v>
      </c>
      <c r="B138" s="153" t="s">
        <v>644</v>
      </c>
      <c r="C138" s="299">
        <f>+C139+C140+C141+C142</f>
        <v>0</v>
      </c>
    </row>
    <row r="139" spans="1:3" ht="12" customHeight="1">
      <c r="A139" s="15" t="s">
        <v>639</v>
      </c>
      <c r="B139" s="9" t="s">
        <v>404</v>
      </c>
      <c r="C139" s="260"/>
    </row>
    <row r="140" spans="1:3" ht="12" customHeight="1">
      <c r="A140" s="15" t="s">
        <v>640</v>
      </c>
      <c r="B140" s="9" t="s">
        <v>405</v>
      </c>
      <c r="C140" s="260"/>
    </row>
    <row r="141" spans="1:3" ht="12" customHeight="1">
      <c r="A141" s="15" t="s">
        <v>641</v>
      </c>
      <c r="B141" s="9" t="s">
        <v>406</v>
      </c>
      <c r="C141" s="260"/>
    </row>
    <row r="142" spans="1:3" ht="12" customHeight="1" thickBot="1">
      <c r="A142" s="15" t="s">
        <v>642</v>
      </c>
      <c r="B142" s="9" t="s">
        <v>407</v>
      </c>
      <c r="C142" s="260"/>
    </row>
    <row r="143" spans="1:9" ht="15" customHeight="1" thickBot="1">
      <c r="A143" s="20" t="s">
        <v>646</v>
      </c>
      <c r="B143" s="153" t="s">
        <v>645</v>
      </c>
      <c r="C143" s="425">
        <f>+C124+C128+C133+C138</f>
        <v>0</v>
      </c>
      <c r="F143" s="426"/>
      <c r="G143" s="427"/>
      <c r="H143" s="427"/>
      <c r="I143" s="427"/>
    </row>
    <row r="144" spans="1:3" s="412" customFormat="1" ht="12.75" customHeight="1" thickBot="1">
      <c r="A144" s="288" t="s">
        <v>647</v>
      </c>
      <c r="B144" s="378" t="s">
        <v>648</v>
      </c>
      <c r="C144" s="425">
        <f>+C123+C143</f>
        <v>45866</v>
      </c>
    </row>
    <row r="145" ht="7.5" customHeight="1"/>
    <row r="146" spans="1:3" ht="15.75">
      <c r="A146" s="564" t="s">
        <v>411</v>
      </c>
      <c r="B146" s="564"/>
      <c r="C146" s="564"/>
    </row>
    <row r="147" spans="1:3" ht="15" customHeight="1" thickBot="1">
      <c r="A147" s="562" t="s">
        <v>164</v>
      </c>
      <c r="B147" s="562"/>
      <c r="C147" s="300" t="s">
        <v>232</v>
      </c>
    </row>
    <row r="148" spans="1:4" ht="13.5" customHeight="1" thickBot="1">
      <c r="A148" s="20">
        <v>1</v>
      </c>
      <c r="B148" s="30" t="s">
        <v>412</v>
      </c>
      <c r="C148" s="290">
        <f>+C60-C123</f>
        <v>-17026</v>
      </c>
      <c r="D148" s="428"/>
    </row>
    <row r="149" spans="1:3" ht="27.75" customHeight="1" thickBot="1">
      <c r="A149" s="20" t="s">
        <v>21</v>
      </c>
      <c r="B149" s="30" t="s">
        <v>413</v>
      </c>
      <c r="C149" s="290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Vaja Város Önkormányzat
2015. ÉVI KÖLTSÉGVETÉS
ÁLLAMI (ÁLLAMIGAZGATÁSI) FELADATOK MÉRLEGE
&amp;R&amp;"Times New Roman CE,Félkövér dőlt"&amp;11 1.4. melléklet a 2/2015. (II.09.)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B1" sqref="B1:B16384"/>
    </sheetView>
  </sheetViews>
  <sheetFormatPr defaultColWidth="9.00390625" defaultRowHeight="12.75"/>
  <cols>
    <col min="1" max="1" width="6.875" style="63" customWidth="1"/>
    <col min="2" max="2" width="55.125" style="182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12" t="s">
        <v>167</v>
      </c>
      <c r="C1" s="313"/>
      <c r="D1" s="313"/>
      <c r="E1" s="313"/>
      <c r="F1" s="567" t="s">
        <v>720</v>
      </c>
    </row>
    <row r="2" spans="5:6" ht="14.25" thickBot="1">
      <c r="E2" s="314" t="s">
        <v>67</v>
      </c>
      <c r="F2" s="567"/>
    </row>
    <row r="3" spans="1:6" ht="18" customHeight="1" thickBot="1">
      <c r="A3" s="565" t="s">
        <v>76</v>
      </c>
      <c r="B3" s="315" t="s">
        <v>60</v>
      </c>
      <c r="C3" s="316"/>
      <c r="D3" s="315" t="s">
        <v>61</v>
      </c>
      <c r="E3" s="317"/>
      <c r="F3" s="567"/>
    </row>
    <row r="4" spans="1:6" s="318" customFormat="1" ht="35.25" customHeight="1" thickBot="1">
      <c r="A4" s="566"/>
      <c r="B4" s="183" t="s">
        <v>68</v>
      </c>
      <c r="C4" s="184" t="s">
        <v>255</v>
      </c>
      <c r="D4" s="183" t="s">
        <v>68</v>
      </c>
      <c r="E4" s="59" t="s">
        <v>255</v>
      </c>
      <c r="F4" s="567"/>
    </row>
    <row r="5" spans="1:6" s="323" customFormat="1" ht="12" customHeight="1" thickBot="1">
      <c r="A5" s="319">
        <v>1</v>
      </c>
      <c r="B5" s="320">
        <v>2</v>
      </c>
      <c r="C5" s="321" t="s">
        <v>22</v>
      </c>
      <c r="D5" s="320" t="s">
        <v>23</v>
      </c>
      <c r="E5" s="322" t="s">
        <v>24</v>
      </c>
      <c r="F5" s="567"/>
    </row>
    <row r="6" spans="1:6" ht="12.75" customHeight="1">
      <c r="A6" s="324" t="s">
        <v>20</v>
      </c>
      <c r="B6" s="325" t="s">
        <v>414</v>
      </c>
      <c r="C6" s="301">
        <v>310074</v>
      </c>
      <c r="D6" s="325" t="s">
        <v>69</v>
      </c>
      <c r="E6" s="307">
        <v>394546</v>
      </c>
      <c r="F6" s="567"/>
    </row>
    <row r="7" spans="1:6" ht="12.75" customHeight="1">
      <c r="A7" s="326" t="s">
        <v>21</v>
      </c>
      <c r="B7" s="327" t="s">
        <v>415</v>
      </c>
      <c r="C7" s="302">
        <v>268952</v>
      </c>
      <c r="D7" s="327" t="s">
        <v>192</v>
      </c>
      <c r="E7" s="308">
        <v>84130</v>
      </c>
      <c r="F7" s="567"/>
    </row>
    <row r="8" spans="1:6" ht="12.75" customHeight="1">
      <c r="A8" s="326" t="s">
        <v>22</v>
      </c>
      <c r="B8" s="327" t="s">
        <v>443</v>
      </c>
      <c r="C8" s="302"/>
      <c r="D8" s="327" t="s">
        <v>237</v>
      </c>
      <c r="E8" s="308">
        <v>213550</v>
      </c>
      <c r="F8" s="567"/>
    </row>
    <row r="9" spans="1:6" ht="12.75" customHeight="1">
      <c r="A9" s="326" t="s">
        <v>23</v>
      </c>
      <c r="B9" s="327" t="s">
        <v>183</v>
      </c>
      <c r="C9" s="302">
        <v>143000</v>
      </c>
      <c r="D9" s="327" t="s">
        <v>193</v>
      </c>
      <c r="E9" s="308">
        <v>45866</v>
      </c>
      <c r="F9" s="567"/>
    </row>
    <row r="10" spans="1:6" ht="12.75" customHeight="1">
      <c r="A10" s="326" t="s">
        <v>24</v>
      </c>
      <c r="B10" s="328" t="s">
        <v>416</v>
      </c>
      <c r="C10" s="302"/>
      <c r="D10" s="327" t="s">
        <v>194</v>
      </c>
      <c r="E10" s="308">
        <v>6000</v>
      </c>
      <c r="F10" s="567"/>
    </row>
    <row r="11" spans="1:6" ht="12.75" customHeight="1">
      <c r="A11" s="326" t="s">
        <v>25</v>
      </c>
      <c r="B11" s="327" t="s">
        <v>417</v>
      </c>
      <c r="C11" s="303"/>
      <c r="D11" s="327" t="s">
        <v>52</v>
      </c>
      <c r="E11" s="308">
        <v>1500</v>
      </c>
      <c r="F11" s="567"/>
    </row>
    <row r="12" spans="1:6" ht="12.75" customHeight="1">
      <c r="A12" s="326" t="s">
        <v>26</v>
      </c>
      <c r="B12" s="327" t="s">
        <v>298</v>
      </c>
      <c r="C12" s="302">
        <v>62866</v>
      </c>
      <c r="D12" s="52"/>
      <c r="E12" s="308"/>
      <c r="F12" s="567"/>
    </row>
    <row r="13" spans="1:6" ht="12.75" customHeight="1">
      <c r="A13" s="326" t="s">
        <v>27</v>
      </c>
      <c r="B13" s="52"/>
      <c r="C13" s="302"/>
      <c r="D13" s="52"/>
      <c r="E13" s="308"/>
      <c r="F13" s="567"/>
    </row>
    <row r="14" spans="1:6" ht="12.75" customHeight="1">
      <c r="A14" s="326" t="s">
        <v>28</v>
      </c>
      <c r="B14" s="429"/>
      <c r="C14" s="303"/>
      <c r="D14" s="52"/>
      <c r="E14" s="308"/>
      <c r="F14" s="567"/>
    </row>
    <row r="15" spans="1:6" ht="12.75" customHeight="1">
      <c r="A15" s="326" t="s">
        <v>29</v>
      </c>
      <c r="B15" s="52"/>
      <c r="C15" s="302"/>
      <c r="D15" s="52"/>
      <c r="E15" s="308">
        <v>0</v>
      </c>
      <c r="F15" s="567"/>
    </row>
    <row r="16" spans="1:6" ht="12.75" customHeight="1">
      <c r="A16" s="326" t="s">
        <v>30</v>
      </c>
      <c r="B16" s="52"/>
      <c r="C16" s="302"/>
      <c r="D16" s="52"/>
      <c r="E16" s="308"/>
      <c r="F16" s="567"/>
    </row>
    <row r="17" spans="1:6" ht="12.75" customHeight="1" thickBot="1">
      <c r="A17" s="326" t="s">
        <v>31</v>
      </c>
      <c r="B17" s="65"/>
      <c r="C17" s="304"/>
      <c r="D17" s="52"/>
      <c r="E17" s="309"/>
      <c r="F17" s="567"/>
    </row>
    <row r="18" spans="1:6" ht="15.75" customHeight="1" thickBot="1">
      <c r="A18" s="329" t="s">
        <v>32</v>
      </c>
      <c r="B18" s="155" t="s">
        <v>444</v>
      </c>
      <c r="C18" s="305">
        <f>+C6+C7+C9+C10+C12+C13+C14+C15+C16+C17</f>
        <v>784892</v>
      </c>
      <c r="D18" s="155" t="s">
        <v>425</v>
      </c>
      <c r="E18" s="310">
        <f>SUM(E6:E17)</f>
        <v>745592</v>
      </c>
      <c r="F18" s="567"/>
    </row>
    <row r="19" spans="1:6" ht="12.75" customHeight="1">
      <c r="A19" s="330" t="s">
        <v>33</v>
      </c>
      <c r="B19" s="331" t="s">
        <v>420</v>
      </c>
      <c r="C19" s="476">
        <f>+C20+C21+C22+C23</f>
        <v>0</v>
      </c>
      <c r="D19" s="332" t="s">
        <v>200</v>
      </c>
      <c r="E19" s="311"/>
      <c r="F19" s="567"/>
    </row>
    <row r="20" spans="1:6" ht="12.75" customHeight="1">
      <c r="A20" s="333" t="s">
        <v>34</v>
      </c>
      <c r="B20" s="332" t="s">
        <v>229</v>
      </c>
      <c r="C20" s="98"/>
      <c r="D20" s="332" t="s">
        <v>424</v>
      </c>
      <c r="E20" s="99"/>
      <c r="F20" s="567"/>
    </row>
    <row r="21" spans="1:6" ht="12.75" customHeight="1">
      <c r="A21" s="333" t="s">
        <v>35</v>
      </c>
      <c r="B21" s="332" t="s">
        <v>230</v>
      </c>
      <c r="C21" s="98"/>
      <c r="D21" s="332" t="s">
        <v>165</v>
      </c>
      <c r="E21" s="99"/>
      <c r="F21" s="567"/>
    </row>
    <row r="22" spans="1:6" ht="12.75" customHeight="1">
      <c r="A22" s="333" t="s">
        <v>36</v>
      </c>
      <c r="B22" s="332" t="s">
        <v>235</v>
      </c>
      <c r="C22" s="98"/>
      <c r="D22" s="332" t="s">
        <v>166</v>
      </c>
      <c r="E22" s="99"/>
      <c r="F22" s="567"/>
    </row>
    <row r="23" spans="1:6" ht="12.75" customHeight="1">
      <c r="A23" s="333" t="s">
        <v>37</v>
      </c>
      <c r="B23" s="332" t="s">
        <v>236</v>
      </c>
      <c r="C23" s="98"/>
      <c r="D23" s="331" t="s">
        <v>238</v>
      </c>
      <c r="E23" s="99"/>
      <c r="F23" s="567"/>
    </row>
    <row r="24" spans="1:6" ht="12.75" customHeight="1">
      <c r="A24" s="333" t="s">
        <v>38</v>
      </c>
      <c r="B24" s="332" t="s">
        <v>421</v>
      </c>
      <c r="C24" s="334">
        <f>+C25+C26</f>
        <v>0</v>
      </c>
      <c r="D24" s="332" t="s">
        <v>201</v>
      </c>
      <c r="E24" s="99"/>
      <c r="F24" s="567"/>
    </row>
    <row r="25" spans="1:6" ht="12.75" customHeight="1">
      <c r="A25" s="330" t="s">
        <v>39</v>
      </c>
      <c r="B25" s="331" t="s">
        <v>418</v>
      </c>
      <c r="C25" s="306"/>
      <c r="D25" s="325" t="s">
        <v>202</v>
      </c>
      <c r="E25" s="311"/>
      <c r="F25" s="567"/>
    </row>
    <row r="26" spans="1:6" ht="12.75" customHeight="1" thickBot="1">
      <c r="A26" s="333" t="s">
        <v>40</v>
      </c>
      <c r="B26" s="332" t="s">
        <v>419</v>
      </c>
      <c r="C26" s="98"/>
      <c r="D26" s="52"/>
      <c r="E26" s="99"/>
      <c r="F26" s="567"/>
    </row>
    <row r="27" spans="1:6" ht="15.75" customHeight="1" thickBot="1">
      <c r="A27" s="329" t="s">
        <v>41</v>
      </c>
      <c r="B27" s="155" t="s">
        <v>422</v>
      </c>
      <c r="C27" s="305">
        <f>+C19+C24</f>
        <v>0</v>
      </c>
      <c r="D27" s="155" t="s">
        <v>426</v>
      </c>
      <c r="E27" s="310">
        <f>SUM(E19:E26)</f>
        <v>0</v>
      </c>
      <c r="F27" s="567"/>
    </row>
    <row r="28" spans="1:6" ht="13.5" thickBot="1">
      <c r="A28" s="329" t="s">
        <v>42</v>
      </c>
      <c r="B28" s="335" t="s">
        <v>423</v>
      </c>
      <c r="C28" s="336">
        <f>+C18+C27</f>
        <v>784892</v>
      </c>
      <c r="D28" s="335" t="s">
        <v>427</v>
      </c>
      <c r="E28" s="336">
        <f>+E18+E27</f>
        <v>745592</v>
      </c>
      <c r="F28" s="567"/>
    </row>
    <row r="29" spans="1:6" ht="13.5" thickBot="1">
      <c r="A29" s="329" t="s">
        <v>43</v>
      </c>
      <c r="B29" s="335" t="s">
        <v>178</v>
      </c>
      <c r="C29" s="336" t="str">
        <f>IF(C18-E18&lt;0,E18-C18,"-")</f>
        <v>-</v>
      </c>
      <c r="D29" s="335" t="s">
        <v>179</v>
      </c>
      <c r="E29" s="336">
        <f>IF(C18-E18&gt;0,C18-E18,"-")</f>
        <v>39300</v>
      </c>
      <c r="F29" s="567"/>
    </row>
    <row r="30" spans="1:6" ht="13.5" thickBot="1">
      <c r="A30" s="329" t="s">
        <v>44</v>
      </c>
      <c r="B30" s="335" t="s">
        <v>239</v>
      </c>
      <c r="C30" s="336" t="str">
        <f>IF(C18+C19-E28&lt;0,E28-(C18+C19),"-")</f>
        <v>-</v>
      </c>
      <c r="D30" s="335" t="s">
        <v>240</v>
      </c>
      <c r="E30" s="336">
        <f>IF(C18+C19-E28&gt;0,C18+C19-E28,"-")</f>
        <v>39300</v>
      </c>
      <c r="F30" s="567"/>
    </row>
    <row r="31" spans="2:4" ht="18.75">
      <c r="B31" s="568"/>
      <c r="C31" s="568"/>
      <c r="D31" s="568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63" customWidth="1"/>
    <col min="2" max="2" width="55.125" style="182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12" t="s">
        <v>168</v>
      </c>
      <c r="C1" s="313"/>
      <c r="D1" s="313"/>
      <c r="E1" s="313"/>
      <c r="F1" s="567" t="s">
        <v>721</v>
      </c>
    </row>
    <row r="2" spans="5:6" ht="14.25" thickBot="1">
      <c r="E2" s="314" t="s">
        <v>67</v>
      </c>
      <c r="F2" s="567"/>
    </row>
    <row r="3" spans="1:6" ht="13.5" thickBot="1">
      <c r="A3" s="569" t="s">
        <v>76</v>
      </c>
      <c r="B3" s="315" t="s">
        <v>60</v>
      </c>
      <c r="C3" s="316"/>
      <c r="D3" s="315" t="s">
        <v>61</v>
      </c>
      <c r="E3" s="317"/>
      <c r="F3" s="567"/>
    </row>
    <row r="4" spans="1:6" s="318" customFormat="1" ht="24.75" thickBot="1">
      <c r="A4" s="570"/>
      <c r="B4" s="183" t="s">
        <v>68</v>
      </c>
      <c r="C4" s="184" t="s">
        <v>255</v>
      </c>
      <c r="D4" s="183" t="s">
        <v>68</v>
      </c>
      <c r="E4" s="184" t="s">
        <v>255</v>
      </c>
      <c r="F4" s="567"/>
    </row>
    <row r="5" spans="1:6" s="318" customFormat="1" ht="13.5" thickBot="1">
      <c r="A5" s="319">
        <v>1</v>
      </c>
      <c r="B5" s="320">
        <v>2</v>
      </c>
      <c r="C5" s="321">
        <v>3</v>
      </c>
      <c r="D5" s="320">
        <v>4</v>
      </c>
      <c r="E5" s="322">
        <v>5</v>
      </c>
      <c r="F5" s="567"/>
    </row>
    <row r="6" spans="1:6" ht="12.75" customHeight="1">
      <c r="A6" s="324" t="s">
        <v>20</v>
      </c>
      <c r="B6" s="325" t="s">
        <v>428</v>
      </c>
      <c r="C6" s="301">
        <v>436604</v>
      </c>
      <c r="D6" s="325" t="s">
        <v>231</v>
      </c>
      <c r="E6" s="307">
        <v>306920</v>
      </c>
      <c r="F6" s="567"/>
    </row>
    <row r="7" spans="1:6" ht="12.75">
      <c r="A7" s="326" t="s">
        <v>21</v>
      </c>
      <c r="B7" s="327" t="s">
        <v>429</v>
      </c>
      <c r="C7" s="302"/>
      <c r="D7" s="327" t="s">
        <v>434</v>
      </c>
      <c r="E7" s="308">
        <v>306920</v>
      </c>
      <c r="F7" s="567"/>
    </row>
    <row r="8" spans="1:6" ht="12.75" customHeight="1">
      <c r="A8" s="326" t="s">
        <v>22</v>
      </c>
      <c r="B8" s="327" t="s">
        <v>12</v>
      </c>
      <c r="C8" s="302"/>
      <c r="D8" s="327" t="s">
        <v>196</v>
      </c>
      <c r="E8" s="308">
        <v>170684</v>
      </c>
      <c r="F8" s="567"/>
    </row>
    <row r="9" spans="1:6" ht="12.75" customHeight="1">
      <c r="A9" s="326" t="s">
        <v>23</v>
      </c>
      <c r="B9" s="327" t="s">
        <v>430</v>
      </c>
      <c r="C9" s="302"/>
      <c r="D9" s="327" t="s">
        <v>435</v>
      </c>
      <c r="E9" s="308"/>
      <c r="F9" s="567"/>
    </row>
    <row r="10" spans="1:6" ht="12.75" customHeight="1">
      <c r="A10" s="326" t="s">
        <v>24</v>
      </c>
      <c r="B10" s="327" t="s">
        <v>431</v>
      </c>
      <c r="C10" s="302"/>
      <c r="D10" s="327" t="s">
        <v>234</v>
      </c>
      <c r="E10" s="308"/>
      <c r="F10" s="567"/>
    </row>
    <row r="11" spans="1:6" ht="12.75" customHeight="1">
      <c r="A11" s="326" t="s">
        <v>25</v>
      </c>
      <c r="B11" s="327" t="s">
        <v>432</v>
      </c>
      <c r="C11" s="303">
        <v>1700</v>
      </c>
      <c r="D11" s="52"/>
      <c r="E11" s="308"/>
      <c r="F11" s="567"/>
    </row>
    <row r="12" spans="1:6" ht="12.75" customHeight="1">
      <c r="A12" s="326" t="s">
        <v>26</v>
      </c>
      <c r="B12" s="52"/>
      <c r="C12" s="302"/>
      <c r="D12" s="52"/>
      <c r="E12" s="308"/>
      <c r="F12" s="567"/>
    </row>
    <row r="13" spans="1:6" ht="12.75" customHeight="1">
      <c r="A13" s="326" t="s">
        <v>27</v>
      </c>
      <c r="B13" s="52"/>
      <c r="C13" s="302"/>
      <c r="D13" s="52"/>
      <c r="E13" s="308"/>
      <c r="F13" s="567"/>
    </row>
    <row r="14" spans="1:6" ht="12.75" customHeight="1">
      <c r="A14" s="326" t="s">
        <v>28</v>
      </c>
      <c r="B14" s="52"/>
      <c r="C14" s="303"/>
      <c r="D14" s="52"/>
      <c r="E14" s="308"/>
      <c r="F14" s="567"/>
    </row>
    <row r="15" spans="1:6" ht="12.75">
      <c r="A15" s="326" t="s">
        <v>29</v>
      </c>
      <c r="B15" s="52"/>
      <c r="C15" s="303"/>
      <c r="D15" s="52"/>
      <c r="E15" s="308"/>
      <c r="F15" s="567"/>
    </row>
    <row r="16" spans="1:6" ht="12.75" customHeight="1" thickBot="1">
      <c r="A16" s="389" t="s">
        <v>30</v>
      </c>
      <c r="B16" s="430"/>
      <c r="C16" s="391"/>
      <c r="D16" s="390" t="s">
        <v>52</v>
      </c>
      <c r="E16" s="354"/>
      <c r="F16" s="567"/>
    </row>
    <row r="17" spans="1:6" ht="15.75" customHeight="1" thickBot="1">
      <c r="A17" s="329" t="s">
        <v>31</v>
      </c>
      <c r="B17" s="155" t="s">
        <v>445</v>
      </c>
      <c r="C17" s="305">
        <f>+C6+C8+C9+C11+C12+C13+C14+C15+C16</f>
        <v>438304</v>
      </c>
      <c r="D17" s="155" t="s">
        <v>446</v>
      </c>
      <c r="E17" s="310">
        <f>+E6+E8+E10+E11+E12+E13+E14+E15+E16</f>
        <v>477604</v>
      </c>
      <c r="F17" s="567"/>
    </row>
    <row r="18" spans="1:6" ht="12.75" customHeight="1">
      <c r="A18" s="324" t="s">
        <v>32</v>
      </c>
      <c r="B18" s="339" t="s">
        <v>252</v>
      </c>
      <c r="C18" s="346">
        <f>+C19+C20+C21+C22+C23</f>
        <v>0</v>
      </c>
      <c r="D18" s="332" t="s">
        <v>200</v>
      </c>
      <c r="E18" s="96"/>
      <c r="F18" s="567"/>
    </row>
    <row r="19" spans="1:6" ht="12.75" customHeight="1">
      <c r="A19" s="326" t="s">
        <v>33</v>
      </c>
      <c r="B19" s="340" t="s">
        <v>241</v>
      </c>
      <c r="C19" s="98"/>
      <c r="D19" s="332" t="s">
        <v>203</v>
      </c>
      <c r="E19" s="99"/>
      <c r="F19" s="567"/>
    </row>
    <row r="20" spans="1:6" ht="12.75" customHeight="1">
      <c r="A20" s="324" t="s">
        <v>34</v>
      </c>
      <c r="B20" s="340" t="s">
        <v>242</v>
      </c>
      <c r="C20" s="98"/>
      <c r="D20" s="332" t="s">
        <v>165</v>
      </c>
      <c r="E20" s="99"/>
      <c r="F20" s="567"/>
    </row>
    <row r="21" spans="1:6" ht="12.75" customHeight="1">
      <c r="A21" s="326" t="s">
        <v>35</v>
      </c>
      <c r="B21" s="340" t="s">
        <v>243</v>
      </c>
      <c r="C21" s="98"/>
      <c r="D21" s="332" t="s">
        <v>166</v>
      </c>
      <c r="E21" s="99"/>
      <c r="F21" s="567"/>
    </row>
    <row r="22" spans="1:6" ht="12.75" customHeight="1">
      <c r="A22" s="324" t="s">
        <v>36</v>
      </c>
      <c r="B22" s="340" t="s">
        <v>244</v>
      </c>
      <c r="C22" s="98"/>
      <c r="D22" s="331" t="s">
        <v>238</v>
      </c>
      <c r="E22" s="99"/>
      <c r="F22" s="567"/>
    </row>
    <row r="23" spans="1:6" ht="12.75" customHeight="1">
      <c r="A23" s="326" t="s">
        <v>37</v>
      </c>
      <c r="B23" s="341" t="s">
        <v>245</v>
      </c>
      <c r="C23" s="98"/>
      <c r="D23" s="332" t="s">
        <v>204</v>
      </c>
      <c r="E23" s="99"/>
      <c r="F23" s="567"/>
    </row>
    <row r="24" spans="1:6" ht="12.75" customHeight="1">
      <c r="A24" s="324" t="s">
        <v>38</v>
      </c>
      <c r="B24" s="342" t="s">
        <v>246</v>
      </c>
      <c r="C24" s="334">
        <f>+C25+C26+C27+C28+C29</f>
        <v>0</v>
      </c>
      <c r="D24" s="343" t="s">
        <v>202</v>
      </c>
      <c r="E24" s="99"/>
      <c r="F24" s="567"/>
    </row>
    <row r="25" spans="1:6" ht="12.75" customHeight="1">
      <c r="A25" s="326" t="s">
        <v>39</v>
      </c>
      <c r="B25" s="341" t="s">
        <v>247</v>
      </c>
      <c r="C25" s="98"/>
      <c r="D25" s="343" t="s">
        <v>436</v>
      </c>
      <c r="E25" s="99"/>
      <c r="F25" s="567"/>
    </row>
    <row r="26" spans="1:6" ht="12.75" customHeight="1">
      <c r="A26" s="324" t="s">
        <v>40</v>
      </c>
      <c r="B26" s="341" t="s">
        <v>248</v>
      </c>
      <c r="C26" s="98"/>
      <c r="D26" s="338"/>
      <c r="E26" s="99"/>
      <c r="F26" s="567"/>
    </row>
    <row r="27" spans="1:6" ht="12.75" customHeight="1">
      <c r="A27" s="326" t="s">
        <v>41</v>
      </c>
      <c r="B27" s="340" t="s">
        <v>249</v>
      </c>
      <c r="C27" s="98"/>
      <c r="D27" s="151"/>
      <c r="E27" s="99"/>
      <c r="F27" s="567"/>
    </row>
    <row r="28" spans="1:6" ht="12.75" customHeight="1">
      <c r="A28" s="324" t="s">
        <v>42</v>
      </c>
      <c r="B28" s="344" t="s">
        <v>250</v>
      </c>
      <c r="C28" s="98"/>
      <c r="D28" s="52"/>
      <c r="E28" s="99"/>
      <c r="F28" s="567"/>
    </row>
    <row r="29" spans="1:6" ht="12.75" customHeight="1" thickBot="1">
      <c r="A29" s="326" t="s">
        <v>43</v>
      </c>
      <c r="B29" s="345" t="s">
        <v>251</v>
      </c>
      <c r="C29" s="98"/>
      <c r="D29" s="151"/>
      <c r="E29" s="99"/>
      <c r="F29" s="567"/>
    </row>
    <row r="30" spans="1:6" ht="21.75" customHeight="1" thickBot="1">
      <c r="A30" s="329" t="s">
        <v>44</v>
      </c>
      <c r="B30" s="155" t="s">
        <v>433</v>
      </c>
      <c r="C30" s="305">
        <f>+C18+C24</f>
        <v>0</v>
      </c>
      <c r="D30" s="155" t="s">
        <v>437</v>
      </c>
      <c r="E30" s="310">
        <f>SUM(E18:E29)</f>
        <v>0</v>
      </c>
      <c r="F30" s="567"/>
    </row>
    <row r="31" spans="1:6" ht="13.5" thickBot="1">
      <c r="A31" s="329" t="s">
        <v>45</v>
      </c>
      <c r="B31" s="335" t="s">
        <v>438</v>
      </c>
      <c r="C31" s="336">
        <f>+C17+C30</f>
        <v>438304</v>
      </c>
      <c r="D31" s="335" t="s">
        <v>439</v>
      </c>
      <c r="E31" s="336">
        <f>+E17+E30</f>
        <v>477604</v>
      </c>
      <c r="F31" s="567"/>
    </row>
    <row r="32" spans="1:6" ht="13.5" thickBot="1">
      <c r="A32" s="329" t="s">
        <v>46</v>
      </c>
      <c r="B32" s="335" t="s">
        <v>178</v>
      </c>
      <c r="C32" s="336">
        <f>IF(C17-E17&lt;0,E17-C17,"-")</f>
        <v>39300</v>
      </c>
      <c r="D32" s="335" t="s">
        <v>179</v>
      </c>
      <c r="E32" s="336" t="str">
        <f>IF(C17-E17&gt;0,C17-E17,"-")</f>
        <v>-</v>
      </c>
      <c r="F32" s="567"/>
    </row>
    <row r="33" spans="1:6" ht="13.5" thickBot="1">
      <c r="A33" s="329" t="s">
        <v>47</v>
      </c>
      <c r="B33" s="335" t="s">
        <v>239</v>
      </c>
      <c r="C33" s="336">
        <f>IF(C17+C18-E31&lt;0,E31-(C17+C18),"-")</f>
        <v>39300</v>
      </c>
      <c r="D33" s="335" t="s">
        <v>240</v>
      </c>
      <c r="E33" s="336" t="str">
        <f>IF(C17+C18-E31&gt;0,C17+C18-E31,"-")</f>
        <v>-</v>
      </c>
      <c r="F33" s="56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571" t="s">
        <v>0</v>
      </c>
      <c r="B1" s="571"/>
      <c r="C1" s="571"/>
      <c r="D1" s="571"/>
      <c r="E1" s="571"/>
      <c r="F1" s="571"/>
    </row>
    <row r="2" spans="1:6" ht="22.5" customHeight="1" thickBot="1">
      <c r="A2" s="182"/>
      <c r="B2" s="63"/>
      <c r="C2" s="63"/>
      <c r="D2" s="63"/>
      <c r="E2" s="63"/>
      <c r="F2" s="58" t="s">
        <v>67</v>
      </c>
    </row>
    <row r="3" spans="1:6" s="51" customFormat="1" ht="44.25" customHeight="1" thickBot="1">
      <c r="A3" s="183" t="s">
        <v>71</v>
      </c>
      <c r="B3" s="184" t="s">
        <v>72</v>
      </c>
      <c r="C3" s="184" t="s">
        <v>73</v>
      </c>
      <c r="D3" s="184" t="s">
        <v>672</v>
      </c>
      <c r="E3" s="184" t="s">
        <v>673</v>
      </c>
      <c r="F3" s="59" t="s">
        <v>440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92</v>
      </c>
    </row>
    <row r="5" spans="1:6" ht="15.75" customHeight="1">
      <c r="A5" s="458" t="s">
        <v>675</v>
      </c>
      <c r="B5" s="28">
        <v>112590</v>
      </c>
      <c r="C5" s="460" t="s">
        <v>671</v>
      </c>
      <c r="D5" s="28"/>
      <c r="E5" s="28">
        <v>112590</v>
      </c>
      <c r="F5" s="64">
        <f aca="true" t="shared" si="0" ref="F5:F23">B5-D5-E5</f>
        <v>0</v>
      </c>
    </row>
    <row r="6" spans="1:6" ht="15.75" customHeight="1">
      <c r="A6" s="458" t="s">
        <v>676</v>
      </c>
      <c r="B6" s="28">
        <v>194330</v>
      </c>
      <c r="C6" s="460" t="s">
        <v>671</v>
      </c>
      <c r="D6" s="28"/>
      <c r="E6" s="28">
        <v>194330</v>
      </c>
      <c r="F6" s="64">
        <f t="shared" si="0"/>
        <v>0</v>
      </c>
    </row>
    <row r="7" spans="1:6" ht="15.75" customHeight="1">
      <c r="A7" s="458"/>
      <c r="B7" s="28"/>
      <c r="C7" s="460"/>
      <c r="D7" s="28"/>
      <c r="E7" s="28"/>
      <c r="F7" s="64">
        <f t="shared" si="0"/>
        <v>0</v>
      </c>
    </row>
    <row r="8" spans="1:6" ht="15.75" customHeight="1">
      <c r="A8" s="459"/>
      <c r="B8" s="28"/>
      <c r="C8" s="460"/>
      <c r="D8" s="28"/>
      <c r="E8" s="28"/>
      <c r="F8" s="64">
        <f t="shared" si="0"/>
        <v>0</v>
      </c>
    </row>
    <row r="9" spans="1:6" ht="15.75" customHeight="1">
      <c r="A9" s="458"/>
      <c r="B9" s="28"/>
      <c r="C9" s="460"/>
      <c r="D9" s="28"/>
      <c r="E9" s="28"/>
      <c r="F9" s="64">
        <f t="shared" si="0"/>
        <v>0</v>
      </c>
    </row>
    <row r="10" spans="1:6" ht="15.75" customHeight="1">
      <c r="A10" s="459"/>
      <c r="B10" s="28"/>
      <c r="C10" s="460"/>
      <c r="D10" s="28"/>
      <c r="E10" s="28"/>
      <c r="F10" s="64"/>
    </row>
    <row r="11" spans="1:6" ht="15.75" customHeight="1">
      <c r="A11" s="458"/>
      <c r="B11" s="28"/>
      <c r="C11" s="460"/>
      <c r="D11" s="28"/>
      <c r="E11" s="28"/>
      <c r="F11" s="64">
        <f t="shared" si="0"/>
        <v>0</v>
      </c>
    </row>
    <row r="12" spans="1:6" ht="15.75" customHeight="1">
      <c r="A12" s="458"/>
      <c r="B12" s="28"/>
      <c r="C12" s="460"/>
      <c r="D12" s="28"/>
      <c r="E12" s="28"/>
      <c r="F12" s="64">
        <f t="shared" si="0"/>
        <v>0</v>
      </c>
    </row>
    <row r="13" spans="1:6" ht="15.75" customHeight="1">
      <c r="A13" s="458"/>
      <c r="B13" s="28"/>
      <c r="C13" s="460"/>
      <c r="D13" s="28"/>
      <c r="E13" s="28"/>
      <c r="F13" s="64">
        <f t="shared" si="0"/>
        <v>0</v>
      </c>
    </row>
    <row r="14" spans="1:6" ht="15.75" customHeight="1">
      <c r="A14" s="458"/>
      <c r="B14" s="28"/>
      <c r="C14" s="460"/>
      <c r="D14" s="28"/>
      <c r="E14" s="28"/>
      <c r="F14" s="64">
        <f t="shared" si="0"/>
        <v>0</v>
      </c>
    </row>
    <row r="15" spans="1:6" ht="15.75" customHeight="1">
      <c r="A15" s="458"/>
      <c r="B15" s="28"/>
      <c r="C15" s="460"/>
      <c r="D15" s="28"/>
      <c r="E15" s="28"/>
      <c r="F15" s="64">
        <f t="shared" si="0"/>
        <v>0</v>
      </c>
    </row>
    <row r="16" spans="1:6" ht="15.75" customHeight="1">
      <c r="A16" s="458"/>
      <c r="B16" s="28"/>
      <c r="C16" s="460"/>
      <c r="D16" s="28"/>
      <c r="E16" s="28"/>
      <c r="F16" s="64">
        <f t="shared" si="0"/>
        <v>0</v>
      </c>
    </row>
    <row r="17" spans="1:6" ht="15.75" customHeight="1">
      <c r="A17" s="458"/>
      <c r="B17" s="28"/>
      <c r="C17" s="460"/>
      <c r="D17" s="28"/>
      <c r="E17" s="28"/>
      <c r="F17" s="64">
        <f t="shared" si="0"/>
        <v>0</v>
      </c>
    </row>
    <row r="18" spans="1:6" ht="15.75" customHeight="1">
      <c r="A18" s="458"/>
      <c r="B18" s="28"/>
      <c r="C18" s="460"/>
      <c r="D18" s="28"/>
      <c r="E18" s="28"/>
      <c r="F18" s="64">
        <f t="shared" si="0"/>
        <v>0</v>
      </c>
    </row>
    <row r="19" spans="1:6" ht="15.75" customHeight="1">
      <c r="A19" s="458"/>
      <c r="B19" s="28"/>
      <c r="C19" s="460"/>
      <c r="D19" s="28"/>
      <c r="E19" s="28"/>
      <c r="F19" s="64">
        <f t="shared" si="0"/>
        <v>0</v>
      </c>
    </row>
    <row r="20" spans="1:6" ht="15.75" customHeight="1">
      <c r="A20" s="458"/>
      <c r="B20" s="28"/>
      <c r="C20" s="460"/>
      <c r="D20" s="28"/>
      <c r="E20" s="28"/>
      <c r="F20" s="64">
        <f t="shared" si="0"/>
        <v>0</v>
      </c>
    </row>
    <row r="21" spans="1:6" ht="15.75" customHeight="1">
      <c r="A21" s="458"/>
      <c r="B21" s="28"/>
      <c r="C21" s="460"/>
      <c r="D21" s="28"/>
      <c r="E21" s="28"/>
      <c r="F21" s="64">
        <f t="shared" si="0"/>
        <v>0</v>
      </c>
    </row>
    <row r="22" spans="1:6" ht="15.75" customHeight="1">
      <c r="A22" s="458"/>
      <c r="B22" s="28"/>
      <c r="C22" s="460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461"/>
      <c r="D23" s="29"/>
      <c r="E23" s="29"/>
      <c r="F23" s="66">
        <f t="shared" si="0"/>
        <v>0</v>
      </c>
    </row>
    <row r="24" spans="1:6" s="69" customFormat="1" ht="18" customHeight="1" thickBot="1">
      <c r="A24" s="185" t="s">
        <v>70</v>
      </c>
      <c r="B24" s="67">
        <f>SUM(B5:B23)</f>
        <v>306920</v>
      </c>
      <c r="C24" s="147"/>
      <c r="D24" s="67">
        <f>SUM(D5:D23)</f>
        <v>0</v>
      </c>
      <c r="E24" s="67">
        <f>SUM(E5:E23)</f>
        <v>306920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2/2015. (II.09.)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A5" sqref="A5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571" t="s">
        <v>1</v>
      </c>
      <c r="B1" s="571"/>
      <c r="C1" s="571"/>
      <c r="D1" s="571"/>
      <c r="E1" s="571"/>
      <c r="F1" s="571"/>
    </row>
    <row r="2" spans="1:6" ht="23.25" customHeight="1" thickBot="1">
      <c r="A2" s="182"/>
      <c r="B2" s="63"/>
      <c r="C2" s="63"/>
      <c r="D2" s="63"/>
      <c r="E2" s="63"/>
      <c r="F2" s="58" t="s">
        <v>67</v>
      </c>
    </row>
    <row r="3" spans="1:6" s="51" customFormat="1" ht="48.75" customHeight="1" thickBot="1">
      <c r="A3" s="183" t="s">
        <v>74</v>
      </c>
      <c r="B3" s="184" t="s">
        <v>72</v>
      </c>
      <c r="C3" s="184" t="s">
        <v>73</v>
      </c>
      <c r="D3" s="184" t="s">
        <v>672</v>
      </c>
      <c r="E3" s="184" t="s">
        <v>673</v>
      </c>
      <c r="F3" s="59" t="s">
        <v>441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674</v>
      </c>
      <c r="B5" s="71">
        <v>170684</v>
      </c>
      <c r="C5" s="462" t="s">
        <v>671</v>
      </c>
      <c r="D5" s="71"/>
      <c r="E5" s="71">
        <v>170684</v>
      </c>
      <c r="F5" s="72">
        <f aca="true" t="shared" si="0" ref="F5:F23">B5-D5-E5</f>
        <v>0</v>
      </c>
    </row>
    <row r="6" spans="1:6" ht="15.75" customHeight="1">
      <c r="A6" s="70"/>
      <c r="B6" s="71"/>
      <c r="C6" s="462"/>
      <c r="D6" s="71"/>
      <c r="E6" s="71"/>
      <c r="F6" s="72"/>
    </row>
    <row r="7" spans="1:6" ht="15.75" customHeight="1">
      <c r="A7" s="70"/>
      <c r="B7" s="71"/>
      <c r="C7" s="462"/>
      <c r="D7" s="71"/>
      <c r="E7" s="71"/>
      <c r="F7" s="72">
        <f t="shared" si="0"/>
        <v>0</v>
      </c>
    </row>
    <row r="8" spans="1:6" ht="15.75" customHeight="1">
      <c r="A8" s="70"/>
      <c r="B8" s="71"/>
      <c r="C8" s="462"/>
      <c r="D8" s="71"/>
      <c r="E8" s="71"/>
      <c r="F8" s="72">
        <f t="shared" si="0"/>
        <v>0</v>
      </c>
    </row>
    <row r="9" spans="1:6" ht="15.75" customHeight="1">
      <c r="A9" s="70"/>
      <c r="B9" s="71"/>
      <c r="C9" s="462"/>
      <c r="D9" s="71"/>
      <c r="E9" s="71"/>
      <c r="F9" s="72">
        <f t="shared" si="0"/>
        <v>0</v>
      </c>
    </row>
    <row r="10" spans="1:6" ht="15.75" customHeight="1">
      <c r="A10" s="70"/>
      <c r="B10" s="71"/>
      <c r="C10" s="462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462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462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462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462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462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462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462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462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462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462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462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462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463"/>
      <c r="D23" s="74"/>
      <c r="E23" s="74"/>
      <c r="F23" s="75">
        <f t="shared" si="0"/>
        <v>0</v>
      </c>
    </row>
    <row r="24" spans="1:6" s="69" customFormat="1" ht="18" customHeight="1" thickBot="1">
      <c r="A24" s="185" t="s">
        <v>70</v>
      </c>
      <c r="B24" s="186">
        <f>SUM(B5:B23)</f>
        <v>170684</v>
      </c>
      <c r="C24" s="148"/>
      <c r="D24" s="186">
        <f>SUM(D5:D23)</f>
        <v>0</v>
      </c>
      <c r="E24" s="186">
        <f>SUM(E5:E23)</f>
        <v>170684</v>
      </c>
      <c r="F24" s="7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2/2015. (II.09.)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52"/>
  <sheetViews>
    <sheetView view="pageLayout" workbookViewId="0" topLeftCell="B1">
      <selection activeCell="H24" sqref="H24"/>
    </sheetView>
  </sheetViews>
  <sheetFormatPr defaultColWidth="9.00390625" defaultRowHeight="12.75"/>
  <cols>
    <col min="1" max="1" width="38.625" style="53" customWidth="1"/>
    <col min="2" max="5" width="13.875" style="53" customWidth="1"/>
    <col min="6" max="6" width="38.625" style="53" customWidth="1"/>
    <col min="7" max="10" width="13.875" style="53" customWidth="1"/>
    <col min="11" max="16384" width="9.375" style="53" customWidth="1"/>
  </cols>
  <sheetData>
    <row r="1" spans="1:5" ht="12.75">
      <c r="A1" s="208"/>
      <c r="B1" s="208"/>
      <c r="C1" s="208"/>
      <c r="D1" s="208"/>
      <c r="E1" s="208"/>
    </row>
    <row r="2" spans="1:5" ht="12.75">
      <c r="A2" s="499" t="s">
        <v>148</v>
      </c>
      <c r="B2" s="572" t="s">
        <v>665</v>
      </c>
      <c r="C2" s="572"/>
      <c r="D2" s="572"/>
      <c r="E2" s="572"/>
    </row>
    <row r="3" spans="1:5" ht="13.5" thickBot="1">
      <c r="A3" s="506" t="s">
        <v>666</v>
      </c>
      <c r="B3" s="506"/>
      <c r="C3" s="500"/>
      <c r="D3" s="573" t="s">
        <v>141</v>
      </c>
      <c r="E3" s="573"/>
    </row>
    <row r="4" spans="1:10" ht="15" customHeight="1" thickBot="1">
      <c r="A4" s="501" t="s">
        <v>140</v>
      </c>
      <c r="B4" s="502" t="s">
        <v>253</v>
      </c>
      <c r="C4" s="502" t="s">
        <v>254</v>
      </c>
      <c r="D4" s="502" t="s">
        <v>663</v>
      </c>
      <c r="E4" s="503" t="s">
        <v>53</v>
      </c>
      <c r="F4" s="499" t="s">
        <v>148</v>
      </c>
      <c r="G4" s="572" t="s">
        <v>669</v>
      </c>
      <c r="H4" s="572"/>
      <c r="I4" s="572"/>
      <c r="J4" s="572"/>
    </row>
    <row r="5" spans="1:10" ht="13.5" thickBot="1">
      <c r="A5" s="209" t="s">
        <v>142</v>
      </c>
      <c r="B5" s="108">
        <v>41038</v>
      </c>
      <c r="C5" s="108"/>
      <c r="D5" s="108"/>
      <c r="E5" s="210">
        <f aca="true" t="shared" si="0" ref="E5:E11">SUM(B5:D5)</f>
        <v>41038</v>
      </c>
      <c r="F5" s="507" t="s">
        <v>670</v>
      </c>
      <c r="G5" s="500"/>
      <c r="H5" s="500"/>
      <c r="I5" s="574" t="s">
        <v>141</v>
      </c>
      <c r="J5" s="574"/>
    </row>
    <row r="6" spans="1:10" ht="13.5" thickBot="1">
      <c r="A6" s="211" t="s">
        <v>155</v>
      </c>
      <c r="B6" s="109"/>
      <c r="C6" s="109"/>
      <c r="D6" s="109"/>
      <c r="E6" s="212">
        <f t="shared" si="0"/>
        <v>0</v>
      </c>
      <c r="F6" s="501" t="s">
        <v>140</v>
      </c>
      <c r="G6" s="502" t="s">
        <v>253</v>
      </c>
      <c r="H6" s="502" t="s">
        <v>254</v>
      </c>
      <c r="I6" s="502" t="s">
        <v>663</v>
      </c>
      <c r="J6" s="503" t="s">
        <v>53</v>
      </c>
    </row>
    <row r="7" spans="1:10" ht="12.75">
      <c r="A7" s="213" t="s">
        <v>143</v>
      </c>
      <c r="B7" s="110">
        <v>129646</v>
      </c>
      <c r="C7" s="110"/>
      <c r="D7" s="110"/>
      <c r="E7" s="214">
        <f t="shared" si="0"/>
        <v>129646</v>
      </c>
      <c r="F7" s="209" t="s">
        <v>142</v>
      </c>
      <c r="G7" s="108"/>
      <c r="H7" s="108"/>
      <c r="I7" s="108"/>
      <c r="J7" s="210">
        <f aca="true" t="shared" si="1" ref="J7:J13">SUM(G7:I7)</f>
        <v>0</v>
      </c>
    </row>
    <row r="8" spans="1:10" ht="12.75">
      <c r="A8" s="213" t="s">
        <v>157</v>
      </c>
      <c r="B8" s="110"/>
      <c r="C8" s="110"/>
      <c r="D8" s="110"/>
      <c r="E8" s="214">
        <f t="shared" si="0"/>
        <v>0</v>
      </c>
      <c r="F8" s="211" t="s">
        <v>155</v>
      </c>
      <c r="G8" s="109"/>
      <c r="H8" s="109"/>
      <c r="I8" s="109"/>
      <c r="J8" s="212">
        <f t="shared" si="1"/>
        <v>0</v>
      </c>
    </row>
    <row r="9" spans="1:10" ht="12.75">
      <c r="A9" s="213" t="s">
        <v>144</v>
      </c>
      <c r="B9" s="110"/>
      <c r="C9" s="110"/>
      <c r="D9" s="110"/>
      <c r="E9" s="214">
        <f t="shared" si="0"/>
        <v>0</v>
      </c>
      <c r="F9" s="213" t="s">
        <v>143</v>
      </c>
      <c r="G9" s="110">
        <v>194331</v>
      </c>
      <c r="H9" s="110"/>
      <c r="I9" s="110"/>
      <c r="J9" s="214">
        <f t="shared" si="1"/>
        <v>194331</v>
      </c>
    </row>
    <row r="10" spans="1:10" ht="12.75">
      <c r="A10" s="213" t="s">
        <v>145</v>
      </c>
      <c r="B10" s="110"/>
      <c r="C10" s="110"/>
      <c r="D10" s="110"/>
      <c r="E10" s="214">
        <f t="shared" si="0"/>
        <v>0</v>
      </c>
      <c r="F10" s="213" t="s">
        <v>157</v>
      </c>
      <c r="G10" s="110"/>
      <c r="H10" s="110"/>
      <c r="I10" s="110"/>
      <c r="J10" s="214">
        <f t="shared" si="1"/>
        <v>0</v>
      </c>
    </row>
    <row r="11" spans="1:10" ht="13.5" thickBot="1">
      <c r="A11" s="111"/>
      <c r="B11" s="112"/>
      <c r="C11" s="112"/>
      <c r="D11" s="112"/>
      <c r="E11" s="214">
        <f t="shared" si="0"/>
        <v>0</v>
      </c>
      <c r="F11" s="213" t="s">
        <v>144</v>
      </c>
      <c r="G11" s="110"/>
      <c r="H11" s="110"/>
      <c r="I11" s="110"/>
      <c r="J11" s="214">
        <f t="shared" si="1"/>
        <v>0</v>
      </c>
    </row>
    <row r="12" spans="1:10" ht="13.5" thickBot="1">
      <c r="A12" s="504" t="s">
        <v>147</v>
      </c>
      <c r="B12" s="215">
        <f>B5+SUM(B7:B11)</f>
        <v>170684</v>
      </c>
      <c r="C12" s="215">
        <f>C5+SUM(C7:C11)</f>
        <v>0</v>
      </c>
      <c r="D12" s="215">
        <f>D5+SUM(D7:D11)</f>
        <v>0</v>
      </c>
      <c r="E12" s="216">
        <f>E5+SUM(E7:E11)</f>
        <v>170684</v>
      </c>
      <c r="F12" s="213" t="s">
        <v>145</v>
      </c>
      <c r="G12" s="110"/>
      <c r="H12" s="110"/>
      <c r="I12" s="110"/>
      <c r="J12" s="214">
        <f t="shared" si="1"/>
        <v>0</v>
      </c>
    </row>
    <row r="13" spans="1:10" ht="13.5" thickBot="1">
      <c r="A13" s="505"/>
      <c r="B13" s="505"/>
      <c r="C13" s="505"/>
      <c r="D13" s="505"/>
      <c r="E13" s="505"/>
      <c r="F13" s="111"/>
      <c r="G13" s="112"/>
      <c r="H13" s="112"/>
      <c r="I13" s="112"/>
      <c r="J13" s="214">
        <f t="shared" si="1"/>
        <v>0</v>
      </c>
    </row>
    <row r="14" spans="1:10" ht="15" customHeight="1" thickBot="1">
      <c r="A14" s="501" t="s">
        <v>146</v>
      </c>
      <c r="B14" s="502" t="s">
        <v>253</v>
      </c>
      <c r="C14" s="502" t="s">
        <v>254</v>
      </c>
      <c r="D14" s="502" t="s">
        <v>663</v>
      </c>
      <c r="E14" s="503" t="s">
        <v>53</v>
      </c>
      <c r="F14" s="504" t="s">
        <v>147</v>
      </c>
      <c r="G14" s="215">
        <f>G7+SUM(G9:G13)</f>
        <v>194331</v>
      </c>
      <c r="H14" s="215">
        <f>H7+SUM(H9:H13)</f>
        <v>0</v>
      </c>
      <c r="I14" s="215">
        <f>I7+SUM(I9:I13)</f>
        <v>0</v>
      </c>
      <c r="J14" s="216">
        <f>J7+SUM(J9:J13)</f>
        <v>194331</v>
      </c>
    </row>
    <row r="15" spans="1:10" ht="13.5" thickBot="1">
      <c r="A15" s="209" t="s">
        <v>151</v>
      </c>
      <c r="B15" s="108"/>
      <c r="C15" s="108"/>
      <c r="D15" s="108"/>
      <c r="E15" s="210">
        <f aca="true" t="shared" si="2" ref="E15:E21">SUM(B15:D15)</f>
        <v>0</v>
      </c>
      <c r="F15" s="505"/>
      <c r="G15" s="505"/>
      <c r="H15" s="505"/>
      <c r="I15" s="505"/>
      <c r="J15" s="505"/>
    </row>
    <row r="16" spans="1:10" ht="13.5" thickBot="1">
      <c r="A16" s="217" t="s">
        <v>152</v>
      </c>
      <c r="B16" s="110">
        <v>170684</v>
      </c>
      <c r="C16" s="110"/>
      <c r="D16" s="110"/>
      <c r="E16" s="214">
        <f t="shared" si="2"/>
        <v>170684</v>
      </c>
      <c r="F16" s="501" t="s">
        <v>146</v>
      </c>
      <c r="G16" s="502" t="s">
        <v>253</v>
      </c>
      <c r="H16" s="502" t="s">
        <v>254</v>
      </c>
      <c r="I16" s="502" t="s">
        <v>663</v>
      </c>
      <c r="J16" s="503" t="s">
        <v>53</v>
      </c>
    </row>
    <row r="17" spans="1:10" ht="12.75">
      <c r="A17" s="213" t="s">
        <v>153</v>
      </c>
      <c r="B17" s="110"/>
      <c r="C17" s="110"/>
      <c r="D17" s="110"/>
      <c r="E17" s="214">
        <f t="shared" si="2"/>
        <v>0</v>
      </c>
      <c r="F17" s="209" t="s">
        <v>151</v>
      </c>
      <c r="G17" s="108"/>
      <c r="H17" s="108"/>
      <c r="I17" s="108"/>
      <c r="J17" s="210">
        <f aca="true" t="shared" si="3" ref="J17:J23">SUM(G17:I17)</f>
        <v>0</v>
      </c>
    </row>
    <row r="18" spans="1:10" ht="12.75">
      <c r="A18" s="213" t="s">
        <v>154</v>
      </c>
      <c r="B18" s="110"/>
      <c r="C18" s="110"/>
      <c r="D18" s="110"/>
      <c r="E18" s="214">
        <f t="shared" si="2"/>
        <v>0</v>
      </c>
      <c r="F18" s="217" t="s">
        <v>152</v>
      </c>
      <c r="G18" s="110">
        <v>194331</v>
      </c>
      <c r="H18" s="110"/>
      <c r="I18" s="110"/>
      <c r="J18" s="214">
        <f t="shared" si="3"/>
        <v>194331</v>
      </c>
    </row>
    <row r="19" spans="1:10" ht="12.75">
      <c r="A19" s="113"/>
      <c r="B19" s="110"/>
      <c r="C19" s="110"/>
      <c r="D19" s="110"/>
      <c r="E19" s="214">
        <f t="shared" si="2"/>
        <v>0</v>
      </c>
      <c r="F19" s="213" t="s">
        <v>153</v>
      </c>
      <c r="G19" s="110"/>
      <c r="H19" s="110"/>
      <c r="I19" s="110"/>
      <c r="J19" s="214">
        <f t="shared" si="3"/>
        <v>0</v>
      </c>
    </row>
    <row r="20" spans="1:10" ht="12.75">
      <c r="A20" s="113"/>
      <c r="B20" s="110"/>
      <c r="C20" s="110"/>
      <c r="D20" s="110"/>
      <c r="E20" s="214">
        <f t="shared" si="2"/>
        <v>0</v>
      </c>
      <c r="F20" s="213" t="s">
        <v>154</v>
      </c>
      <c r="G20" s="110"/>
      <c r="H20" s="110"/>
      <c r="I20" s="110"/>
      <c r="J20" s="214">
        <f t="shared" si="3"/>
        <v>0</v>
      </c>
    </row>
    <row r="21" spans="1:10" ht="13.5" thickBot="1">
      <c r="A21" s="111"/>
      <c r="B21" s="112"/>
      <c r="C21" s="112"/>
      <c r="D21" s="112"/>
      <c r="E21" s="214">
        <f t="shared" si="2"/>
        <v>0</v>
      </c>
      <c r="F21" s="113"/>
      <c r="G21" s="110"/>
      <c r="H21" s="110"/>
      <c r="I21" s="110"/>
      <c r="J21" s="214">
        <f t="shared" si="3"/>
        <v>0</v>
      </c>
    </row>
    <row r="22" spans="1:10" ht="13.5" thickBot="1">
      <c r="A22" s="504" t="s">
        <v>55</v>
      </c>
      <c r="B22" s="215">
        <f>SUM(B15:B21)</f>
        <v>170684</v>
      </c>
      <c r="C22" s="215">
        <f>SUM(C15:C21)</f>
        <v>0</v>
      </c>
      <c r="D22" s="215">
        <f>SUM(D15:D21)</f>
        <v>0</v>
      </c>
      <c r="E22" s="216">
        <f>SUM(E15:E21)</f>
        <v>170684</v>
      </c>
      <c r="F22" s="113"/>
      <c r="G22" s="110"/>
      <c r="H22" s="110"/>
      <c r="I22" s="110"/>
      <c r="J22" s="214">
        <f t="shared" si="3"/>
        <v>0</v>
      </c>
    </row>
    <row r="23" spans="1:10" ht="13.5" thickBot="1">
      <c r="A23" s="500"/>
      <c r="B23" s="500"/>
      <c r="C23" s="500"/>
      <c r="D23" s="500"/>
      <c r="E23" s="500"/>
      <c r="F23" s="111"/>
      <c r="G23" s="112"/>
      <c r="H23" s="112"/>
      <c r="I23" s="112"/>
      <c r="J23" s="214">
        <f t="shared" si="3"/>
        <v>0</v>
      </c>
    </row>
    <row r="24" spans="1:10" ht="13.5" thickBot="1">
      <c r="A24" s="500"/>
      <c r="B24" s="500"/>
      <c r="C24" s="500"/>
      <c r="D24" s="500"/>
      <c r="E24" s="500"/>
      <c r="F24" s="504" t="s">
        <v>55</v>
      </c>
      <c r="G24" s="215">
        <f>SUM(G17:G23)</f>
        <v>194331</v>
      </c>
      <c r="H24" s="215">
        <f>SUM(H17:H23)</f>
        <v>0</v>
      </c>
      <c r="I24" s="215">
        <f>SUM(I17:I23)</f>
        <v>0</v>
      </c>
      <c r="J24" s="216">
        <f>SUM(J17:J23)</f>
        <v>194331</v>
      </c>
    </row>
    <row r="25" spans="1:10" ht="12.75">
      <c r="A25" s="499" t="s">
        <v>148</v>
      </c>
      <c r="B25" s="572" t="s">
        <v>667</v>
      </c>
      <c r="C25" s="572"/>
      <c r="D25" s="572"/>
      <c r="E25" s="572"/>
      <c r="F25" s="499" t="s">
        <v>148</v>
      </c>
      <c r="G25" s="572"/>
      <c r="H25" s="572"/>
      <c r="I25" s="572"/>
      <c r="J25" s="572"/>
    </row>
    <row r="26" spans="1:10" ht="13.5" thickBot="1">
      <c r="A26" s="507" t="s">
        <v>668</v>
      </c>
      <c r="B26" s="507"/>
      <c r="C26" s="500"/>
      <c r="D26" s="574" t="s">
        <v>141</v>
      </c>
      <c r="E26" s="574"/>
      <c r="F26" s="500"/>
      <c r="G26" s="500"/>
      <c r="H26" s="500"/>
      <c r="I26" s="574" t="s">
        <v>141</v>
      </c>
      <c r="J26" s="574"/>
    </row>
    <row r="27" spans="1:10" ht="13.5" thickBot="1">
      <c r="A27" s="501" t="s">
        <v>140</v>
      </c>
      <c r="B27" s="502" t="s">
        <v>253</v>
      </c>
      <c r="C27" s="502" t="s">
        <v>254</v>
      </c>
      <c r="D27" s="502" t="s">
        <v>663</v>
      </c>
      <c r="E27" s="503" t="s">
        <v>53</v>
      </c>
      <c r="F27" s="501" t="s">
        <v>140</v>
      </c>
      <c r="G27" s="502" t="s">
        <v>253</v>
      </c>
      <c r="H27" s="502" t="s">
        <v>254</v>
      </c>
      <c r="I27" s="502" t="s">
        <v>663</v>
      </c>
      <c r="J27" s="503" t="s">
        <v>53</v>
      </c>
    </row>
    <row r="28" spans="1:10" ht="12.75">
      <c r="A28" s="209" t="s">
        <v>142</v>
      </c>
      <c r="B28" s="108"/>
      <c r="C28" s="108"/>
      <c r="D28" s="108"/>
      <c r="E28" s="210">
        <f aca="true" t="shared" si="4" ref="E28:E34">SUM(B28:D28)</f>
        <v>0</v>
      </c>
      <c r="F28" s="209" t="s">
        <v>142</v>
      </c>
      <c r="G28" s="108"/>
      <c r="H28" s="108"/>
      <c r="I28" s="108"/>
      <c r="J28" s="210">
        <f aca="true" t="shared" si="5" ref="J28:J34">SUM(G28:I28)</f>
        <v>0</v>
      </c>
    </row>
    <row r="29" spans="1:10" ht="12.75">
      <c r="A29" s="211" t="s">
        <v>155</v>
      </c>
      <c r="B29" s="109"/>
      <c r="C29" s="109"/>
      <c r="D29" s="109"/>
      <c r="E29" s="212">
        <f t="shared" si="4"/>
        <v>0</v>
      </c>
      <c r="F29" s="211" t="s">
        <v>155</v>
      </c>
      <c r="G29" s="109"/>
      <c r="H29" s="109"/>
      <c r="I29" s="109"/>
      <c r="J29" s="212">
        <f t="shared" si="5"/>
        <v>0</v>
      </c>
    </row>
    <row r="30" spans="1:10" ht="12.75">
      <c r="A30" s="213" t="s">
        <v>143</v>
      </c>
      <c r="B30" s="110">
        <v>112590</v>
      </c>
      <c r="C30" s="110"/>
      <c r="D30" s="110"/>
      <c r="E30" s="214">
        <f t="shared" si="4"/>
        <v>112590</v>
      </c>
      <c r="F30" s="213" t="s">
        <v>143</v>
      </c>
      <c r="G30" s="110"/>
      <c r="H30" s="110"/>
      <c r="I30" s="110"/>
      <c r="J30" s="214">
        <f t="shared" si="5"/>
        <v>0</v>
      </c>
    </row>
    <row r="31" spans="1:10" ht="12.75">
      <c r="A31" s="213" t="s">
        <v>157</v>
      </c>
      <c r="B31" s="110"/>
      <c r="C31" s="110"/>
      <c r="D31" s="110"/>
      <c r="E31" s="214">
        <f t="shared" si="4"/>
        <v>0</v>
      </c>
      <c r="F31" s="213" t="s">
        <v>157</v>
      </c>
      <c r="G31" s="110"/>
      <c r="H31" s="110"/>
      <c r="I31" s="110"/>
      <c r="J31" s="214">
        <f t="shared" si="5"/>
        <v>0</v>
      </c>
    </row>
    <row r="32" spans="1:10" ht="12.75">
      <c r="A32" s="213" t="s">
        <v>144</v>
      </c>
      <c r="B32" s="110"/>
      <c r="C32" s="110"/>
      <c r="D32" s="110"/>
      <c r="E32" s="214">
        <f t="shared" si="4"/>
        <v>0</v>
      </c>
      <c r="F32" s="213" t="s">
        <v>144</v>
      </c>
      <c r="G32" s="110"/>
      <c r="H32" s="110"/>
      <c r="I32" s="110"/>
      <c r="J32" s="214">
        <f t="shared" si="5"/>
        <v>0</v>
      </c>
    </row>
    <row r="33" spans="1:10" ht="12.75">
      <c r="A33" s="213" t="s">
        <v>145</v>
      </c>
      <c r="B33" s="110"/>
      <c r="C33" s="110"/>
      <c r="D33" s="110"/>
      <c r="E33" s="214">
        <f t="shared" si="4"/>
        <v>0</v>
      </c>
      <c r="F33" s="213" t="s">
        <v>145</v>
      </c>
      <c r="G33" s="110"/>
      <c r="H33" s="110"/>
      <c r="I33" s="110"/>
      <c r="J33" s="214">
        <f t="shared" si="5"/>
        <v>0</v>
      </c>
    </row>
    <row r="34" spans="1:10" ht="13.5" thickBot="1">
      <c r="A34" s="111"/>
      <c r="B34" s="112"/>
      <c r="C34" s="112"/>
      <c r="D34" s="112"/>
      <c r="E34" s="214">
        <f t="shared" si="4"/>
        <v>0</v>
      </c>
      <c r="F34" s="111"/>
      <c r="G34" s="112"/>
      <c r="H34" s="112"/>
      <c r="I34" s="112"/>
      <c r="J34" s="214">
        <f t="shared" si="5"/>
        <v>0</v>
      </c>
    </row>
    <row r="35" spans="1:10" ht="13.5" thickBot="1">
      <c r="A35" s="504" t="s">
        <v>147</v>
      </c>
      <c r="B35" s="215">
        <f>B28+SUM(B30:B34)</f>
        <v>112590</v>
      </c>
      <c r="C35" s="215">
        <f>C28+SUM(C30:C34)</f>
        <v>0</v>
      </c>
      <c r="D35" s="215">
        <f>D28+SUM(D30:D34)</f>
        <v>0</v>
      </c>
      <c r="E35" s="216">
        <f>E28+SUM(E30:E34)</f>
        <v>112590</v>
      </c>
      <c r="F35" s="504" t="s">
        <v>147</v>
      </c>
      <c r="G35" s="215">
        <f>G28+SUM(G30:G34)</f>
        <v>0</v>
      </c>
      <c r="H35" s="215">
        <f>H28+SUM(H30:H34)</f>
        <v>0</v>
      </c>
      <c r="I35" s="215">
        <f>I28+SUM(I30:I34)</f>
        <v>0</v>
      </c>
      <c r="J35" s="216">
        <f>J28+SUM(J30:J34)</f>
        <v>0</v>
      </c>
    </row>
    <row r="36" spans="1:10" ht="13.5" thickBot="1">
      <c r="A36" s="505"/>
      <c r="B36" s="505"/>
      <c r="C36" s="505"/>
      <c r="D36" s="505"/>
      <c r="E36" s="505"/>
      <c r="F36" s="505"/>
      <c r="G36" s="505"/>
      <c r="H36" s="505"/>
      <c r="I36" s="505"/>
      <c r="J36" s="505"/>
    </row>
    <row r="37" spans="1:10" ht="13.5" thickBot="1">
      <c r="A37" s="501" t="s">
        <v>146</v>
      </c>
      <c r="B37" s="502" t="s">
        <v>253</v>
      </c>
      <c r="C37" s="502" t="s">
        <v>254</v>
      </c>
      <c r="D37" s="502" t="s">
        <v>663</v>
      </c>
      <c r="E37" s="503" t="s">
        <v>53</v>
      </c>
      <c r="F37" s="501" t="s">
        <v>146</v>
      </c>
      <c r="G37" s="502" t="s">
        <v>253</v>
      </c>
      <c r="H37" s="502" t="s">
        <v>254</v>
      </c>
      <c r="I37" s="502" t="s">
        <v>663</v>
      </c>
      <c r="J37" s="503" t="s">
        <v>53</v>
      </c>
    </row>
    <row r="38" spans="1:10" ht="12.75">
      <c r="A38" s="209" t="s">
        <v>151</v>
      </c>
      <c r="B38" s="108"/>
      <c r="C38" s="108"/>
      <c r="D38" s="108"/>
      <c r="E38" s="210">
        <f aca="true" t="shared" si="6" ref="E38:E44">SUM(B38:D38)</f>
        <v>0</v>
      </c>
      <c r="F38" s="209" t="s">
        <v>151</v>
      </c>
      <c r="G38" s="108"/>
      <c r="H38" s="108"/>
      <c r="I38" s="108"/>
      <c r="J38" s="210">
        <f aca="true" t="shared" si="7" ref="J38:J44">SUM(G38:I38)</f>
        <v>0</v>
      </c>
    </row>
    <row r="39" spans="1:10" ht="12.75">
      <c r="A39" s="217" t="s">
        <v>152</v>
      </c>
      <c r="B39" s="110">
        <v>112590</v>
      </c>
      <c r="C39" s="110"/>
      <c r="D39" s="110"/>
      <c r="E39" s="214">
        <f t="shared" si="6"/>
        <v>112590</v>
      </c>
      <c r="F39" s="217" t="s">
        <v>152</v>
      </c>
      <c r="G39" s="110"/>
      <c r="H39" s="110"/>
      <c r="I39" s="110"/>
      <c r="J39" s="214">
        <f t="shared" si="7"/>
        <v>0</v>
      </c>
    </row>
    <row r="40" spans="1:10" ht="12.75">
      <c r="A40" s="213" t="s">
        <v>153</v>
      </c>
      <c r="B40" s="110"/>
      <c r="C40" s="110"/>
      <c r="D40" s="110"/>
      <c r="E40" s="214">
        <f t="shared" si="6"/>
        <v>0</v>
      </c>
      <c r="F40" s="213" t="s">
        <v>153</v>
      </c>
      <c r="G40" s="110"/>
      <c r="H40" s="110"/>
      <c r="I40" s="110"/>
      <c r="J40" s="214">
        <f t="shared" si="7"/>
        <v>0</v>
      </c>
    </row>
    <row r="41" spans="1:10" ht="12.75">
      <c r="A41" s="213" t="s">
        <v>154</v>
      </c>
      <c r="B41" s="110"/>
      <c r="C41" s="110"/>
      <c r="D41" s="110"/>
      <c r="E41" s="214">
        <f t="shared" si="6"/>
        <v>0</v>
      </c>
      <c r="F41" s="213" t="s">
        <v>154</v>
      </c>
      <c r="G41" s="110"/>
      <c r="H41" s="110"/>
      <c r="I41" s="110"/>
      <c r="J41" s="214">
        <f t="shared" si="7"/>
        <v>0</v>
      </c>
    </row>
    <row r="42" spans="1:10" ht="12.75">
      <c r="A42" s="113"/>
      <c r="B42" s="110"/>
      <c r="C42" s="110"/>
      <c r="D42" s="110"/>
      <c r="E42" s="214">
        <f t="shared" si="6"/>
        <v>0</v>
      </c>
      <c r="F42" s="113"/>
      <c r="G42" s="110"/>
      <c r="H42" s="110"/>
      <c r="I42" s="110"/>
      <c r="J42" s="214">
        <f t="shared" si="7"/>
        <v>0</v>
      </c>
    </row>
    <row r="43" spans="1:10" ht="12.75">
      <c r="A43" s="113"/>
      <c r="B43" s="110"/>
      <c r="C43" s="110"/>
      <c r="D43" s="110"/>
      <c r="E43" s="214">
        <f t="shared" si="6"/>
        <v>0</v>
      </c>
      <c r="F43" s="113"/>
      <c r="G43" s="110"/>
      <c r="H43" s="110"/>
      <c r="I43" s="110"/>
      <c r="J43" s="214">
        <f t="shared" si="7"/>
        <v>0</v>
      </c>
    </row>
    <row r="44" spans="1:10" ht="13.5" thickBot="1">
      <c r="A44" s="111"/>
      <c r="B44" s="112"/>
      <c r="C44" s="112"/>
      <c r="D44" s="112"/>
      <c r="E44" s="214">
        <f t="shared" si="6"/>
        <v>0</v>
      </c>
      <c r="F44" s="111"/>
      <c r="G44" s="112"/>
      <c r="H44" s="112"/>
      <c r="I44" s="112"/>
      <c r="J44" s="214">
        <f t="shared" si="7"/>
        <v>0</v>
      </c>
    </row>
    <row r="45" spans="1:10" ht="13.5" thickBot="1">
      <c r="A45" s="504" t="s">
        <v>55</v>
      </c>
      <c r="B45" s="215">
        <f>SUM(B38:B44)</f>
        <v>112590</v>
      </c>
      <c r="C45" s="215">
        <f>SUM(C38:C44)</f>
        <v>0</v>
      </c>
      <c r="D45" s="215">
        <f>SUM(D38:D44)</f>
        <v>0</v>
      </c>
      <c r="E45" s="216">
        <f>SUM(E38:E44)</f>
        <v>112590</v>
      </c>
      <c r="F45" s="504" t="s">
        <v>55</v>
      </c>
      <c r="G45" s="215">
        <f>SUM(G38:G44)</f>
        <v>0</v>
      </c>
      <c r="H45" s="215">
        <f>SUM(H38:H44)</f>
        <v>0</v>
      </c>
      <c r="I45" s="215">
        <f>SUM(I38:I44)</f>
        <v>0</v>
      </c>
      <c r="J45" s="216">
        <f>SUM(J38:J44)</f>
        <v>0</v>
      </c>
    </row>
    <row r="46" spans="1:5" ht="12.75">
      <c r="A46" s="208"/>
      <c r="B46" s="208"/>
      <c r="C46" s="208"/>
      <c r="D46" s="208"/>
      <c r="E46" s="208"/>
    </row>
    <row r="47" spans="1:5" ht="15.75">
      <c r="A47" s="582" t="s">
        <v>664</v>
      </c>
      <c r="B47" s="582"/>
      <c r="C47" s="582"/>
      <c r="D47" s="582"/>
      <c r="E47" s="582"/>
    </row>
    <row r="48" spans="1:5" ht="13.5" thickBot="1">
      <c r="A48" s="208"/>
      <c r="B48" s="208"/>
      <c r="C48" s="208"/>
      <c r="D48" s="208"/>
      <c r="E48" s="208"/>
    </row>
    <row r="49" spans="1:8" ht="13.5" thickBot="1">
      <c r="A49" s="587" t="s">
        <v>149</v>
      </c>
      <c r="B49" s="588"/>
      <c r="C49" s="589"/>
      <c r="D49" s="585" t="s">
        <v>158</v>
      </c>
      <c r="E49" s="586"/>
      <c r="H49" s="54"/>
    </row>
    <row r="50" spans="1:5" ht="12.75">
      <c r="A50" s="590"/>
      <c r="B50" s="591"/>
      <c r="C50" s="558"/>
      <c r="D50" s="578"/>
      <c r="E50" s="579"/>
    </row>
    <row r="51" spans="1:5" ht="13.5" thickBot="1">
      <c r="A51" s="559"/>
      <c r="B51" s="560"/>
      <c r="C51" s="592"/>
      <c r="D51" s="580"/>
      <c r="E51" s="581"/>
    </row>
    <row r="52" spans="1:5" ht="13.5" thickBot="1">
      <c r="A52" s="575" t="s">
        <v>55</v>
      </c>
      <c r="B52" s="576"/>
      <c r="C52" s="577"/>
      <c r="D52" s="583">
        <f>SUM(D50:E51)</f>
        <v>0</v>
      </c>
      <c r="E52" s="584"/>
    </row>
  </sheetData>
  <sheetProtection/>
  <mergeCells count="17">
    <mergeCell ref="G25:J25"/>
    <mergeCell ref="I26:J26"/>
    <mergeCell ref="G4:J4"/>
    <mergeCell ref="I5:J5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3" dxfId="0" operator="equal" stopIfTrue="1">
      <formula>0</formula>
    </cfRule>
  </conditionalFormatting>
  <conditionalFormatting sqref="J7:J14 G14:I14 J17:J24 G24:I24">
    <cfRule type="cellIs" priority="1" dxfId="0" operator="equal" stopIfTrue="1">
      <formula>0</formula>
    </cfRule>
  </conditionalFormatting>
  <conditionalFormatting sqref="J28:J35 G35:I35 J38:J45 G45:I45">
    <cfRule type="cellIs" priority="2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2/2015. (II.09.)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2015-02-10T07:47:19Z</cp:lastPrinted>
  <dcterms:created xsi:type="dcterms:W3CDTF">1999-10-30T10:30:45Z</dcterms:created>
  <dcterms:modified xsi:type="dcterms:W3CDTF">2015-02-10T07:47:34Z</dcterms:modified>
  <cp:category/>
  <cp:version/>
  <cp:contentType/>
  <cp:contentStatus/>
</cp:coreProperties>
</file>