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2000" activeTab="0"/>
  </bookViews>
  <sheets>
    <sheet name="3. melléklet" sheetId="1" r:id="rId1"/>
  </sheets>
  <definedNames/>
  <calcPr fullCalcOnLoad="1"/>
</workbook>
</file>

<file path=xl/sharedStrings.xml><?xml version="1.0" encoding="utf-8"?>
<sst xmlns="http://schemas.openxmlformats.org/spreadsheetml/2006/main" count="254" uniqueCount="144">
  <si>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</si>
  <si>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</si>
  <si>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</si>
  <si>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</si>
  <si>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</si>
  <si>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</si>
  <si>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</si>
  <si>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</si>
  <si>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</si>
  <si>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</si>
  <si>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</si>
  <si>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</si>
  <si>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</si>
  <si>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</si>
  <si>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</si>
  <si>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</si>
  <si>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</si>
  <si>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</si>
  <si>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</si>
  <si>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</si>
  <si>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</si>
  <si>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</si>
  <si>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</si>
  <si>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</si>
  <si>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</si>
  <si>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</si>
  <si>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</si>
  <si>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</si>
  <si>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</si>
  <si>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</si>
  <si>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</si>
  <si>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</si>
  <si>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</si>
  <si>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</si>
  <si>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</si>
  <si>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</si>
  <si>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</si>
  <si>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</si>
  <si>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</si>
  <si>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</si>
  <si>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</si>
  <si>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</si>
  <si>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</si>
  <si>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</si>
  <si>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</si>
  <si>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</si>
  <si>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</si>
  <si>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</si>
  <si>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</si>
  <si>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</si>
  <si>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</si>
  <si>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</si>
  <si>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</si>
  <si>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</si>
  <si>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</si>
  <si>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</si>
  <si>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</si>
  <si>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</si>
  <si>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</si>
  <si>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</si>
  <si>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</si>
  <si>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</si>
  <si>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</si>
  <si>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</si>
  <si>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</si>
  <si>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</si>
  <si>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</si>
  <si>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</si>
  <si>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</si>
  <si>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</si>
  <si>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</si>
  <si>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</si>
  <si>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</si>
  <si>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</si>
  <si>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</si>
  <si>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</si>
  <si>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</si>
  <si>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</si>
  <si>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</si>
  <si>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</si>
  <si>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</si>
  <si>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</si>
  <si>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</si>
  <si>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</si>
  <si>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</si>
  <si>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</si>
  <si>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</si>
  <si>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</si>
  <si>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</si>
  <si>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</si>
  <si>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</si>
  <si>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</si>
  <si>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</si>
  <si>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</si>
  <si>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bevételei és kiadásai, valamint finanszírozási bevételei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</si>
  <si>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</si>
  <si>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</si>
  <si>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</si>
  <si>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</si>
  <si>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</si>
  <si>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</si>
  <si>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</si>
  <si>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</si>
  <si>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</si>
  <si>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</si>
  <si>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</si>
  <si>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</si>
  <si>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Költségvetési szerv megnevezése</t>
  </si>
  <si>
    <t>34.1.</t>
  </si>
  <si>
    <t>34.2.</t>
  </si>
  <si>
    <t>Debreceni Intézményműködtető Központ</t>
  </si>
  <si>
    <t>Költségvetési kiadások összesen</t>
  </si>
  <si>
    <t>Közhatalmi bevételek
(B3)</t>
  </si>
  <si>
    <t>Működési bevételek
(B4)</t>
  </si>
  <si>
    <t>Felhalmozási bevételek
(B5)</t>
  </si>
  <si>
    <t>Költségvetési bevételek összesen</t>
  </si>
  <si>
    <t>Finanszírozási bevételek*
(B8)</t>
  </si>
  <si>
    <t>Déri Múzeum</t>
  </si>
  <si>
    <t>DMJV Család- és Gyermekjóléti  Központja</t>
  </si>
  <si>
    <t>*Megjegyzés: Költségvetési szervek esetében a finanszírozási bevételeken belül a "Központi, irányító szervi támogatás (B816)" került megtervezésre.</t>
  </si>
  <si>
    <t>Debreceni Arany János Óvoda</t>
  </si>
  <si>
    <t>Óvodák összesen</t>
  </si>
  <si>
    <t>Debreceni Intézményműködtető Központ ÖSSZESEN</t>
  </si>
  <si>
    <t>Eredeti Előirányzat</t>
  </si>
  <si>
    <t>J</t>
  </si>
  <si>
    <t>L</t>
  </si>
  <si>
    <t>K</t>
  </si>
  <si>
    <t>M</t>
  </si>
  <si>
    <t>N</t>
  </si>
  <si>
    <t>O</t>
  </si>
  <si>
    <t>P</t>
  </si>
  <si>
    <t>Q</t>
  </si>
  <si>
    <t>R</t>
  </si>
  <si>
    <t>Módosított Előirányzat</t>
  </si>
  <si>
    <t>(3. melléklet a 4/2018. (II. 22.) önkormányzati rendelethez)</t>
  </si>
  <si>
    <t>Előző év költségvetési maradványának igénybevétele
(B8131)</t>
  </si>
  <si>
    <t>Központi, irányító szervi támogatás
(B816)</t>
  </si>
  <si>
    <t>Finanszírozási bevételek összesen
(B8)</t>
  </si>
  <si>
    <t>Finanszírozási bevételek*</t>
  </si>
  <si>
    <t>S</t>
  </si>
  <si>
    <t>T</t>
  </si>
  <si>
    <t>Egyéb bevételek (B1+B2+B6+B7)</t>
  </si>
  <si>
    <t>U</t>
  </si>
  <si>
    <t>12. melléklet a 32/2018. (IX. 17.)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</si>
</sst>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3" fontId="7" fillId="0" borderId="10" xfId="56" applyNumberFormat="1" applyFont="1" applyFill="1" applyBorder="1" applyAlignment="1">
      <alignment horizontal="left" vertical="center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56" applyNumberFormat="1" applyFont="1" applyFill="1" applyBorder="1" applyAlignment="1">
      <alignment horizontal="left" vertical="center" wrapText="1"/>
      <protection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6" fillId="0" borderId="10" xfId="4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164" fontId="8" fillId="0" borderId="10" xfId="40" applyNumberFormat="1" applyFont="1" applyFill="1" applyBorder="1" applyAlignment="1">
      <alignment horizontal="right"/>
    </xf>
    <xf numFmtId="3" fontId="8" fillId="0" borderId="10" xfId="54" applyNumberFormat="1" applyFont="1" applyFill="1" applyBorder="1">
      <alignment/>
      <protection/>
    </xf>
    <xf numFmtId="0" fontId="6" fillId="0" borderId="10" xfId="55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left" vertical="center" wrapText="1"/>
      <protection/>
    </xf>
    <xf numFmtId="3" fontId="51" fillId="0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5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Normál 4" xfId="55"/>
    <cellStyle name="Normál_létszámkeret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view="pageBreakPreview" zoomScale="70" zoomScaleNormal="11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" sqref="I7:I8"/>
    </sheetView>
  </sheetViews>
  <sheetFormatPr defaultColWidth="9.140625" defaultRowHeight="15"/>
  <cols>
    <col min="1" max="2" width="6.421875" style="1" customWidth="1"/>
    <col min="3" max="3" width="36.8515625" style="1" customWidth="1"/>
    <col min="4" max="6" width="18.140625" style="1" customWidth="1"/>
    <col min="7" max="7" width="13.00390625" style="1" customWidth="1"/>
    <col min="8" max="8" width="20.7109375" style="1" customWidth="1"/>
    <col min="9" max="9" width="15.7109375" style="1" customWidth="1"/>
    <col min="10" max="10" width="14.00390625" style="1" customWidth="1"/>
    <col min="11" max="11" width="9.140625" style="1" customWidth="1"/>
    <col min="12" max="12" width="35.28125" style="1" customWidth="1"/>
    <col min="13" max="13" width="21.28125" style="1" customWidth="1"/>
    <col min="14" max="14" width="12.00390625" style="1" customWidth="1"/>
    <col min="15" max="15" width="15.140625" style="1" bestFit="1" customWidth="1"/>
    <col min="16" max="16" width="13.00390625" style="1" customWidth="1"/>
    <col min="17" max="17" width="15.00390625" style="1" customWidth="1"/>
    <col min="18" max="18" width="20.7109375" style="1" customWidth="1"/>
    <col min="19" max="19" width="17.28125" style="1" customWidth="1"/>
    <col min="20" max="21" width="20.7109375" style="1" customWidth="1"/>
    <col min="22" max="16384" width="9.140625" style="1" customWidth="1"/>
  </cols>
  <sheetData>
    <row r="1" spans="1:21" ht="15">
      <c r="A1" s="43" t="s">
        <v>143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5">
      <c r="A2" s="44" t="s">
        <v>134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">
      <c r="A3" s="53" t="s">
        <v>94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0:21" ht="15">
      <c r="J4" s="35"/>
      <c r="K4" s="35"/>
      <c r="L4" s="35"/>
      <c r="M4" s="35"/>
      <c r="N4" s="36"/>
      <c r="O4" s="36"/>
      <c r="P4" s="36"/>
      <c r="Q4" s="36"/>
      <c r="R4" s="36"/>
      <c r="S4" s="36"/>
      <c r="T4" s="36"/>
      <c r="U4" s="37" t="s">
        <v>95</v>
      </c>
    </row>
    <row r="5" spans="1:21" ht="15" customHeight="1">
      <c r="A5" s="18" t="s">
        <v>96</v>
      </c>
      <c r="B5" s="18" t="s">
        <v>97</v>
      </c>
      <c r="C5" s="18" t="s">
        <v>98</v>
      </c>
      <c r="D5" s="18" t="s">
        <v>99</v>
      </c>
      <c r="E5" s="18" t="s">
        <v>100</v>
      </c>
      <c r="F5" s="18" t="s">
        <v>101</v>
      </c>
      <c r="G5" s="18" t="s">
        <v>102</v>
      </c>
      <c r="H5" s="18" t="s">
        <v>103</v>
      </c>
      <c r="I5" s="19" t="s">
        <v>104</v>
      </c>
      <c r="J5" s="18" t="s">
        <v>124</v>
      </c>
      <c r="K5" s="18" t="s">
        <v>126</v>
      </c>
      <c r="L5" s="18" t="s">
        <v>125</v>
      </c>
      <c r="M5" s="18" t="s">
        <v>127</v>
      </c>
      <c r="N5" s="18" t="s">
        <v>128</v>
      </c>
      <c r="O5" s="18" t="s">
        <v>129</v>
      </c>
      <c r="P5" s="18" t="s">
        <v>130</v>
      </c>
      <c r="Q5" s="18" t="s">
        <v>131</v>
      </c>
      <c r="R5" s="18" t="s">
        <v>132</v>
      </c>
      <c r="S5" s="18" t="s">
        <v>139</v>
      </c>
      <c r="T5" s="18" t="s">
        <v>140</v>
      </c>
      <c r="U5" s="18" t="s">
        <v>142</v>
      </c>
    </row>
    <row r="6" spans="1:21" s="20" customFormat="1" ht="15" customHeight="1">
      <c r="A6" s="45" t="s">
        <v>105</v>
      </c>
      <c r="B6" s="45" t="s">
        <v>106</v>
      </c>
      <c r="C6" s="45" t="s">
        <v>107</v>
      </c>
      <c r="D6" s="54" t="s">
        <v>123</v>
      </c>
      <c r="E6" s="55"/>
      <c r="F6" s="55"/>
      <c r="G6" s="55"/>
      <c r="H6" s="55"/>
      <c r="I6" s="56"/>
      <c r="J6" s="61" t="s">
        <v>105</v>
      </c>
      <c r="K6" s="61" t="s">
        <v>106</v>
      </c>
      <c r="L6" s="61" t="s">
        <v>107</v>
      </c>
      <c r="M6" s="49" t="s">
        <v>133</v>
      </c>
      <c r="N6" s="49"/>
      <c r="O6" s="49"/>
      <c r="P6" s="49"/>
      <c r="Q6" s="49"/>
      <c r="R6" s="49"/>
      <c r="S6" s="49"/>
      <c r="T6" s="49"/>
      <c r="U6" s="49"/>
    </row>
    <row r="7" spans="1:21" s="20" customFormat="1" ht="15" customHeight="1">
      <c r="A7" s="46"/>
      <c r="B7" s="46"/>
      <c r="C7" s="46"/>
      <c r="D7" s="58" t="s">
        <v>111</v>
      </c>
      <c r="E7" s="58" t="s">
        <v>112</v>
      </c>
      <c r="F7" s="58" t="s">
        <v>113</v>
      </c>
      <c r="G7" s="58" t="s">
        <v>114</v>
      </c>
      <c r="H7" s="58" t="s">
        <v>115</v>
      </c>
      <c r="I7" s="58" t="s">
        <v>116</v>
      </c>
      <c r="J7" s="61"/>
      <c r="K7" s="61"/>
      <c r="L7" s="61"/>
      <c r="M7" s="47" t="s">
        <v>111</v>
      </c>
      <c r="N7" s="47" t="s">
        <v>112</v>
      </c>
      <c r="O7" s="47" t="s">
        <v>113</v>
      </c>
      <c r="P7" s="47" t="s">
        <v>114</v>
      </c>
      <c r="Q7" s="50" t="s">
        <v>141</v>
      </c>
      <c r="R7" s="47" t="s">
        <v>115</v>
      </c>
      <c r="S7" s="57" t="s">
        <v>138</v>
      </c>
      <c r="T7" s="57"/>
      <c r="U7" s="57"/>
    </row>
    <row r="8" spans="1:21" ht="63.75">
      <c r="A8" s="46"/>
      <c r="B8" s="46"/>
      <c r="C8" s="46"/>
      <c r="D8" s="58"/>
      <c r="E8" s="58"/>
      <c r="F8" s="58"/>
      <c r="G8" s="58"/>
      <c r="H8" s="58"/>
      <c r="I8" s="58"/>
      <c r="J8" s="61"/>
      <c r="K8" s="61"/>
      <c r="L8" s="61"/>
      <c r="M8" s="48"/>
      <c r="N8" s="48"/>
      <c r="O8" s="48"/>
      <c r="P8" s="48"/>
      <c r="Q8" s="51"/>
      <c r="R8" s="48"/>
      <c r="S8" s="2" t="s">
        <v>135</v>
      </c>
      <c r="T8" s="2" t="s">
        <v>136</v>
      </c>
      <c r="U8" s="2" t="s">
        <v>137</v>
      </c>
    </row>
    <row r="9" spans="1:21" ht="15" customHeight="1">
      <c r="A9" s="32" t="s">
        <v>0</v>
      </c>
      <c r="B9" s="32"/>
      <c r="C9" s="33" t="s">
        <v>1</v>
      </c>
      <c r="D9" s="34">
        <v>401699896</v>
      </c>
      <c r="E9" s="34">
        <v>0</v>
      </c>
      <c r="F9" s="34">
        <v>1148814</v>
      </c>
      <c r="G9" s="34">
        <v>0</v>
      </c>
      <c r="H9" s="9">
        <f>SUM(E9:G9)</f>
        <v>1148814</v>
      </c>
      <c r="I9" s="34">
        <f>D9-H9</f>
        <v>400551082</v>
      </c>
      <c r="J9" s="32" t="s">
        <v>0</v>
      </c>
      <c r="K9" s="32"/>
      <c r="L9" s="33" t="s">
        <v>1</v>
      </c>
      <c r="M9" s="34">
        <v>424821801</v>
      </c>
      <c r="N9" s="34">
        <v>0</v>
      </c>
      <c r="O9" s="34">
        <v>1148814</v>
      </c>
      <c r="P9" s="34"/>
      <c r="Q9" s="34"/>
      <c r="R9" s="9">
        <f>SUM(N9:Q9)</f>
        <v>1148814</v>
      </c>
      <c r="S9" s="9">
        <v>22767660</v>
      </c>
      <c r="T9" s="34">
        <f>M9-R9-S9</f>
        <v>400905327</v>
      </c>
      <c r="U9" s="9">
        <f>S9+T9</f>
        <v>423672987</v>
      </c>
    </row>
    <row r="10" spans="1:21" ht="15" customHeight="1">
      <c r="A10" s="32" t="s">
        <v>2</v>
      </c>
      <c r="B10" s="32"/>
      <c r="C10" s="33" t="s">
        <v>3</v>
      </c>
      <c r="D10" s="34">
        <v>155009349</v>
      </c>
      <c r="E10" s="34">
        <v>0</v>
      </c>
      <c r="F10" s="34">
        <v>9050234</v>
      </c>
      <c r="G10" s="34">
        <v>0</v>
      </c>
      <c r="H10" s="9">
        <f aca="true" t="shared" si="0" ref="H10:H41">SUM(E10:G10)</f>
        <v>9050234</v>
      </c>
      <c r="I10" s="34">
        <f aca="true" t="shared" si="1" ref="I10:I41">D10-H10</f>
        <v>145959115</v>
      </c>
      <c r="J10" s="32" t="s">
        <v>2</v>
      </c>
      <c r="K10" s="32"/>
      <c r="L10" s="33" t="s">
        <v>3</v>
      </c>
      <c r="M10" s="34">
        <v>159932105</v>
      </c>
      <c r="N10" s="34">
        <v>0</v>
      </c>
      <c r="O10" s="34">
        <v>9050234</v>
      </c>
      <c r="P10" s="34"/>
      <c r="Q10" s="34"/>
      <c r="R10" s="9">
        <f aca="true" t="shared" si="2" ref="R10:R60">SUM(N10:Q10)</f>
        <v>9050234</v>
      </c>
      <c r="S10" s="9">
        <v>4922756</v>
      </c>
      <c r="T10" s="34">
        <f aca="true" t="shared" si="3" ref="T10:T58">M10-R10-S10</f>
        <v>145959115</v>
      </c>
      <c r="U10" s="9">
        <f aca="true" t="shared" si="4" ref="U10:U58">S10+T10</f>
        <v>150881871</v>
      </c>
    </row>
    <row r="11" spans="1:21" ht="15" customHeight="1">
      <c r="A11" s="32" t="s">
        <v>4</v>
      </c>
      <c r="B11" s="32"/>
      <c r="C11" s="33" t="s">
        <v>5</v>
      </c>
      <c r="D11" s="34">
        <v>157142720</v>
      </c>
      <c r="E11" s="34">
        <v>0</v>
      </c>
      <c r="F11" s="34">
        <v>624275</v>
      </c>
      <c r="G11" s="34">
        <v>0</v>
      </c>
      <c r="H11" s="9">
        <f t="shared" si="0"/>
        <v>624275</v>
      </c>
      <c r="I11" s="34">
        <f t="shared" si="1"/>
        <v>156518445</v>
      </c>
      <c r="J11" s="32" t="s">
        <v>4</v>
      </c>
      <c r="K11" s="32"/>
      <c r="L11" s="33" t="s">
        <v>5</v>
      </c>
      <c r="M11" s="34">
        <v>164419616</v>
      </c>
      <c r="N11" s="34">
        <v>0</v>
      </c>
      <c r="O11" s="34">
        <v>624275</v>
      </c>
      <c r="P11" s="34"/>
      <c r="Q11" s="34"/>
      <c r="R11" s="9">
        <f t="shared" si="2"/>
        <v>624275</v>
      </c>
      <c r="S11" s="9">
        <v>6845909</v>
      </c>
      <c r="T11" s="34">
        <f t="shared" si="3"/>
        <v>156949432</v>
      </c>
      <c r="U11" s="9">
        <f t="shared" si="4"/>
        <v>163795341</v>
      </c>
    </row>
    <row r="12" spans="1:21" ht="15" customHeight="1">
      <c r="A12" s="32" t="s">
        <v>6</v>
      </c>
      <c r="B12" s="32"/>
      <c r="C12" s="33" t="s">
        <v>7</v>
      </c>
      <c r="D12" s="34">
        <v>128219148</v>
      </c>
      <c r="E12" s="34">
        <v>0</v>
      </c>
      <c r="F12" s="34">
        <v>536060</v>
      </c>
      <c r="G12" s="34">
        <v>0</v>
      </c>
      <c r="H12" s="9">
        <f t="shared" si="0"/>
        <v>536060</v>
      </c>
      <c r="I12" s="34">
        <f t="shared" si="1"/>
        <v>127683088</v>
      </c>
      <c r="J12" s="32" t="s">
        <v>6</v>
      </c>
      <c r="K12" s="32"/>
      <c r="L12" s="33" t="s">
        <v>7</v>
      </c>
      <c r="M12" s="34">
        <v>134280125</v>
      </c>
      <c r="N12" s="34">
        <v>0</v>
      </c>
      <c r="O12" s="34">
        <v>536060</v>
      </c>
      <c r="P12" s="34"/>
      <c r="Q12" s="34"/>
      <c r="R12" s="9">
        <f t="shared" si="2"/>
        <v>536060</v>
      </c>
      <c r="S12" s="9">
        <v>5701699</v>
      </c>
      <c r="T12" s="34">
        <f t="shared" si="3"/>
        <v>128042366</v>
      </c>
      <c r="U12" s="9">
        <f t="shared" si="4"/>
        <v>133744065</v>
      </c>
    </row>
    <row r="13" spans="1:21" ht="15">
      <c r="A13" s="32" t="s">
        <v>8</v>
      </c>
      <c r="B13" s="32"/>
      <c r="C13" s="33" t="s">
        <v>9</v>
      </c>
      <c r="D13" s="34">
        <v>130276045</v>
      </c>
      <c r="E13" s="34">
        <v>0</v>
      </c>
      <c r="F13" s="34">
        <v>490895</v>
      </c>
      <c r="G13" s="34">
        <v>0</v>
      </c>
      <c r="H13" s="9">
        <f t="shared" si="0"/>
        <v>490895</v>
      </c>
      <c r="I13" s="34">
        <f t="shared" si="1"/>
        <v>129785150</v>
      </c>
      <c r="J13" s="32" t="s">
        <v>8</v>
      </c>
      <c r="K13" s="32"/>
      <c r="L13" s="33" t="s">
        <v>9</v>
      </c>
      <c r="M13" s="34">
        <v>133988327</v>
      </c>
      <c r="N13" s="34">
        <v>0</v>
      </c>
      <c r="O13" s="34">
        <v>490895</v>
      </c>
      <c r="P13" s="34"/>
      <c r="Q13" s="34"/>
      <c r="R13" s="9">
        <f t="shared" si="2"/>
        <v>490895</v>
      </c>
      <c r="S13" s="9">
        <v>3665116</v>
      </c>
      <c r="T13" s="34">
        <f t="shared" si="3"/>
        <v>129832316</v>
      </c>
      <c r="U13" s="9">
        <f t="shared" si="4"/>
        <v>133497432</v>
      </c>
    </row>
    <row r="14" spans="1:21" ht="15">
      <c r="A14" s="32" t="s">
        <v>10</v>
      </c>
      <c r="B14" s="32"/>
      <c r="C14" s="33" t="s">
        <v>11</v>
      </c>
      <c r="D14" s="34">
        <v>130838820</v>
      </c>
      <c r="E14" s="34">
        <v>0</v>
      </c>
      <c r="F14" s="34">
        <v>295977</v>
      </c>
      <c r="G14" s="34">
        <v>0</v>
      </c>
      <c r="H14" s="9">
        <f t="shared" si="0"/>
        <v>295977</v>
      </c>
      <c r="I14" s="34">
        <f t="shared" si="1"/>
        <v>130542843</v>
      </c>
      <c r="J14" s="32" t="s">
        <v>10</v>
      </c>
      <c r="K14" s="32"/>
      <c r="L14" s="33" t="s">
        <v>11</v>
      </c>
      <c r="M14" s="34">
        <v>137501409</v>
      </c>
      <c r="N14" s="34">
        <v>0</v>
      </c>
      <c r="O14" s="34">
        <v>295977</v>
      </c>
      <c r="P14" s="34"/>
      <c r="Q14" s="34"/>
      <c r="R14" s="9">
        <f t="shared" si="2"/>
        <v>295977</v>
      </c>
      <c r="S14" s="9">
        <v>6452345</v>
      </c>
      <c r="T14" s="34">
        <f t="shared" si="3"/>
        <v>130753087</v>
      </c>
      <c r="U14" s="9">
        <f t="shared" si="4"/>
        <v>137205432</v>
      </c>
    </row>
    <row r="15" spans="1:21" ht="15">
      <c r="A15" s="32" t="s">
        <v>12</v>
      </c>
      <c r="B15" s="32"/>
      <c r="C15" s="33" t="s">
        <v>13</v>
      </c>
      <c r="D15" s="34">
        <v>191775808</v>
      </c>
      <c r="E15" s="34">
        <v>0</v>
      </c>
      <c r="F15" s="34">
        <v>654758</v>
      </c>
      <c r="G15" s="34">
        <v>0</v>
      </c>
      <c r="H15" s="9">
        <f t="shared" si="0"/>
        <v>654758</v>
      </c>
      <c r="I15" s="34">
        <f t="shared" si="1"/>
        <v>191121050</v>
      </c>
      <c r="J15" s="32" t="s">
        <v>12</v>
      </c>
      <c r="K15" s="32"/>
      <c r="L15" s="33" t="s">
        <v>13</v>
      </c>
      <c r="M15" s="34">
        <v>200081583</v>
      </c>
      <c r="N15" s="34">
        <v>0</v>
      </c>
      <c r="O15" s="34">
        <v>654758</v>
      </c>
      <c r="P15" s="34"/>
      <c r="Q15" s="34">
        <v>1246391</v>
      </c>
      <c r="R15" s="9">
        <f t="shared" si="2"/>
        <v>1901149</v>
      </c>
      <c r="S15" s="9">
        <v>6776581</v>
      </c>
      <c r="T15" s="34">
        <f t="shared" si="3"/>
        <v>191403853</v>
      </c>
      <c r="U15" s="9">
        <f t="shared" si="4"/>
        <v>198180434</v>
      </c>
    </row>
    <row r="16" spans="1:21" ht="15">
      <c r="A16" s="32" t="s">
        <v>14</v>
      </c>
      <c r="B16" s="32"/>
      <c r="C16" s="33" t="s">
        <v>15</v>
      </c>
      <c r="D16" s="34">
        <v>115827669</v>
      </c>
      <c r="E16" s="34">
        <v>0</v>
      </c>
      <c r="F16" s="34">
        <v>282278</v>
      </c>
      <c r="G16" s="34">
        <v>0</v>
      </c>
      <c r="H16" s="9">
        <f t="shared" si="0"/>
        <v>282278</v>
      </c>
      <c r="I16" s="34">
        <f t="shared" si="1"/>
        <v>115545391</v>
      </c>
      <c r="J16" s="32" t="s">
        <v>14</v>
      </c>
      <c r="K16" s="32"/>
      <c r="L16" s="33" t="s">
        <v>15</v>
      </c>
      <c r="M16" s="34">
        <v>119811903</v>
      </c>
      <c r="N16" s="34">
        <v>0</v>
      </c>
      <c r="O16" s="34">
        <v>282278</v>
      </c>
      <c r="P16" s="34"/>
      <c r="Q16" s="34"/>
      <c r="R16" s="9">
        <f t="shared" si="2"/>
        <v>282278</v>
      </c>
      <c r="S16" s="9">
        <v>3939636</v>
      </c>
      <c r="T16" s="34">
        <f t="shared" si="3"/>
        <v>115589989</v>
      </c>
      <c r="U16" s="9">
        <f t="shared" si="4"/>
        <v>119529625</v>
      </c>
    </row>
    <row r="17" spans="1:21" ht="15">
      <c r="A17" s="32" t="s">
        <v>16</v>
      </c>
      <c r="B17" s="32"/>
      <c r="C17" s="33" t="s">
        <v>17</v>
      </c>
      <c r="D17" s="34">
        <v>184661774</v>
      </c>
      <c r="E17" s="34">
        <v>0</v>
      </c>
      <c r="F17" s="34">
        <v>634034</v>
      </c>
      <c r="G17" s="34">
        <v>0</v>
      </c>
      <c r="H17" s="9">
        <f t="shared" si="0"/>
        <v>634034</v>
      </c>
      <c r="I17" s="34">
        <f t="shared" si="1"/>
        <v>184027740</v>
      </c>
      <c r="J17" s="32" t="s">
        <v>16</v>
      </c>
      <c r="K17" s="32"/>
      <c r="L17" s="33" t="s">
        <v>17</v>
      </c>
      <c r="M17" s="34">
        <v>192291427</v>
      </c>
      <c r="N17" s="34">
        <v>0</v>
      </c>
      <c r="O17" s="34">
        <v>634034</v>
      </c>
      <c r="P17" s="34"/>
      <c r="Q17" s="34"/>
      <c r="R17" s="9">
        <f t="shared" si="2"/>
        <v>634034</v>
      </c>
      <c r="S17" s="9">
        <v>7272196</v>
      </c>
      <c r="T17" s="34">
        <f t="shared" si="3"/>
        <v>184385197</v>
      </c>
      <c r="U17" s="9">
        <f t="shared" si="4"/>
        <v>191657393</v>
      </c>
    </row>
    <row r="18" spans="1:21" ht="15">
      <c r="A18" s="32" t="s">
        <v>18</v>
      </c>
      <c r="B18" s="32"/>
      <c r="C18" s="33" t="s">
        <v>19</v>
      </c>
      <c r="D18" s="34">
        <v>104082172</v>
      </c>
      <c r="E18" s="34">
        <v>0</v>
      </c>
      <c r="F18" s="34">
        <v>302557</v>
      </c>
      <c r="G18" s="34">
        <v>0</v>
      </c>
      <c r="H18" s="9">
        <f t="shared" si="0"/>
        <v>302557</v>
      </c>
      <c r="I18" s="34">
        <f t="shared" si="1"/>
        <v>103779615</v>
      </c>
      <c r="J18" s="32" t="s">
        <v>18</v>
      </c>
      <c r="K18" s="32"/>
      <c r="L18" s="33" t="s">
        <v>19</v>
      </c>
      <c r="M18" s="34">
        <v>111105888</v>
      </c>
      <c r="N18" s="34">
        <v>0</v>
      </c>
      <c r="O18" s="34">
        <v>302557</v>
      </c>
      <c r="P18" s="34"/>
      <c r="Q18" s="34"/>
      <c r="R18" s="9">
        <f t="shared" si="2"/>
        <v>302557</v>
      </c>
      <c r="S18" s="9">
        <v>6005362</v>
      </c>
      <c r="T18" s="34">
        <f t="shared" si="3"/>
        <v>104797969</v>
      </c>
      <c r="U18" s="9">
        <f t="shared" si="4"/>
        <v>110803331</v>
      </c>
    </row>
    <row r="19" spans="1:21" ht="15">
      <c r="A19" s="32" t="s">
        <v>20</v>
      </c>
      <c r="B19" s="32"/>
      <c r="C19" s="33" t="s">
        <v>21</v>
      </c>
      <c r="D19" s="34">
        <v>137094265</v>
      </c>
      <c r="E19" s="34">
        <v>0</v>
      </c>
      <c r="F19" s="34">
        <v>434970</v>
      </c>
      <c r="G19" s="34">
        <v>0</v>
      </c>
      <c r="H19" s="9">
        <f t="shared" si="0"/>
        <v>434970</v>
      </c>
      <c r="I19" s="34">
        <f t="shared" si="1"/>
        <v>136659295</v>
      </c>
      <c r="J19" s="32" t="s">
        <v>20</v>
      </c>
      <c r="K19" s="32"/>
      <c r="L19" s="33" t="s">
        <v>21</v>
      </c>
      <c r="M19" s="34">
        <v>143546331</v>
      </c>
      <c r="N19" s="34">
        <v>0</v>
      </c>
      <c r="O19" s="34">
        <v>434970</v>
      </c>
      <c r="P19" s="34"/>
      <c r="Q19" s="34"/>
      <c r="R19" s="9">
        <f t="shared" si="2"/>
        <v>434970</v>
      </c>
      <c r="S19" s="9">
        <v>6268471</v>
      </c>
      <c r="T19" s="34">
        <f t="shared" si="3"/>
        <v>136842890</v>
      </c>
      <c r="U19" s="9">
        <f t="shared" si="4"/>
        <v>143111361</v>
      </c>
    </row>
    <row r="20" spans="1:21" ht="15">
      <c r="A20" s="32" t="s">
        <v>22</v>
      </c>
      <c r="B20" s="32"/>
      <c r="C20" s="33" t="s">
        <v>23</v>
      </c>
      <c r="D20" s="34">
        <v>127219954</v>
      </c>
      <c r="E20" s="34">
        <v>0</v>
      </c>
      <c r="F20" s="34">
        <v>336119</v>
      </c>
      <c r="G20" s="34">
        <v>0</v>
      </c>
      <c r="H20" s="9">
        <f t="shared" si="0"/>
        <v>336119</v>
      </c>
      <c r="I20" s="34">
        <f t="shared" si="1"/>
        <v>126883835</v>
      </c>
      <c r="J20" s="32" t="s">
        <v>22</v>
      </c>
      <c r="K20" s="32"/>
      <c r="L20" s="33" t="s">
        <v>23</v>
      </c>
      <c r="M20" s="34">
        <v>131328643</v>
      </c>
      <c r="N20" s="34">
        <v>0</v>
      </c>
      <c r="O20" s="34">
        <v>336119</v>
      </c>
      <c r="P20" s="34"/>
      <c r="Q20" s="34"/>
      <c r="R20" s="9">
        <f t="shared" si="2"/>
        <v>336119</v>
      </c>
      <c r="S20" s="9">
        <v>3959592</v>
      </c>
      <c r="T20" s="34">
        <f t="shared" si="3"/>
        <v>127032932</v>
      </c>
      <c r="U20" s="9">
        <f t="shared" si="4"/>
        <v>130992524</v>
      </c>
    </row>
    <row r="21" spans="1:21" ht="15">
      <c r="A21" s="32" t="s">
        <v>24</v>
      </c>
      <c r="B21" s="32"/>
      <c r="C21" s="33" t="s">
        <v>25</v>
      </c>
      <c r="D21" s="34">
        <v>132794529</v>
      </c>
      <c r="E21" s="34">
        <v>0</v>
      </c>
      <c r="F21" s="34">
        <v>572264</v>
      </c>
      <c r="G21" s="34">
        <v>0</v>
      </c>
      <c r="H21" s="9">
        <f t="shared" si="0"/>
        <v>572264</v>
      </c>
      <c r="I21" s="34">
        <f t="shared" si="1"/>
        <v>132222265</v>
      </c>
      <c r="J21" s="32" t="s">
        <v>24</v>
      </c>
      <c r="K21" s="32"/>
      <c r="L21" s="33" t="s">
        <v>25</v>
      </c>
      <c r="M21" s="34">
        <v>141536933</v>
      </c>
      <c r="N21" s="34">
        <v>0</v>
      </c>
      <c r="O21" s="34">
        <v>572264</v>
      </c>
      <c r="P21" s="34"/>
      <c r="Q21" s="34"/>
      <c r="R21" s="9">
        <f t="shared" si="2"/>
        <v>572264</v>
      </c>
      <c r="S21" s="9">
        <v>8588260</v>
      </c>
      <c r="T21" s="34">
        <f t="shared" si="3"/>
        <v>132376409</v>
      </c>
      <c r="U21" s="9">
        <f t="shared" si="4"/>
        <v>140964669</v>
      </c>
    </row>
    <row r="22" spans="1:21" ht="15">
      <c r="A22" s="32" t="s">
        <v>26</v>
      </c>
      <c r="B22" s="32"/>
      <c r="C22" s="33" t="s">
        <v>27</v>
      </c>
      <c r="D22" s="34">
        <v>150388137</v>
      </c>
      <c r="E22" s="34">
        <v>0</v>
      </c>
      <c r="F22" s="34">
        <v>513890</v>
      </c>
      <c r="G22" s="34">
        <v>0</v>
      </c>
      <c r="H22" s="9">
        <f t="shared" si="0"/>
        <v>513890</v>
      </c>
      <c r="I22" s="34">
        <f t="shared" si="1"/>
        <v>149874247</v>
      </c>
      <c r="J22" s="32" t="s">
        <v>26</v>
      </c>
      <c r="K22" s="32"/>
      <c r="L22" s="33" t="s">
        <v>27</v>
      </c>
      <c r="M22" s="34">
        <v>157765352</v>
      </c>
      <c r="N22" s="34">
        <v>0</v>
      </c>
      <c r="O22" s="34">
        <v>513890</v>
      </c>
      <c r="P22" s="34"/>
      <c r="Q22" s="34"/>
      <c r="R22" s="9">
        <f t="shared" si="2"/>
        <v>513890</v>
      </c>
      <c r="S22" s="9">
        <v>7283708</v>
      </c>
      <c r="T22" s="34">
        <f t="shared" si="3"/>
        <v>149967754</v>
      </c>
      <c r="U22" s="9">
        <f t="shared" si="4"/>
        <v>157251462</v>
      </c>
    </row>
    <row r="23" spans="1:21" ht="15">
      <c r="A23" s="32" t="s">
        <v>28</v>
      </c>
      <c r="B23" s="32"/>
      <c r="C23" s="33" t="s">
        <v>29</v>
      </c>
      <c r="D23" s="34">
        <v>80783057</v>
      </c>
      <c r="E23" s="34">
        <v>0</v>
      </c>
      <c r="F23" s="34">
        <v>292767</v>
      </c>
      <c r="G23" s="34">
        <v>0</v>
      </c>
      <c r="H23" s="9">
        <f t="shared" si="0"/>
        <v>292767</v>
      </c>
      <c r="I23" s="34">
        <f t="shared" si="1"/>
        <v>80490290</v>
      </c>
      <c r="J23" s="32" t="s">
        <v>28</v>
      </c>
      <c r="K23" s="32"/>
      <c r="L23" s="33" t="s">
        <v>29</v>
      </c>
      <c r="M23" s="34">
        <v>86174000</v>
      </c>
      <c r="N23" s="34">
        <v>0</v>
      </c>
      <c r="O23" s="34">
        <v>292767</v>
      </c>
      <c r="P23" s="34"/>
      <c r="Q23" s="34"/>
      <c r="R23" s="9">
        <f t="shared" si="2"/>
        <v>292767</v>
      </c>
      <c r="S23" s="9">
        <v>5384219</v>
      </c>
      <c r="T23" s="34">
        <f t="shared" si="3"/>
        <v>80497014</v>
      </c>
      <c r="U23" s="9">
        <f t="shared" si="4"/>
        <v>85881233</v>
      </c>
    </row>
    <row r="24" spans="1:21" ht="15">
      <c r="A24" s="32" t="s">
        <v>30</v>
      </c>
      <c r="B24" s="32"/>
      <c r="C24" s="33" t="s">
        <v>31</v>
      </c>
      <c r="D24" s="34">
        <v>140065172</v>
      </c>
      <c r="E24" s="34">
        <v>0</v>
      </c>
      <c r="F24" s="34">
        <v>566517</v>
      </c>
      <c r="G24" s="34">
        <v>0</v>
      </c>
      <c r="H24" s="9">
        <f t="shared" si="0"/>
        <v>566517</v>
      </c>
      <c r="I24" s="34">
        <f t="shared" si="1"/>
        <v>139498655</v>
      </c>
      <c r="J24" s="32" t="s">
        <v>30</v>
      </c>
      <c r="K24" s="32"/>
      <c r="L24" s="33" t="s">
        <v>31</v>
      </c>
      <c r="M24" s="34">
        <v>147181417</v>
      </c>
      <c r="N24" s="34">
        <v>0</v>
      </c>
      <c r="O24" s="34">
        <v>566517</v>
      </c>
      <c r="P24" s="34"/>
      <c r="Q24" s="34"/>
      <c r="R24" s="9">
        <f t="shared" si="2"/>
        <v>566517</v>
      </c>
      <c r="S24" s="9">
        <v>6956745</v>
      </c>
      <c r="T24" s="34">
        <f t="shared" si="3"/>
        <v>139658155</v>
      </c>
      <c r="U24" s="9">
        <f t="shared" si="4"/>
        <v>146614900</v>
      </c>
    </row>
    <row r="25" spans="1:21" ht="15">
      <c r="A25" s="32" t="s">
        <v>32</v>
      </c>
      <c r="B25" s="32"/>
      <c r="C25" s="33" t="s">
        <v>33</v>
      </c>
      <c r="D25" s="34">
        <v>139549411</v>
      </c>
      <c r="E25" s="34">
        <v>0</v>
      </c>
      <c r="F25" s="34">
        <v>522341</v>
      </c>
      <c r="G25" s="34">
        <v>0</v>
      </c>
      <c r="H25" s="9">
        <f t="shared" si="0"/>
        <v>522341</v>
      </c>
      <c r="I25" s="34">
        <f t="shared" si="1"/>
        <v>139027070</v>
      </c>
      <c r="J25" s="32" t="s">
        <v>32</v>
      </c>
      <c r="K25" s="32"/>
      <c r="L25" s="33" t="s">
        <v>33</v>
      </c>
      <c r="M25" s="34">
        <v>149333202</v>
      </c>
      <c r="N25" s="34">
        <v>0</v>
      </c>
      <c r="O25" s="34">
        <v>522341</v>
      </c>
      <c r="P25" s="34"/>
      <c r="Q25" s="34">
        <v>1194803</v>
      </c>
      <c r="R25" s="9">
        <f t="shared" si="2"/>
        <v>1717144</v>
      </c>
      <c r="S25" s="9">
        <v>8574648</v>
      </c>
      <c r="T25" s="34">
        <f t="shared" si="3"/>
        <v>139041410</v>
      </c>
      <c r="U25" s="9">
        <f t="shared" si="4"/>
        <v>147616058</v>
      </c>
    </row>
    <row r="26" spans="1:21" ht="15">
      <c r="A26" s="32" t="s">
        <v>34</v>
      </c>
      <c r="B26" s="32"/>
      <c r="C26" s="33" t="s">
        <v>35</v>
      </c>
      <c r="D26" s="34">
        <v>142794826</v>
      </c>
      <c r="E26" s="34">
        <v>0</v>
      </c>
      <c r="F26" s="34">
        <v>413840</v>
      </c>
      <c r="G26" s="34">
        <v>0</v>
      </c>
      <c r="H26" s="9">
        <f t="shared" si="0"/>
        <v>413840</v>
      </c>
      <c r="I26" s="34">
        <f t="shared" si="1"/>
        <v>142380986</v>
      </c>
      <c r="J26" s="32" t="s">
        <v>34</v>
      </c>
      <c r="K26" s="32"/>
      <c r="L26" s="33" t="s">
        <v>35</v>
      </c>
      <c r="M26" s="34">
        <v>149849646</v>
      </c>
      <c r="N26" s="34">
        <v>0</v>
      </c>
      <c r="O26" s="34">
        <v>413840</v>
      </c>
      <c r="P26" s="34"/>
      <c r="Q26" s="34"/>
      <c r="R26" s="9">
        <f t="shared" si="2"/>
        <v>413840</v>
      </c>
      <c r="S26" s="9">
        <v>6670795</v>
      </c>
      <c r="T26" s="34">
        <f t="shared" si="3"/>
        <v>142765011</v>
      </c>
      <c r="U26" s="9">
        <f t="shared" si="4"/>
        <v>149435806</v>
      </c>
    </row>
    <row r="27" spans="1:21" ht="15">
      <c r="A27" s="32" t="s">
        <v>36</v>
      </c>
      <c r="B27" s="32"/>
      <c r="C27" s="33" t="s">
        <v>37</v>
      </c>
      <c r="D27" s="34">
        <v>146445006</v>
      </c>
      <c r="E27" s="34">
        <v>0</v>
      </c>
      <c r="F27" s="34">
        <v>444961</v>
      </c>
      <c r="G27" s="34">
        <v>0</v>
      </c>
      <c r="H27" s="9">
        <f t="shared" si="0"/>
        <v>444961</v>
      </c>
      <c r="I27" s="34">
        <f t="shared" si="1"/>
        <v>146000045</v>
      </c>
      <c r="J27" s="32" t="s">
        <v>36</v>
      </c>
      <c r="K27" s="32"/>
      <c r="L27" s="33" t="s">
        <v>37</v>
      </c>
      <c r="M27" s="34">
        <v>150814171</v>
      </c>
      <c r="N27" s="34">
        <v>0</v>
      </c>
      <c r="O27" s="34">
        <v>444961</v>
      </c>
      <c r="P27" s="34"/>
      <c r="Q27" s="34">
        <v>1502693</v>
      </c>
      <c r="R27" s="9">
        <f t="shared" si="2"/>
        <v>1947654</v>
      </c>
      <c r="S27" s="9">
        <v>2763611</v>
      </c>
      <c r="T27" s="34">
        <f t="shared" si="3"/>
        <v>146102906</v>
      </c>
      <c r="U27" s="9">
        <f t="shared" si="4"/>
        <v>148866517</v>
      </c>
    </row>
    <row r="28" spans="1:21" ht="15">
      <c r="A28" s="32" t="s">
        <v>38</v>
      </c>
      <c r="B28" s="32"/>
      <c r="C28" s="33" t="s">
        <v>39</v>
      </c>
      <c r="D28" s="34">
        <v>150094904</v>
      </c>
      <c r="E28" s="34">
        <v>0</v>
      </c>
      <c r="F28" s="34">
        <v>494481</v>
      </c>
      <c r="G28" s="34">
        <v>0</v>
      </c>
      <c r="H28" s="9">
        <f t="shared" si="0"/>
        <v>494481</v>
      </c>
      <c r="I28" s="34">
        <f t="shared" si="1"/>
        <v>149600423</v>
      </c>
      <c r="J28" s="32" t="s">
        <v>38</v>
      </c>
      <c r="K28" s="32"/>
      <c r="L28" s="33" t="s">
        <v>39</v>
      </c>
      <c r="M28" s="34">
        <v>155123349</v>
      </c>
      <c r="N28" s="34">
        <v>0</v>
      </c>
      <c r="O28" s="34">
        <v>494481</v>
      </c>
      <c r="P28" s="34"/>
      <c r="Q28" s="34"/>
      <c r="R28" s="9">
        <f t="shared" si="2"/>
        <v>494481</v>
      </c>
      <c r="S28" s="9">
        <v>4728167</v>
      </c>
      <c r="T28" s="34">
        <f t="shared" si="3"/>
        <v>149900701</v>
      </c>
      <c r="U28" s="9">
        <f t="shared" si="4"/>
        <v>154628868</v>
      </c>
    </row>
    <row r="29" spans="1:21" ht="15">
      <c r="A29" s="32" t="s">
        <v>40</v>
      </c>
      <c r="B29" s="32"/>
      <c r="C29" s="33" t="s">
        <v>41</v>
      </c>
      <c r="D29" s="34">
        <v>157314706</v>
      </c>
      <c r="E29" s="34">
        <v>0</v>
      </c>
      <c r="F29" s="34">
        <v>522025</v>
      </c>
      <c r="G29" s="34">
        <v>0</v>
      </c>
      <c r="H29" s="9">
        <f t="shared" si="0"/>
        <v>522025</v>
      </c>
      <c r="I29" s="34">
        <f t="shared" si="1"/>
        <v>156792681</v>
      </c>
      <c r="J29" s="32" t="s">
        <v>40</v>
      </c>
      <c r="K29" s="32"/>
      <c r="L29" s="33" t="s">
        <v>41</v>
      </c>
      <c r="M29" s="34">
        <v>168531770</v>
      </c>
      <c r="N29" s="34">
        <v>0</v>
      </c>
      <c r="O29" s="34">
        <v>522025</v>
      </c>
      <c r="P29" s="34"/>
      <c r="Q29" s="34">
        <v>1043069</v>
      </c>
      <c r="R29" s="9">
        <f t="shared" si="2"/>
        <v>1565094</v>
      </c>
      <c r="S29" s="9">
        <v>10173995</v>
      </c>
      <c r="T29" s="34">
        <f t="shared" si="3"/>
        <v>156792681</v>
      </c>
      <c r="U29" s="9">
        <f t="shared" si="4"/>
        <v>166966676</v>
      </c>
    </row>
    <row r="30" spans="1:21" ht="15">
      <c r="A30" s="32" t="s">
        <v>42</v>
      </c>
      <c r="B30" s="32"/>
      <c r="C30" s="33" t="s">
        <v>43</v>
      </c>
      <c r="D30" s="34">
        <v>128755040</v>
      </c>
      <c r="E30" s="34">
        <v>0</v>
      </c>
      <c r="F30" s="34">
        <v>323181</v>
      </c>
      <c r="G30" s="34">
        <v>0</v>
      </c>
      <c r="H30" s="9">
        <f t="shared" si="0"/>
        <v>323181</v>
      </c>
      <c r="I30" s="34">
        <f t="shared" si="1"/>
        <v>128431859</v>
      </c>
      <c r="J30" s="32" t="s">
        <v>42</v>
      </c>
      <c r="K30" s="32"/>
      <c r="L30" s="33" t="s">
        <v>43</v>
      </c>
      <c r="M30" s="34">
        <v>136093922</v>
      </c>
      <c r="N30" s="34">
        <v>0</v>
      </c>
      <c r="O30" s="34">
        <v>323181</v>
      </c>
      <c r="P30" s="34"/>
      <c r="Q30" s="34">
        <v>1746989</v>
      </c>
      <c r="R30" s="9">
        <f t="shared" si="2"/>
        <v>2070170</v>
      </c>
      <c r="S30" s="9">
        <v>5489717</v>
      </c>
      <c r="T30" s="34">
        <f t="shared" si="3"/>
        <v>128534035</v>
      </c>
      <c r="U30" s="9">
        <f t="shared" si="4"/>
        <v>134023752</v>
      </c>
    </row>
    <row r="31" spans="1:21" ht="15">
      <c r="A31" s="32" t="s">
        <v>44</v>
      </c>
      <c r="B31" s="32"/>
      <c r="C31" s="33" t="s">
        <v>45</v>
      </c>
      <c r="D31" s="34">
        <v>124134578</v>
      </c>
      <c r="E31" s="34">
        <v>0</v>
      </c>
      <c r="F31" s="34">
        <v>392891</v>
      </c>
      <c r="G31" s="34">
        <v>0</v>
      </c>
      <c r="H31" s="9">
        <f t="shared" si="0"/>
        <v>392891</v>
      </c>
      <c r="I31" s="34">
        <f t="shared" si="1"/>
        <v>123741687</v>
      </c>
      <c r="J31" s="32" t="s">
        <v>44</v>
      </c>
      <c r="K31" s="32"/>
      <c r="L31" s="33" t="s">
        <v>45</v>
      </c>
      <c r="M31" s="34">
        <v>127713341</v>
      </c>
      <c r="N31" s="34">
        <v>0</v>
      </c>
      <c r="O31" s="34">
        <v>392891</v>
      </c>
      <c r="P31" s="34"/>
      <c r="Q31" s="34"/>
      <c r="R31" s="9">
        <f t="shared" si="2"/>
        <v>392891</v>
      </c>
      <c r="S31" s="9">
        <v>4412980</v>
      </c>
      <c r="T31" s="34">
        <f t="shared" si="3"/>
        <v>122907470</v>
      </c>
      <c r="U31" s="9">
        <f t="shared" si="4"/>
        <v>127320450</v>
      </c>
    </row>
    <row r="32" spans="1:21" ht="15">
      <c r="A32" s="32" t="s">
        <v>46</v>
      </c>
      <c r="B32" s="32"/>
      <c r="C32" s="33" t="s">
        <v>47</v>
      </c>
      <c r="D32" s="34">
        <v>97930409</v>
      </c>
      <c r="E32" s="34">
        <v>0</v>
      </c>
      <c r="F32" s="34">
        <v>241455</v>
      </c>
      <c r="G32" s="34">
        <v>0</v>
      </c>
      <c r="H32" s="9">
        <f t="shared" si="0"/>
        <v>241455</v>
      </c>
      <c r="I32" s="34">
        <f t="shared" si="1"/>
        <v>97688954</v>
      </c>
      <c r="J32" s="32" t="s">
        <v>46</v>
      </c>
      <c r="K32" s="32"/>
      <c r="L32" s="33" t="s">
        <v>47</v>
      </c>
      <c r="M32" s="34">
        <v>102385765</v>
      </c>
      <c r="N32" s="34">
        <v>0</v>
      </c>
      <c r="O32" s="34">
        <v>241455</v>
      </c>
      <c r="P32" s="34"/>
      <c r="Q32" s="34"/>
      <c r="R32" s="9">
        <f t="shared" si="2"/>
        <v>241455</v>
      </c>
      <c r="S32" s="9">
        <v>4404729</v>
      </c>
      <c r="T32" s="34">
        <f t="shared" si="3"/>
        <v>97739581</v>
      </c>
      <c r="U32" s="9">
        <f t="shared" si="4"/>
        <v>102144310</v>
      </c>
    </row>
    <row r="33" spans="1:21" ht="15">
      <c r="A33" s="32" t="s">
        <v>48</v>
      </c>
      <c r="B33" s="32"/>
      <c r="C33" s="33" t="s">
        <v>120</v>
      </c>
      <c r="D33" s="34">
        <v>119741929</v>
      </c>
      <c r="E33" s="34">
        <v>0</v>
      </c>
      <c r="F33" s="34">
        <v>435219</v>
      </c>
      <c r="G33" s="34">
        <v>0</v>
      </c>
      <c r="H33" s="9">
        <f t="shared" si="0"/>
        <v>435219</v>
      </c>
      <c r="I33" s="34">
        <f t="shared" si="1"/>
        <v>119306710</v>
      </c>
      <c r="J33" s="32" t="s">
        <v>48</v>
      </c>
      <c r="K33" s="32"/>
      <c r="L33" s="33" t="s">
        <v>120</v>
      </c>
      <c r="M33" s="34">
        <v>126234956</v>
      </c>
      <c r="N33" s="34">
        <v>0</v>
      </c>
      <c r="O33" s="34">
        <v>435219</v>
      </c>
      <c r="P33" s="34"/>
      <c r="Q33" s="34"/>
      <c r="R33" s="9">
        <f t="shared" si="2"/>
        <v>435219</v>
      </c>
      <c r="S33" s="9">
        <v>6332429</v>
      </c>
      <c r="T33" s="34">
        <f t="shared" si="3"/>
        <v>119467308</v>
      </c>
      <c r="U33" s="9">
        <f t="shared" si="4"/>
        <v>125799737</v>
      </c>
    </row>
    <row r="34" spans="1:21" ht="15">
      <c r="A34" s="32" t="s">
        <v>49</v>
      </c>
      <c r="B34" s="32"/>
      <c r="C34" s="33" t="s">
        <v>50</v>
      </c>
      <c r="D34" s="34">
        <v>128823981</v>
      </c>
      <c r="E34" s="34">
        <v>0</v>
      </c>
      <c r="F34" s="34">
        <v>542581</v>
      </c>
      <c r="G34" s="34">
        <v>0</v>
      </c>
      <c r="H34" s="9">
        <f t="shared" si="0"/>
        <v>542581</v>
      </c>
      <c r="I34" s="34">
        <f t="shared" si="1"/>
        <v>128281400</v>
      </c>
      <c r="J34" s="32" t="s">
        <v>49</v>
      </c>
      <c r="K34" s="32"/>
      <c r="L34" s="33" t="s">
        <v>50</v>
      </c>
      <c r="M34" s="34">
        <v>143421553</v>
      </c>
      <c r="N34" s="34">
        <v>0</v>
      </c>
      <c r="O34" s="34">
        <v>542581</v>
      </c>
      <c r="P34" s="34"/>
      <c r="Q34" s="34">
        <v>1419669</v>
      </c>
      <c r="R34" s="9">
        <f t="shared" si="2"/>
        <v>1962250</v>
      </c>
      <c r="S34" s="9">
        <v>13177903</v>
      </c>
      <c r="T34" s="34">
        <f t="shared" si="3"/>
        <v>128281400</v>
      </c>
      <c r="U34" s="9">
        <f t="shared" si="4"/>
        <v>141459303</v>
      </c>
    </row>
    <row r="35" spans="1:21" ht="15">
      <c r="A35" s="32" t="s">
        <v>51</v>
      </c>
      <c r="B35" s="32"/>
      <c r="C35" s="33" t="s">
        <v>52</v>
      </c>
      <c r="D35" s="34">
        <v>122782333</v>
      </c>
      <c r="E35" s="34">
        <v>0</v>
      </c>
      <c r="F35" s="34">
        <v>494981</v>
      </c>
      <c r="G35" s="34">
        <v>0</v>
      </c>
      <c r="H35" s="9">
        <f t="shared" si="0"/>
        <v>494981</v>
      </c>
      <c r="I35" s="34">
        <f t="shared" si="1"/>
        <v>122287352</v>
      </c>
      <c r="J35" s="32" t="s">
        <v>51</v>
      </c>
      <c r="K35" s="32"/>
      <c r="L35" s="33" t="s">
        <v>52</v>
      </c>
      <c r="M35" s="34">
        <v>126160621</v>
      </c>
      <c r="N35" s="34">
        <v>0</v>
      </c>
      <c r="O35" s="34">
        <v>494981</v>
      </c>
      <c r="P35" s="34">
        <v>0</v>
      </c>
      <c r="Q35" s="34">
        <v>1451440</v>
      </c>
      <c r="R35" s="9">
        <f t="shared" si="2"/>
        <v>1946421</v>
      </c>
      <c r="S35" s="9">
        <v>1879526</v>
      </c>
      <c r="T35" s="34">
        <f t="shared" si="3"/>
        <v>122334674</v>
      </c>
      <c r="U35" s="9">
        <f t="shared" si="4"/>
        <v>124214200</v>
      </c>
    </row>
    <row r="36" spans="1:21" ht="15">
      <c r="A36" s="32" t="s">
        <v>53</v>
      </c>
      <c r="B36" s="32"/>
      <c r="C36" s="33" t="s">
        <v>54</v>
      </c>
      <c r="D36" s="34">
        <v>94723605</v>
      </c>
      <c r="E36" s="34">
        <v>0</v>
      </c>
      <c r="F36" s="34">
        <v>431488</v>
      </c>
      <c r="G36" s="34">
        <v>0</v>
      </c>
      <c r="H36" s="9">
        <f t="shared" si="0"/>
        <v>431488</v>
      </c>
      <c r="I36" s="34">
        <f t="shared" si="1"/>
        <v>94292117</v>
      </c>
      <c r="J36" s="32" t="s">
        <v>53</v>
      </c>
      <c r="K36" s="32"/>
      <c r="L36" s="33" t="s">
        <v>54</v>
      </c>
      <c r="M36" s="34">
        <v>98521175</v>
      </c>
      <c r="N36" s="34">
        <v>0</v>
      </c>
      <c r="O36" s="34">
        <v>431488</v>
      </c>
      <c r="P36" s="34"/>
      <c r="Q36" s="34">
        <v>50000</v>
      </c>
      <c r="R36" s="9">
        <f t="shared" si="2"/>
        <v>481488</v>
      </c>
      <c r="S36" s="9">
        <v>3603665</v>
      </c>
      <c r="T36" s="34">
        <f t="shared" si="3"/>
        <v>94436022</v>
      </c>
      <c r="U36" s="9">
        <f t="shared" si="4"/>
        <v>98039687</v>
      </c>
    </row>
    <row r="37" spans="1:21" ht="15">
      <c r="A37" s="32" t="s">
        <v>55</v>
      </c>
      <c r="B37" s="32"/>
      <c r="C37" s="33" t="s">
        <v>56</v>
      </c>
      <c r="D37" s="34">
        <v>124855709</v>
      </c>
      <c r="E37" s="34">
        <v>0</v>
      </c>
      <c r="F37" s="34">
        <v>356445</v>
      </c>
      <c r="G37" s="34">
        <v>0</v>
      </c>
      <c r="H37" s="9">
        <f t="shared" si="0"/>
        <v>356445</v>
      </c>
      <c r="I37" s="34">
        <f t="shared" si="1"/>
        <v>124499264</v>
      </c>
      <c r="J37" s="32" t="s">
        <v>55</v>
      </c>
      <c r="K37" s="32"/>
      <c r="L37" s="33" t="s">
        <v>56</v>
      </c>
      <c r="M37" s="34">
        <v>132368923</v>
      </c>
      <c r="N37" s="34">
        <v>0</v>
      </c>
      <c r="O37" s="34">
        <v>356445</v>
      </c>
      <c r="P37" s="34"/>
      <c r="Q37" s="34"/>
      <c r="R37" s="9">
        <f t="shared" si="2"/>
        <v>356445</v>
      </c>
      <c r="S37" s="9">
        <v>7419368</v>
      </c>
      <c r="T37" s="34">
        <f t="shared" si="3"/>
        <v>124593110</v>
      </c>
      <c r="U37" s="9">
        <f t="shared" si="4"/>
        <v>132012478</v>
      </c>
    </row>
    <row r="38" spans="1:21" ht="15">
      <c r="A38" s="32" t="s">
        <v>57</v>
      </c>
      <c r="B38" s="32"/>
      <c r="C38" s="33" t="s">
        <v>58</v>
      </c>
      <c r="D38" s="34">
        <v>139940166</v>
      </c>
      <c r="E38" s="34">
        <v>0</v>
      </c>
      <c r="F38" s="34">
        <v>580338</v>
      </c>
      <c r="G38" s="34">
        <v>0</v>
      </c>
      <c r="H38" s="9">
        <f t="shared" si="0"/>
        <v>580338</v>
      </c>
      <c r="I38" s="34">
        <f t="shared" si="1"/>
        <v>139359828</v>
      </c>
      <c r="J38" s="32" t="s">
        <v>57</v>
      </c>
      <c r="K38" s="32"/>
      <c r="L38" s="33" t="s">
        <v>58</v>
      </c>
      <c r="M38" s="34">
        <v>153593708</v>
      </c>
      <c r="N38" s="34">
        <v>0</v>
      </c>
      <c r="O38" s="34">
        <v>580338</v>
      </c>
      <c r="P38" s="34"/>
      <c r="Q38" s="34">
        <v>2000000</v>
      </c>
      <c r="R38" s="9">
        <f t="shared" si="2"/>
        <v>2580338</v>
      </c>
      <c r="S38" s="9">
        <v>11601616</v>
      </c>
      <c r="T38" s="34">
        <f t="shared" si="3"/>
        <v>139411754</v>
      </c>
      <c r="U38" s="9">
        <f t="shared" si="4"/>
        <v>151013370</v>
      </c>
    </row>
    <row r="39" spans="1:21" ht="15">
      <c r="A39" s="32" t="s">
        <v>59</v>
      </c>
      <c r="B39" s="32"/>
      <c r="C39" s="33" t="s">
        <v>60</v>
      </c>
      <c r="D39" s="34">
        <v>106321024</v>
      </c>
      <c r="E39" s="34">
        <v>0</v>
      </c>
      <c r="F39" s="34">
        <v>381126</v>
      </c>
      <c r="G39" s="34">
        <v>0</v>
      </c>
      <c r="H39" s="9">
        <f t="shared" si="0"/>
        <v>381126</v>
      </c>
      <c r="I39" s="34">
        <f t="shared" si="1"/>
        <v>105939898</v>
      </c>
      <c r="J39" s="32" t="s">
        <v>59</v>
      </c>
      <c r="K39" s="32"/>
      <c r="L39" s="33" t="s">
        <v>60</v>
      </c>
      <c r="M39" s="34">
        <v>110753082</v>
      </c>
      <c r="N39" s="34">
        <v>0</v>
      </c>
      <c r="O39" s="34">
        <v>381126</v>
      </c>
      <c r="P39" s="34"/>
      <c r="Q39" s="34">
        <v>233325</v>
      </c>
      <c r="R39" s="9">
        <f t="shared" si="2"/>
        <v>614451</v>
      </c>
      <c r="S39" s="9">
        <v>4198733</v>
      </c>
      <c r="T39" s="34">
        <f t="shared" si="3"/>
        <v>105939898</v>
      </c>
      <c r="U39" s="9">
        <f t="shared" si="4"/>
        <v>110138631</v>
      </c>
    </row>
    <row r="40" spans="1:21" ht="15">
      <c r="A40" s="32" t="s">
        <v>61</v>
      </c>
      <c r="B40" s="32"/>
      <c r="C40" s="33" t="s">
        <v>62</v>
      </c>
      <c r="D40" s="34">
        <v>72325954</v>
      </c>
      <c r="E40" s="34">
        <v>0</v>
      </c>
      <c r="F40" s="34">
        <v>253977</v>
      </c>
      <c r="G40" s="34">
        <v>0</v>
      </c>
      <c r="H40" s="9">
        <f t="shared" si="0"/>
        <v>253977</v>
      </c>
      <c r="I40" s="34">
        <f t="shared" si="1"/>
        <v>72071977</v>
      </c>
      <c r="J40" s="32" t="s">
        <v>61</v>
      </c>
      <c r="K40" s="32"/>
      <c r="L40" s="33" t="s">
        <v>62</v>
      </c>
      <c r="M40" s="34">
        <v>75395960</v>
      </c>
      <c r="N40" s="34">
        <v>0</v>
      </c>
      <c r="O40" s="34">
        <v>253977</v>
      </c>
      <c r="P40" s="34"/>
      <c r="Q40" s="34"/>
      <c r="R40" s="9">
        <f t="shared" si="2"/>
        <v>253977</v>
      </c>
      <c r="S40" s="9">
        <v>2998344</v>
      </c>
      <c r="T40" s="34">
        <f t="shared" si="3"/>
        <v>72143639</v>
      </c>
      <c r="U40" s="9">
        <f t="shared" si="4"/>
        <v>75141983</v>
      </c>
    </row>
    <row r="41" spans="1:21" s="28" customFormat="1" ht="14.25" customHeight="1">
      <c r="A41" s="32" t="s">
        <v>63</v>
      </c>
      <c r="B41" s="32"/>
      <c r="C41" s="33" t="s">
        <v>64</v>
      </c>
      <c r="D41" s="34">
        <v>113973671</v>
      </c>
      <c r="E41" s="34">
        <v>0</v>
      </c>
      <c r="F41" s="34">
        <v>408799</v>
      </c>
      <c r="G41" s="34">
        <v>0</v>
      </c>
      <c r="H41" s="9">
        <f t="shared" si="0"/>
        <v>408799</v>
      </c>
      <c r="I41" s="34">
        <f t="shared" si="1"/>
        <v>113564872</v>
      </c>
      <c r="J41" s="32" t="s">
        <v>63</v>
      </c>
      <c r="K41" s="32"/>
      <c r="L41" s="33" t="s">
        <v>64</v>
      </c>
      <c r="M41" s="34">
        <v>119486871</v>
      </c>
      <c r="N41" s="34">
        <v>0</v>
      </c>
      <c r="O41" s="34">
        <v>408799</v>
      </c>
      <c r="P41" s="34"/>
      <c r="Q41" s="34"/>
      <c r="R41" s="9">
        <f t="shared" si="2"/>
        <v>408799</v>
      </c>
      <c r="S41" s="9">
        <v>5513200</v>
      </c>
      <c r="T41" s="34">
        <f t="shared" si="3"/>
        <v>113564872</v>
      </c>
      <c r="U41" s="9">
        <f t="shared" si="4"/>
        <v>119078072</v>
      </c>
    </row>
    <row r="42" spans="1:21" s="28" customFormat="1" ht="15">
      <c r="A42" s="52" t="s">
        <v>121</v>
      </c>
      <c r="B42" s="52"/>
      <c r="C42" s="52"/>
      <c r="D42" s="9">
        <f aca="true" t="shared" si="5" ref="D42:I42">SUM(D9:D41)</f>
        <v>4578385767</v>
      </c>
      <c r="E42" s="9">
        <f t="shared" si="5"/>
        <v>0</v>
      </c>
      <c r="F42" s="9">
        <f t="shared" si="5"/>
        <v>23976538</v>
      </c>
      <c r="G42" s="9">
        <f t="shared" si="5"/>
        <v>0</v>
      </c>
      <c r="H42" s="9">
        <f t="shared" si="5"/>
        <v>23976538</v>
      </c>
      <c r="I42" s="9">
        <f t="shared" si="5"/>
        <v>4554409229</v>
      </c>
      <c r="J42" s="52" t="s">
        <v>121</v>
      </c>
      <c r="K42" s="52"/>
      <c r="L42" s="52"/>
      <c r="M42" s="9">
        <f>SUM(M9:M41)</f>
        <v>4811548875</v>
      </c>
      <c r="N42" s="9">
        <f aca="true" t="shared" si="6" ref="N42:U42">SUM(N9:N41)</f>
        <v>0</v>
      </c>
      <c r="O42" s="9">
        <f t="shared" si="6"/>
        <v>23976538</v>
      </c>
      <c r="P42" s="9">
        <f t="shared" si="6"/>
        <v>0</v>
      </c>
      <c r="Q42" s="9">
        <f t="shared" si="6"/>
        <v>11888379</v>
      </c>
      <c r="R42" s="9">
        <f t="shared" si="2"/>
        <v>35864917</v>
      </c>
      <c r="S42" s="9">
        <f t="shared" si="6"/>
        <v>216733681</v>
      </c>
      <c r="T42" s="9">
        <f t="shared" si="6"/>
        <v>4558950277</v>
      </c>
      <c r="U42" s="9">
        <f t="shared" si="6"/>
        <v>4775683958</v>
      </c>
    </row>
    <row r="43" spans="1:21" s="6" customFormat="1" ht="25.5" customHeight="1">
      <c r="A43" s="7" t="s">
        <v>65</v>
      </c>
      <c r="B43" s="7"/>
      <c r="C43" s="29" t="s">
        <v>66</v>
      </c>
      <c r="D43" s="9">
        <f aca="true" t="shared" si="7" ref="D43:I43">SUM(D44:D45)</f>
        <v>823848572</v>
      </c>
      <c r="E43" s="9">
        <f t="shared" si="7"/>
        <v>0</v>
      </c>
      <c r="F43" s="9">
        <f t="shared" si="7"/>
        <v>100392476</v>
      </c>
      <c r="G43" s="9">
        <f t="shared" si="7"/>
        <v>0</v>
      </c>
      <c r="H43" s="9">
        <f t="shared" si="7"/>
        <v>100392476</v>
      </c>
      <c r="I43" s="9">
        <f t="shared" si="7"/>
        <v>723456096</v>
      </c>
      <c r="J43" s="7" t="s">
        <v>65</v>
      </c>
      <c r="K43" s="7"/>
      <c r="L43" s="29" t="s">
        <v>66</v>
      </c>
      <c r="M43" s="9">
        <f>SUM(M44:M45)</f>
        <v>996424404</v>
      </c>
      <c r="N43" s="9">
        <f aca="true" t="shared" si="8" ref="N43:S43">SUM(N44:N45)</f>
        <v>0</v>
      </c>
      <c r="O43" s="9">
        <f t="shared" si="8"/>
        <v>100392476</v>
      </c>
      <c r="P43" s="9">
        <f t="shared" si="8"/>
        <v>0</v>
      </c>
      <c r="Q43" s="9">
        <f t="shared" si="8"/>
        <v>10000000</v>
      </c>
      <c r="R43" s="9">
        <f t="shared" si="2"/>
        <v>110392476</v>
      </c>
      <c r="S43" s="9">
        <f t="shared" si="8"/>
        <v>135811970</v>
      </c>
      <c r="T43" s="34">
        <f t="shared" si="3"/>
        <v>750219958</v>
      </c>
      <c r="U43" s="9">
        <f t="shared" si="4"/>
        <v>886031928</v>
      </c>
    </row>
    <row r="44" spans="1:21" s="6" customFormat="1" ht="25.5">
      <c r="A44" s="21"/>
      <c r="B44" s="22" t="s">
        <v>108</v>
      </c>
      <c r="C44" s="4" t="s">
        <v>67</v>
      </c>
      <c r="D44" s="26">
        <v>527718726</v>
      </c>
      <c r="E44" s="26">
        <v>0</v>
      </c>
      <c r="F44" s="26">
        <v>65921617</v>
      </c>
      <c r="G44" s="26">
        <v>0</v>
      </c>
      <c r="H44" s="26">
        <f>SUM(E44:G44)</f>
        <v>65921617</v>
      </c>
      <c r="I44" s="5">
        <f>D44-H44</f>
        <v>461797109</v>
      </c>
      <c r="J44" s="21"/>
      <c r="K44" s="22" t="s">
        <v>108</v>
      </c>
      <c r="L44" s="4" t="s">
        <v>67</v>
      </c>
      <c r="M44" s="26">
        <v>631567859</v>
      </c>
      <c r="N44" s="26">
        <v>0</v>
      </c>
      <c r="O44" s="26">
        <v>65921617</v>
      </c>
      <c r="P44" s="26"/>
      <c r="Q44" s="26">
        <v>7510058</v>
      </c>
      <c r="R44" s="9">
        <f t="shared" si="2"/>
        <v>73431675</v>
      </c>
      <c r="S44" s="9">
        <v>79663426</v>
      </c>
      <c r="T44" s="34">
        <f t="shared" si="3"/>
        <v>478472758</v>
      </c>
      <c r="U44" s="9">
        <f t="shared" si="4"/>
        <v>558136184</v>
      </c>
    </row>
    <row r="45" spans="1:21" s="6" customFormat="1" ht="14.25">
      <c r="A45" s="21"/>
      <c r="B45" s="22" t="s">
        <v>109</v>
      </c>
      <c r="C45" s="4" t="s">
        <v>68</v>
      </c>
      <c r="D45" s="26">
        <v>296129846</v>
      </c>
      <c r="E45" s="26">
        <v>0</v>
      </c>
      <c r="F45" s="26">
        <v>34470859</v>
      </c>
      <c r="G45" s="26">
        <v>0</v>
      </c>
      <c r="H45" s="26">
        <f aca="true" t="shared" si="9" ref="H45:H56">SUM(E45:G45)</f>
        <v>34470859</v>
      </c>
      <c r="I45" s="5">
        <f aca="true" t="shared" si="10" ref="I45:I56">D45-H45</f>
        <v>261658987</v>
      </c>
      <c r="J45" s="21"/>
      <c r="K45" s="22" t="s">
        <v>109</v>
      </c>
      <c r="L45" s="4" t="s">
        <v>68</v>
      </c>
      <c r="M45" s="26">
        <v>364856545</v>
      </c>
      <c r="N45" s="26">
        <v>0</v>
      </c>
      <c r="O45" s="26">
        <v>34470859</v>
      </c>
      <c r="P45" s="26"/>
      <c r="Q45" s="26">
        <v>2489942</v>
      </c>
      <c r="R45" s="9">
        <f t="shared" si="2"/>
        <v>36960801</v>
      </c>
      <c r="S45" s="9">
        <v>56148544</v>
      </c>
      <c r="T45" s="34">
        <f t="shared" si="3"/>
        <v>271747200</v>
      </c>
      <c r="U45" s="9">
        <f t="shared" si="4"/>
        <v>327895744</v>
      </c>
    </row>
    <row r="46" spans="1:21" ht="15">
      <c r="A46" s="7" t="s">
        <v>69</v>
      </c>
      <c r="B46" s="7"/>
      <c r="C46" s="8" t="s">
        <v>70</v>
      </c>
      <c r="D46" s="26">
        <v>471242731</v>
      </c>
      <c r="E46" s="26">
        <v>0</v>
      </c>
      <c r="F46" s="26">
        <v>13537170</v>
      </c>
      <c r="G46" s="26">
        <v>0</v>
      </c>
      <c r="H46" s="26">
        <f t="shared" si="9"/>
        <v>13537170</v>
      </c>
      <c r="I46" s="5">
        <f t="shared" si="10"/>
        <v>457705561</v>
      </c>
      <c r="J46" s="7" t="s">
        <v>69</v>
      </c>
      <c r="K46" s="7"/>
      <c r="L46" s="8" t="s">
        <v>70</v>
      </c>
      <c r="M46" s="26">
        <v>912117317</v>
      </c>
      <c r="N46" s="26">
        <v>0</v>
      </c>
      <c r="O46" s="26">
        <v>22537170</v>
      </c>
      <c r="P46" s="26"/>
      <c r="Q46" s="26">
        <v>344083787</v>
      </c>
      <c r="R46" s="9">
        <f t="shared" si="2"/>
        <v>366620957</v>
      </c>
      <c r="S46" s="9">
        <v>22382340</v>
      </c>
      <c r="T46" s="34">
        <f t="shared" si="3"/>
        <v>523114020</v>
      </c>
      <c r="U46" s="9">
        <f t="shared" si="4"/>
        <v>545496360</v>
      </c>
    </row>
    <row r="47" spans="1:21" ht="15">
      <c r="A47" s="7" t="s">
        <v>71</v>
      </c>
      <c r="B47" s="7"/>
      <c r="C47" s="8" t="s">
        <v>72</v>
      </c>
      <c r="D47" s="26">
        <v>288670484</v>
      </c>
      <c r="E47" s="26">
        <v>0</v>
      </c>
      <c r="F47" s="26">
        <v>23401114</v>
      </c>
      <c r="G47" s="26">
        <v>0</v>
      </c>
      <c r="H47" s="26">
        <f t="shared" si="9"/>
        <v>23401114</v>
      </c>
      <c r="I47" s="5">
        <f t="shared" si="10"/>
        <v>265269370</v>
      </c>
      <c r="J47" s="7" t="s">
        <v>71</v>
      </c>
      <c r="K47" s="7"/>
      <c r="L47" s="8" t="s">
        <v>72</v>
      </c>
      <c r="M47" s="26">
        <v>1278787799</v>
      </c>
      <c r="N47" s="26">
        <v>0</v>
      </c>
      <c r="O47" s="26">
        <v>23401114</v>
      </c>
      <c r="P47" s="26"/>
      <c r="Q47" s="26">
        <v>925853841</v>
      </c>
      <c r="R47" s="9">
        <f t="shared" si="2"/>
        <v>949254955</v>
      </c>
      <c r="S47" s="9">
        <v>51783958</v>
      </c>
      <c r="T47" s="34">
        <f t="shared" si="3"/>
        <v>277748886</v>
      </c>
      <c r="U47" s="9">
        <f t="shared" si="4"/>
        <v>329532844</v>
      </c>
    </row>
    <row r="48" spans="1:21" ht="15">
      <c r="A48" s="7" t="s">
        <v>73</v>
      </c>
      <c r="B48" s="7"/>
      <c r="C48" s="10" t="s">
        <v>74</v>
      </c>
      <c r="D48" s="26">
        <v>1233248554</v>
      </c>
      <c r="E48" s="26">
        <v>0</v>
      </c>
      <c r="F48" s="26">
        <v>192532580</v>
      </c>
      <c r="G48" s="26">
        <v>0</v>
      </c>
      <c r="H48" s="26">
        <f t="shared" si="9"/>
        <v>192532580</v>
      </c>
      <c r="I48" s="5">
        <f t="shared" si="10"/>
        <v>1040715974</v>
      </c>
      <c r="J48" s="7" t="s">
        <v>73</v>
      </c>
      <c r="K48" s="7"/>
      <c r="L48" s="10" t="s">
        <v>74</v>
      </c>
      <c r="M48" s="26">
        <v>1364568404</v>
      </c>
      <c r="N48" s="26">
        <v>0</v>
      </c>
      <c r="O48" s="26">
        <v>192532580</v>
      </c>
      <c r="P48" s="26"/>
      <c r="Q48" s="26">
        <v>7502413</v>
      </c>
      <c r="R48" s="9">
        <f t="shared" si="2"/>
        <v>200034993</v>
      </c>
      <c r="S48" s="9">
        <v>92759867</v>
      </c>
      <c r="T48" s="34">
        <f t="shared" si="3"/>
        <v>1071773544</v>
      </c>
      <c r="U48" s="9">
        <f t="shared" si="4"/>
        <v>1164533411</v>
      </c>
    </row>
    <row r="49" spans="1:21" s="28" customFormat="1" ht="15">
      <c r="A49" s="7" t="s">
        <v>75</v>
      </c>
      <c r="B49" s="7"/>
      <c r="C49" s="10" t="s">
        <v>76</v>
      </c>
      <c r="D49" s="26">
        <v>211072206</v>
      </c>
      <c r="E49" s="26">
        <v>0</v>
      </c>
      <c r="F49" s="26">
        <v>45000000</v>
      </c>
      <c r="G49" s="26">
        <v>0</v>
      </c>
      <c r="H49" s="26">
        <f t="shared" si="9"/>
        <v>45000000</v>
      </c>
      <c r="I49" s="5">
        <f t="shared" si="10"/>
        <v>166072206</v>
      </c>
      <c r="J49" s="7" t="s">
        <v>75</v>
      </c>
      <c r="K49" s="7"/>
      <c r="L49" s="10" t="s">
        <v>76</v>
      </c>
      <c r="M49" s="26">
        <v>240281564</v>
      </c>
      <c r="N49" s="26">
        <v>0</v>
      </c>
      <c r="O49" s="26">
        <v>45000000</v>
      </c>
      <c r="P49" s="26"/>
      <c r="Q49" s="26">
        <v>17267418</v>
      </c>
      <c r="R49" s="9">
        <f t="shared" si="2"/>
        <v>62267418</v>
      </c>
      <c r="S49" s="9">
        <v>7339748</v>
      </c>
      <c r="T49" s="34">
        <f t="shared" si="3"/>
        <v>170674398</v>
      </c>
      <c r="U49" s="9">
        <f t="shared" si="4"/>
        <v>178014146</v>
      </c>
    </row>
    <row r="50" spans="1:21" s="28" customFormat="1" ht="15">
      <c r="A50" s="7" t="s">
        <v>77</v>
      </c>
      <c r="B50" s="7"/>
      <c r="C50" s="27" t="s">
        <v>117</v>
      </c>
      <c r="D50" s="26">
        <v>1191813571</v>
      </c>
      <c r="E50" s="26">
        <v>0</v>
      </c>
      <c r="F50" s="26">
        <v>717445023</v>
      </c>
      <c r="G50" s="26">
        <v>0</v>
      </c>
      <c r="H50" s="26">
        <f t="shared" si="9"/>
        <v>717445023</v>
      </c>
      <c r="I50" s="5">
        <f t="shared" si="10"/>
        <v>474368548</v>
      </c>
      <c r="J50" s="7" t="s">
        <v>77</v>
      </c>
      <c r="K50" s="7"/>
      <c r="L50" s="27" t="s">
        <v>117</v>
      </c>
      <c r="M50" s="26">
        <v>1703092671</v>
      </c>
      <c r="N50" s="26">
        <v>0</v>
      </c>
      <c r="O50" s="26">
        <v>717445023</v>
      </c>
      <c r="P50" s="26"/>
      <c r="Q50" s="26">
        <v>5048802</v>
      </c>
      <c r="R50" s="9">
        <f t="shared" si="2"/>
        <v>722493825</v>
      </c>
      <c r="S50" s="9">
        <v>488629513</v>
      </c>
      <c r="T50" s="34">
        <f t="shared" si="3"/>
        <v>491969333</v>
      </c>
      <c r="U50" s="9">
        <f t="shared" si="4"/>
        <v>980598846</v>
      </c>
    </row>
    <row r="51" spans="1:21" s="28" customFormat="1" ht="15">
      <c r="A51" s="7" t="s">
        <v>78</v>
      </c>
      <c r="B51" s="7"/>
      <c r="C51" s="13" t="s">
        <v>79</v>
      </c>
      <c r="D51" s="26">
        <v>1193826580</v>
      </c>
      <c r="E51" s="26">
        <v>0</v>
      </c>
      <c r="F51" s="26">
        <v>550626310</v>
      </c>
      <c r="G51" s="26">
        <v>0</v>
      </c>
      <c r="H51" s="26">
        <f t="shared" si="9"/>
        <v>550626310</v>
      </c>
      <c r="I51" s="5">
        <f t="shared" si="10"/>
        <v>643200270</v>
      </c>
      <c r="J51" s="7" t="s">
        <v>78</v>
      </c>
      <c r="K51" s="7"/>
      <c r="L51" s="13" t="s">
        <v>79</v>
      </c>
      <c r="M51" s="26">
        <v>1237082770</v>
      </c>
      <c r="N51" s="26">
        <v>0</v>
      </c>
      <c r="O51" s="26">
        <v>550626310</v>
      </c>
      <c r="P51" s="26"/>
      <c r="Q51" s="26"/>
      <c r="R51" s="9">
        <f t="shared" si="2"/>
        <v>550626310</v>
      </c>
      <c r="S51" s="9">
        <v>38536403</v>
      </c>
      <c r="T51" s="34">
        <f t="shared" si="3"/>
        <v>647920057</v>
      </c>
      <c r="U51" s="9">
        <f t="shared" si="4"/>
        <v>686456460</v>
      </c>
    </row>
    <row r="52" spans="1:21" s="28" customFormat="1" ht="25.5">
      <c r="A52" s="7" t="s">
        <v>80</v>
      </c>
      <c r="B52" s="7"/>
      <c r="C52" s="13" t="s">
        <v>110</v>
      </c>
      <c r="D52" s="26">
        <v>4057350487</v>
      </c>
      <c r="E52" s="26">
        <v>0</v>
      </c>
      <c r="F52" s="26">
        <v>1145081290</v>
      </c>
      <c r="G52" s="26">
        <v>0</v>
      </c>
      <c r="H52" s="26">
        <f t="shared" si="9"/>
        <v>1145081290</v>
      </c>
      <c r="I52" s="5">
        <f t="shared" si="10"/>
        <v>2912269197</v>
      </c>
      <c r="J52" s="7" t="s">
        <v>80</v>
      </c>
      <c r="K52" s="7"/>
      <c r="L52" s="13" t="s">
        <v>110</v>
      </c>
      <c r="M52" s="26">
        <v>4344854190</v>
      </c>
      <c r="N52" s="26">
        <v>0</v>
      </c>
      <c r="O52" s="26">
        <v>1145081290</v>
      </c>
      <c r="P52" s="26"/>
      <c r="Q52" s="26"/>
      <c r="R52" s="9">
        <f t="shared" si="2"/>
        <v>1145081290</v>
      </c>
      <c r="S52" s="9">
        <v>210598531</v>
      </c>
      <c r="T52" s="34">
        <f t="shared" si="3"/>
        <v>2989174369</v>
      </c>
      <c r="U52" s="9">
        <f t="shared" si="4"/>
        <v>3199772900</v>
      </c>
    </row>
    <row r="53" spans="1:21" s="28" customFormat="1" ht="15">
      <c r="A53" s="7" t="s">
        <v>81</v>
      </c>
      <c r="B53" s="7"/>
      <c r="C53" s="14" t="s">
        <v>83</v>
      </c>
      <c r="D53" s="26">
        <v>1329163864</v>
      </c>
      <c r="E53" s="26">
        <v>0</v>
      </c>
      <c r="F53" s="26">
        <v>327217621</v>
      </c>
      <c r="G53" s="26">
        <v>0</v>
      </c>
      <c r="H53" s="26">
        <f t="shared" si="9"/>
        <v>327217621</v>
      </c>
      <c r="I53" s="5">
        <f t="shared" si="10"/>
        <v>1001946243</v>
      </c>
      <c r="J53" s="7" t="s">
        <v>81</v>
      </c>
      <c r="K53" s="7"/>
      <c r="L53" s="14" t="s">
        <v>83</v>
      </c>
      <c r="M53" s="26">
        <v>1436567128</v>
      </c>
      <c r="N53" s="26">
        <v>0</v>
      </c>
      <c r="O53" s="26">
        <v>327217621</v>
      </c>
      <c r="P53" s="26"/>
      <c r="Q53" s="26">
        <v>4953692</v>
      </c>
      <c r="R53" s="9">
        <f t="shared" si="2"/>
        <v>332171313</v>
      </c>
      <c r="S53" s="9">
        <v>22567707</v>
      </c>
      <c r="T53" s="34">
        <f t="shared" si="3"/>
        <v>1081828108</v>
      </c>
      <c r="U53" s="9">
        <f t="shared" si="4"/>
        <v>1104395815</v>
      </c>
    </row>
    <row r="54" spans="1:21" s="28" customFormat="1" ht="30.75" customHeight="1">
      <c r="A54" s="7" t="s">
        <v>82</v>
      </c>
      <c r="B54" s="7"/>
      <c r="C54" s="15" t="s">
        <v>85</v>
      </c>
      <c r="D54" s="26">
        <v>1241095734</v>
      </c>
      <c r="E54" s="26">
        <v>0</v>
      </c>
      <c r="F54" s="26">
        <v>75207591</v>
      </c>
      <c r="G54" s="26">
        <v>0</v>
      </c>
      <c r="H54" s="26">
        <f t="shared" si="9"/>
        <v>75207591</v>
      </c>
      <c r="I54" s="5">
        <f t="shared" si="10"/>
        <v>1165888143</v>
      </c>
      <c r="J54" s="7" t="s">
        <v>82</v>
      </c>
      <c r="K54" s="7"/>
      <c r="L54" s="15" t="s">
        <v>85</v>
      </c>
      <c r="M54" s="26">
        <v>1357660046</v>
      </c>
      <c r="N54" s="26">
        <v>0</v>
      </c>
      <c r="O54" s="26">
        <v>75207591</v>
      </c>
      <c r="P54" s="26"/>
      <c r="Q54" s="26">
        <v>6408145</v>
      </c>
      <c r="R54" s="9">
        <f t="shared" si="2"/>
        <v>81615736</v>
      </c>
      <c r="S54" s="9">
        <v>26381414</v>
      </c>
      <c r="T54" s="34">
        <f t="shared" si="3"/>
        <v>1249662896</v>
      </c>
      <c r="U54" s="9">
        <f t="shared" si="4"/>
        <v>1276044310</v>
      </c>
    </row>
    <row r="55" spans="1:21" s="28" customFormat="1" ht="26.25" customHeight="1">
      <c r="A55" s="7" t="s">
        <v>84</v>
      </c>
      <c r="B55" s="7"/>
      <c r="C55" s="15" t="s">
        <v>87</v>
      </c>
      <c r="D55" s="26">
        <v>115620014</v>
      </c>
      <c r="E55" s="26">
        <v>0</v>
      </c>
      <c r="F55" s="26">
        <v>2578189</v>
      </c>
      <c r="G55" s="26">
        <v>0</v>
      </c>
      <c r="H55" s="26">
        <f t="shared" si="9"/>
        <v>2578189</v>
      </c>
      <c r="I55" s="5">
        <f t="shared" si="10"/>
        <v>113041825</v>
      </c>
      <c r="J55" s="7" t="s">
        <v>84</v>
      </c>
      <c r="K55" s="7"/>
      <c r="L55" s="15" t="s">
        <v>87</v>
      </c>
      <c r="M55" s="26">
        <v>134082618</v>
      </c>
      <c r="N55" s="26">
        <v>0</v>
      </c>
      <c r="O55" s="26">
        <v>2578189</v>
      </c>
      <c r="P55" s="26"/>
      <c r="Q55" s="26">
        <v>2000000</v>
      </c>
      <c r="R55" s="9">
        <f t="shared" si="2"/>
        <v>4578189</v>
      </c>
      <c r="S55" s="9">
        <v>1195527</v>
      </c>
      <c r="T55" s="34">
        <f t="shared" si="3"/>
        <v>128308902</v>
      </c>
      <c r="U55" s="9">
        <f t="shared" si="4"/>
        <v>129504429</v>
      </c>
    </row>
    <row r="56" spans="1:21" ht="26.25" customHeight="1">
      <c r="A56" s="7" t="s">
        <v>86</v>
      </c>
      <c r="B56" s="7"/>
      <c r="C56" s="15" t="s">
        <v>118</v>
      </c>
      <c r="D56" s="26">
        <v>384579822</v>
      </c>
      <c r="E56" s="26">
        <v>0</v>
      </c>
      <c r="F56" s="26">
        <v>0</v>
      </c>
      <c r="G56" s="26">
        <v>0</v>
      </c>
      <c r="H56" s="26">
        <f t="shared" si="9"/>
        <v>0</v>
      </c>
      <c r="I56" s="5">
        <f t="shared" si="10"/>
        <v>384579822</v>
      </c>
      <c r="J56" s="7" t="s">
        <v>86</v>
      </c>
      <c r="K56" s="7"/>
      <c r="L56" s="15" t="s">
        <v>118</v>
      </c>
      <c r="M56" s="26">
        <v>471514838</v>
      </c>
      <c r="N56" s="26">
        <v>0</v>
      </c>
      <c r="O56" s="26"/>
      <c r="P56" s="26"/>
      <c r="Q56" s="26">
        <v>2220809</v>
      </c>
      <c r="R56" s="9">
        <f t="shared" si="2"/>
        <v>2220809</v>
      </c>
      <c r="S56" s="9">
        <v>28106333</v>
      </c>
      <c r="T56" s="34">
        <f t="shared" si="3"/>
        <v>441187696</v>
      </c>
      <c r="U56" s="9">
        <f t="shared" si="4"/>
        <v>469294029</v>
      </c>
    </row>
    <row r="57" spans="1:21" ht="22.5" customHeight="1">
      <c r="A57" s="59" t="s">
        <v>122</v>
      </c>
      <c r="B57" s="59"/>
      <c r="C57" s="59"/>
      <c r="D57" s="3">
        <f aca="true" t="shared" si="11" ref="D57:I57">SUM(D42+D43+D46+D47+D48+D49+D50+D51+D52+D53+D54+D55+D56)</f>
        <v>17119918386</v>
      </c>
      <c r="E57" s="3">
        <f t="shared" si="11"/>
        <v>0</v>
      </c>
      <c r="F57" s="3">
        <f t="shared" si="11"/>
        <v>3216995902</v>
      </c>
      <c r="G57" s="3">
        <f t="shared" si="11"/>
        <v>0</v>
      </c>
      <c r="H57" s="3">
        <f t="shared" si="11"/>
        <v>3216995902</v>
      </c>
      <c r="I57" s="3">
        <f t="shared" si="11"/>
        <v>13902922484</v>
      </c>
      <c r="J57" s="59" t="s">
        <v>122</v>
      </c>
      <c r="K57" s="59"/>
      <c r="L57" s="59"/>
      <c r="M57" s="3">
        <f>SUM(M42+M43+M46+M47+M48+M49+M50+M51+M52+M53+M54+M55+M56)</f>
        <v>20288582624</v>
      </c>
      <c r="N57" s="3">
        <f aca="true" t="shared" si="12" ref="N57:U57">SUM(N42+N43+N46+N47+N48+N49+N50+N51+N52+N53+N54+N55+N56)</f>
        <v>0</v>
      </c>
      <c r="O57" s="3">
        <f t="shared" si="12"/>
        <v>3225995902</v>
      </c>
      <c r="P57" s="3">
        <f t="shared" si="12"/>
        <v>0</v>
      </c>
      <c r="Q57" s="3">
        <f t="shared" si="12"/>
        <v>1337227286</v>
      </c>
      <c r="R57" s="3">
        <f t="shared" si="2"/>
        <v>4563223188</v>
      </c>
      <c r="S57" s="3">
        <f t="shared" si="12"/>
        <v>1342826992</v>
      </c>
      <c r="T57" s="3">
        <f t="shared" si="12"/>
        <v>14382532444</v>
      </c>
      <c r="U57" s="3">
        <f t="shared" si="12"/>
        <v>15725359436</v>
      </c>
    </row>
    <row r="58" spans="1:21" ht="15">
      <c r="A58" s="11" t="s">
        <v>88</v>
      </c>
      <c r="B58" s="11"/>
      <c r="C58" s="12" t="s">
        <v>89</v>
      </c>
      <c r="D58" s="3">
        <v>3856692517</v>
      </c>
      <c r="E58" s="3">
        <v>210000</v>
      </c>
      <c r="F58" s="3">
        <v>35091955</v>
      </c>
      <c r="G58" s="3">
        <v>500000</v>
      </c>
      <c r="H58" s="3">
        <v>35801955</v>
      </c>
      <c r="I58" s="3">
        <f>D58-H58</f>
        <v>3820890562</v>
      </c>
      <c r="J58" s="11" t="s">
        <v>88</v>
      </c>
      <c r="K58" s="11"/>
      <c r="L58" s="12" t="s">
        <v>89</v>
      </c>
      <c r="M58" s="3">
        <v>4151644414</v>
      </c>
      <c r="N58" s="3">
        <v>210000</v>
      </c>
      <c r="O58" s="3">
        <v>35091955</v>
      </c>
      <c r="P58" s="3">
        <v>500000</v>
      </c>
      <c r="Q58" s="3">
        <v>62411752</v>
      </c>
      <c r="R58" s="3">
        <f t="shared" si="2"/>
        <v>98213707</v>
      </c>
      <c r="S58" s="42">
        <v>191743322</v>
      </c>
      <c r="T58" s="41">
        <f t="shared" si="3"/>
        <v>3861687385</v>
      </c>
      <c r="U58" s="3">
        <f t="shared" si="4"/>
        <v>4053430707</v>
      </c>
    </row>
    <row r="59" spans="1:21" s="17" customFormat="1" ht="12.75">
      <c r="A59" s="60" t="s">
        <v>90</v>
      </c>
      <c r="B59" s="60"/>
      <c r="C59" s="60"/>
      <c r="D59" s="3">
        <f aca="true" t="shared" si="13" ref="D59:I59">SUM(D57:D58)</f>
        <v>20976610903</v>
      </c>
      <c r="E59" s="3">
        <f t="shared" si="13"/>
        <v>210000</v>
      </c>
      <c r="F59" s="3">
        <f t="shared" si="13"/>
        <v>3252087857</v>
      </c>
      <c r="G59" s="3">
        <f t="shared" si="13"/>
        <v>500000</v>
      </c>
      <c r="H59" s="3">
        <f t="shared" si="13"/>
        <v>3252797857</v>
      </c>
      <c r="I59" s="3">
        <f t="shared" si="13"/>
        <v>17723813046</v>
      </c>
      <c r="J59" s="60" t="s">
        <v>90</v>
      </c>
      <c r="K59" s="60"/>
      <c r="L59" s="60"/>
      <c r="M59" s="3">
        <f>SUM(M57:M58)</f>
        <v>24440227038</v>
      </c>
      <c r="N59" s="3">
        <f aca="true" t="shared" si="14" ref="N59:U59">SUM(N57:N58)</f>
        <v>210000</v>
      </c>
      <c r="O59" s="3">
        <f t="shared" si="14"/>
        <v>3261087857</v>
      </c>
      <c r="P59" s="3">
        <f t="shared" si="14"/>
        <v>500000</v>
      </c>
      <c r="Q59" s="3">
        <f t="shared" si="14"/>
        <v>1399639038</v>
      </c>
      <c r="R59" s="3">
        <f t="shared" si="2"/>
        <v>4661436895</v>
      </c>
      <c r="S59" s="3">
        <f t="shared" si="14"/>
        <v>1534570314</v>
      </c>
      <c r="T59" s="3">
        <f t="shared" si="14"/>
        <v>18244219829</v>
      </c>
      <c r="U59" s="3">
        <f t="shared" si="14"/>
        <v>19778790143</v>
      </c>
    </row>
    <row r="60" spans="1:21" s="17" customFormat="1" ht="12.75">
      <c r="A60" s="16" t="s">
        <v>91</v>
      </c>
      <c r="B60" s="16"/>
      <c r="C60" s="16"/>
      <c r="D60" s="30">
        <f>D59-D61-D62</f>
        <v>18259679119</v>
      </c>
      <c r="E60" s="30">
        <f>E59-E61-E62</f>
        <v>0</v>
      </c>
      <c r="F60" s="30">
        <f aca="true" t="shared" si="15" ref="F60:U60">F59-F61-F62</f>
        <v>2885290933.7200003</v>
      </c>
      <c r="G60" s="30">
        <f t="shared" si="15"/>
        <v>500000</v>
      </c>
      <c r="H60" s="30">
        <f t="shared" si="15"/>
        <v>2885790933.7200003</v>
      </c>
      <c r="I60" s="30">
        <f t="shared" si="15"/>
        <v>15373888185.28</v>
      </c>
      <c r="J60" s="38" t="s">
        <v>91</v>
      </c>
      <c r="K60" s="39"/>
      <c r="L60" s="40"/>
      <c r="M60" s="26">
        <f t="shared" si="15"/>
        <v>21723295254</v>
      </c>
      <c r="N60" s="26">
        <f t="shared" si="15"/>
        <v>0</v>
      </c>
      <c r="O60" s="26">
        <f t="shared" si="15"/>
        <v>2894290933.7200003</v>
      </c>
      <c r="P60" s="26">
        <f t="shared" si="15"/>
        <v>500000</v>
      </c>
      <c r="Q60" s="26">
        <f t="shared" si="15"/>
        <v>1399639038</v>
      </c>
      <c r="R60" s="9">
        <f t="shared" si="2"/>
        <v>4294429971.7200003</v>
      </c>
      <c r="S60" s="26">
        <f t="shared" si="15"/>
        <v>1534570314</v>
      </c>
      <c r="T60" s="26">
        <f t="shared" si="15"/>
        <v>15894294968.28</v>
      </c>
      <c r="U60" s="26">
        <f t="shared" si="15"/>
        <v>17428865282.28</v>
      </c>
    </row>
    <row r="61" spans="1:21" s="17" customFormat="1" ht="12.75" customHeight="1">
      <c r="A61" s="16" t="s">
        <v>92</v>
      </c>
      <c r="B61" s="16"/>
      <c r="C61" s="16"/>
      <c r="D61" s="30">
        <v>1431159272</v>
      </c>
      <c r="E61" s="30"/>
      <c r="F61" s="30">
        <v>366796923.28</v>
      </c>
      <c r="G61" s="30"/>
      <c r="H61" s="30">
        <v>366796923.28</v>
      </c>
      <c r="I61" s="30">
        <f>D61-H61</f>
        <v>1064362348.72</v>
      </c>
      <c r="J61" s="16" t="s">
        <v>92</v>
      </c>
      <c r="K61" s="16"/>
      <c r="L61" s="16"/>
      <c r="M61" s="30">
        <v>1431159272</v>
      </c>
      <c r="N61" s="30">
        <v>0</v>
      </c>
      <c r="O61" s="30">
        <v>366796923.28</v>
      </c>
      <c r="P61" s="30">
        <v>0</v>
      </c>
      <c r="Q61" s="30"/>
      <c r="R61" s="9">
        <v>366796923.28</v>
      </c>
      <c r="S61" s="9">
        <v>0</v>
      </c>
      <c r="T61" s="30">
        <v>1064362348.72</v>
      </c>
      <c r="U61" s="9">
        <v>1064362348.72</v>
      </c>
    </row>
    <row r="62" spans="1:21" ht="15">
      <c r="A62" s="16" t="s">
        <v>93</v>
      </c>
      <c r="B62" s="16"/>
      <c r="C62" s="16"/>
      <c r="D62" s="31">
        <v>1285772512</v>
      </c>
      <c r="E62" s="31">
        <v>210000</v>
      </c>
      <c r="F62" s="30"/>
      <c r="G62" s="30"/>
      <c r="H62" s="30">
        <v>210000</v>
      </c>
      <c r="I62" s="30">
        <f>D62-H62</f>
        <v>1285562512</v>
      </c>
      <c r="J62" s="16" t="s">
        <v>93</v>
      </c>
      <c r="K62" s="16"/>
      <c r="L62" s="16"/>
      <c r="M62" s="31">
        <v>1285772512</v>
      </c>
      <c r="N62" s="31">
        <v>210000</v>
      </c>
      <c r="O62" s="30">
        <v>0</v>
      </c>
      <c r="P62" s="30">
        <v>0</v>
      </c>
      <c r="Q62" s="30"/>
      <c r="R62" s="9">
        <v>210000</v>
      </c>
      <c r="S62" s="9">
        <v>0</v>
      </c>
      <c r="T62" s="30">
        <v>1285562512</v>
      </c>
      <c r="U62" s="9">
        <v>1285562512</v>
      </c>
    </row>
    <row r="63" spans="1:9" s="24" customFormat="1" ht="15">
      <c r="A63" s="1"/>
      <c r="B63" s="1"/>
      <c r="C63" s="1"/>
      <c r="D63" s="25"/>
      <c r="E63" s="1"/>
      <c r="F63" s="1"/>
      <c r="G63" s="1"/>
      <c r="H63" s="1"/>
      <c r="I63" s="1"/>
    </row>
    <row r="64" spans="1:9" ht="15">
      <c r="A64" s="23" t="s">
        <v>119</v>
      </c>
      <c r="B64" s="24"/>
      <c r="C64" s="24"/>
      <c r="D64" s="24"/>
      <c r="E64" s="24"/>
      <c r="F64" s="24"/>
      <c r="G64" s="24"/>
      <c r="H64" s="24"/>
      <c r="I64" s="24"/>
    </row>
    <row r="67" spans="4:9" ht="15">
      <c r="D67" s="25"/>
      <c r="E67" s="25"/>
      <c r="F67" s="25"/>
      <c r="G67" s="25"/>
      <c r="H67" s="25"/>
      <c r="I67" s="25"/>
    </row>
  </sheetData>
  <sheetProtection/>
  <mergeCells count="30">
    <mergeCell ref="J57:L57"/>
    <mergeCell ref="J59:L59"/>
    <mergeCell ref="A57:C57"/>
    <mergeCell ref="A59:C59"/>
    <mergeCell ref="A42:C42"/>
    <mergeCell ref="J6:J8"/>
    <mergeCell ref="K6:K8"/>
    <mergeCell ref="L6:L8"/>
    <mergeCell ref="H7:H8"/>
    <mergeCell ref="I7:I8"/>
    <mergeCell ref="J42:L42"/>
    <mergeCell ref="A3:U3"/>
    <mergeCell ref="D6:I6"/>
    <mergeCell ref="S7:U7"/>
    <mergeCell ref="D7:D8"/>
    <mergeCell ref="E7:E8"/>
    <mergeCell ref="F7:F8"/>
    <mergeCell ref="G7:G8"/>
    <mergeCell ref="A6:A8"/>
    <mergeCell ref="B6:B8"/>
    <mergeCell ref="A1:U1"/>
    <mergeCell ref="A2:U2"/>
    <mergeCell ref="C6:C8"/>
    <mergeCell ref="M7:M8"/>
    <mergeCell ref="N7:N8"/>
    <mergeCell ref="O7:O8"/>
    <mergeCell ref="P7:P8"/>
    <mergeCell ref="R7:R8"/>
    <mergeCell ref="M6:U6"/>
    <mergeCell ref="Q7:Q8"/>
  </mergeCells>
  <printOptions/>
  <pageMargins left="0.7" right="0.7" top="0.75" bottom="0.75" header="0.3" footer="0.3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2018-09-13T12:40:48Z</cp:lastPrinted>
  <dcterms:created xsi:type="dcterms:W3CDTF">2016-11-30T14:16:18Z</dcterms:created>
  <dcterms:modified xsi:type="dcterms:W3CDTF">2018-09-27T13:45:42Z</dcterms:modified>
  <cp:category/>
  <cp:version/>
  <cp:contentType/>
  <cp:contentStatus/>
</cp:coreProperties>
</file>