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55" windowHeight="8730" tabRatio="599" activeTab="2"/>
  </bookViews>
  <sheets>
    <sheet name="1-sz mell bev." sheetId="1" r:id="rId1"/>
    <sheet name="1-mell.kiad." sheetId="2" r:id="rId2"/>
    <sheet name="2.1.sz. melléklet" sheetId="3" r:id="rId3"/>
    <sheet name="2.2.sz. melléklet" sheetId="4" r:id="rId4"/>
    <sheet name="3.sz. melléklet" sheetId="5" r:id="rId5"/>
    <sheet name="4.sz. melléklet" sheetId="6" r:id="rId6"/>
    <sheet name="5.sz. melléklet -átadott pe" sheetId="7" r:id="rId7"/>
    <sheet name="6.sz. melléklet" sheetId="8" r:id="rId8"/>
    <sheet name="7.sz.mell" sheetId="9" r:id="rId9"/>
  </sheets>
  <externalReferences>
    <externalReference r:id="rId12"/>
  </externalReferences>
  <definedNames>
    <definedName name="_xlnm.Print_Titles" localSheetId="3">'2.2.sz. melléklet'!$1:$8</definedName>
    <definedName name="_xlnm.Print_Area" localSheetId="2">'2.1.sz. melléklet'!$A$1:$Z$19</definedName>
    <definedName name="_xlnm.Print_Area" localSheetId="3">'2.2.sz. melléklet'!$A$1:$AC$48</definedName>
    <definedName name="_xlnm.Print_Area" localSheetId="5">'4.sz. melléklet'!$A$1:$E$31</definedName>
  </definedNames>
  <calcPr fullCalcOnLoad="1"/>
</workbook>
</file>

<file path=xl/sharedStrings.xml><?xml version="1.0" encoding="utf-8"?>
<sst xmlns="http://schemas.openxmlformats.org/spreadsheetml/2006/main" count="509" uniqueCount="317">
  <si>
    <t>eFt</t>
  </si>
  <si>
    <t>1.</t>
  </si>
  <si>
    <t>2.</t>
  </si>
  <si>
    <t>2.1.</t>
  </si>
  <si>
    <t>Helyi adók</t>
  </si>
  <si>
    <t>Átengedett központi adók</t>
  </si>
  <si>
    <t>1.1.</t>
  </si>
  <si>
    <t>3.</t>
  </si>
  <si>
    <t>Működési célú pénzeszköz átvétel</t>
  </si>
  <si>
    <t xml:space="preserve"> </t>
  </si>
  <si>
    <t>4.</t>
  </si>
  <si>
    <t>5.</t>
  </si>
  <si>
    <t>6.</t>
  </si>
  <si>
    <t>7.</t>
  </si>
  <si>
    <t>Felhalmozási célú pénzeszköz átadás</t>
  </si>
  <si>
    <t>9.</t>
  </si>
  <si>
    <t>Adósságszolgálat</t>
  </si>
  <si>
    <t>Felújítás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</si>
  <si>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</si>
  <si>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</si>
  <si>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</si>
  <si>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</si>
  <si>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</si>
  <si>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</si>
  <si>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</si>
  <si>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</si>
  <si>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</si>
  <si>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</si>
  <si>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</si>
  <si>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Felhalmozási kiadások</t>
  </si>
  <si>
    <t>Időskorúak járadéka</t>
  </si>
  <si>
    <t>Átmeneti segély</t>
  </si>
  <si>
    <t>Temetési segély</t>
  </si>
  <si>
    <t>Köztemetés</t>
  </si>
  <si>
    <t>Közgyógyellátás</t>
  </si>
  <si>
    <t>Megnevezés</t>
  </si>
  <si>
    <t>Szakfeladat megnevezése</t>
  </si>
  <si>
    <t>Ebből</t>
  </si>
  <si>
    <t>Közvilágítás</t>
  </si>
  <si>
    <t>Város- és községgazdálkodási máshova nem sorolt szolgáltatások</t>
  </si>
  <si>
    <t>Rendszeres szociális segély</t>
  </si>
  <si>
    <t>Lakásfenntartási támogatás normatív alapon</t>
  </si>
  <si>
    <t>Ápolási díj alanyi jogon</t>
  </si>
  <si>
    <t>Ápolási díj méltányossági alapon</t>
  </si>
  <si>
    <t>Egyéb önkormányzati eseti pénzbeli ellátások</t>
  </si>
  <si>
    <t>Összesen</t>
  </si>
  <si>
    <t>Kiadás</t>
  </si>
  <si>
    <t>Összes kiadás</t>
  </si>
  <si>
    <t>Járulék</t>
  </si>
  <si>
    <t>Dologi kiadás</t>
  </si>
  <si>
    <t>M.c. p.e átadás</t>
  </si>
  <si>
    <t>Hitel v.fizetés</t>
  </si>
  <si>
    <t>Tartalék</t>
  </si>
  <si>
    <t>Személyi
 juttatás</t>
  </si>
  <si>
    <t>Civil szervezetek működési támogatása</t>
  </si>
  <si>
    <t>Lét-     szám keret</t>
  </si>
  <si>
    <t>Háziorvosi ügyeleti ellátás</t>
  </si>
  <si>
    <t>Fejl.c.pénzeszk.    átadás</t>
  </si>
  <si>
    <t>Önkormányzatok és többc. kist. társ. igazgatási tevékenysége</t>
  </si>
  <si>
    <t xml:space="preserve">          felhalmozási célú hiány összege        </t>
  </si>
  <si>
    <t>Rendszeres gyermekvédelmi kedvezmény</t>
  </si>
  <si>
    <t>Óvodáztatási támogatás</t>
  </si>
  <si>
    <t>Szociális étkeztetés</t>
  </si>
  <si>
    <t>Költségvetési hiány külső finanszírozása (hitel)</t>
  </si>
  <si>
    <t>1.1</t>
  </si>
  <si>
    <t>1.2</t>
  </si>
  <si>
    <t>S.sz.</t>
  </si>
  <si>
    <t>Tartalékok</t>
  </si>
  <si>
    <t>Beruházás</t>
  </si>
  <si>
    <t>Ö S S Z E S E N</t>
  </si>
  <si>
    <t>e Ft-ban</t>
  </si>
  <si>
    <t>Bevétel</t>
  </si>
  <si>
    <t>Összes bevétel</t>
  </si>
  <si>
    <t>Működési bevétel</t>
  </si>
  <si>
    <t>Helyi adó</t>
  </si>
  <si>
    <t>Egyéb sajátos bevétel</t>
  </si>
  <si>
    <t>Fejl. célú átvett pénzeszköz</t>
  </si>
  <si>
    <t>Felhalm. és tőke jellegű bevétel</t>
  </si>
  <si>
    <t>Állami támogatás</t>
  </si>
  <si>
    <t>Hitel felvétel</t>
  </si>
  <si>
    <t>Előző évi  pénz maradvány</t>
  </si>
  <si>
    <t>Kölcsön visszatérülés</t>
  </si>
  <si>
    <t>Önkormányzatok és többcélú kistérségi társulások igazg.tev.</t>
  </si>
  <si>
    <t>Közhasznú foglalkoztatás</t>
  </si>
  <si>
    <t>A MŰKÖDÉSI CÉLÚ BEVÉTELEK 
ÉS KIADÁSOK MÉRLEGE</t>
  </si>
  <si>
    <t>Önkormányzatok költségvetési támogatása (f.c. tám. nélkül)</t>
  </si>
  <si>
    <t>Működési célú kölcsönök visszatérülése</t>
  </si>
  <si>
    <t>Müködési célú hiány külső finanszírozása</t>
  </si>
  <si>
    <t>Működési célú előző évi pénzmaradvány igénybevétele</t>
  </si>
  <si>
    <t>Személyi juttatások</t>
  </si>
  <si>
    <t>Munkaadókat terhelő járulékok</t>
  </si>
  <si>
    <t>Dologi kiadások és egyéb folyó kiadások (az értékesített tárgyi eszközök, immateriális javak utáni ÁFA befizetés és kamatkifizetés nélkül)</t>
  </si>
  <si>
    <t>Működési célú kölcsönök nyújtása és törlesztése</t>
  </si>
  <si>
    <t>Rövid lejáratú hitel visszafizetése</t>
  </si>
  <si>
    <t>8.</t>
  </si>
  <si>
    <t>Rövid lejáratú hitel kamata</t>
  </si>
  <si>
    <t>Koncesszós díj</t>
  </si>
  <si>
    <t>Állami támogatásból fejlesztési célú pénzeszköz</t>
  </si>
  <si>
    <t>Működési célú bevételek összesen</t>
  </si>
  <si>
    <t>Működési célú kiadások összesen</t>
  </si>
  <si>
    <t>Felhalmozási és tőke jellegű bevételek és kiadások</t>
  </si>
  <si>
    <t xml:space="preserve">2. </t>
  </si>
  <si>
    <t>Felújítási kiadások</t>
  </si>
  <si>
    <t>Pénzmaradvány felhalmozási célú</t>
  </si>
  <si>
    <t>Feljesztési célú hitel</t>
  </si>
  <si>
    <t>Lakásvásárlási kölcsön bevétele</t>
  </si>
  <si>
    <t>Fejlesztési célú támogatás</t>
  </si>
  <si>
    <t>Felhalmozási célú kiadások összesen</t>
  </si>
  <si>
    <t>Felhalmozási célú bevételek összesen</t>
  </si>
  <si>
    <t>10.</t>
  </si>
  <si>
    <t>Társ.és szociálpolitikai juttatások</t>
  </si>
  <si>
    <t>Utak, hidak, alagutak üzem.</t>
  </si>
  <si>
    <t>Óvodai nevelés ellátása</t>
  </si>
  <si>
    <t>Általános isk.tanulók nappali rendsz.nevelése 1-4.oszt.</t>
  </si>
  <si>
    <t>Általános isk.tanulók nappali rendsz.nevelése 5-8.oszt.</t>
  </si>
  <si>
    <t>Köztemető fenntart., üzemeltetése</t>
  </si>
  <si>
    <t xml:space="preserve">Önkormányzatok sajátos működési bevételei  </t>
  </si>
  <si>
    <t xml:space="preserve">         -központosított előirányzatok</t>
  </si>
  <si>
    <t>ebből- működési célú</t>
  </si>
  <si>
    <t xml:space="preserve">        - felhalmozási célú</t>
  </si>
  <si>
    <t>Átvett pénzeszközök (1+2)</t>
  </si>
  <si>
    <t>Közhatalmi bevételek (1+2+3)</t>
  </si>
  <si>
    <t>ebből -helyi adók</t>
  </si>
  <si>
    <t xml:space="preserve">         -átengedett központi adók</t>
  </si>
  <si>
    <t xml:space="preserve">         -egyéb díjak,bírságok pótlékok</t>
  </si>
  <si>
    <t>Felhalmozási bevételek (1+2+3)</t>
  </si>
  <si>
    <t>ebből - tárgyi eszközök immat.javak értékesítése</t>
  </si>
  <si>
    <t xml:space="preserve">          -pénzügyi befektetések bevételei</t>
  </si>
  <si>
    <t xml:space="preserve">          - egyéb felhalmozási bevételek</t>
  </si>
  <si>
    <t>Kölcsönök (kapott és visszatérülés)</t>
  </si>
  <si>
    <t>TÁRGYÉVI BEVÉTELEK</t>
  </si>
  <si>
    <t>BEVÉTELEK ÖSSZESEN (I.+..VII+X.1+X.2)</t>
  </si>
  <si>
    <t>Ellátottak pénzbeli juttatása</t>
  </si>
  <si>
    <t xml:space="preserve">          -szociálpolitikai juttatás</t>
  </si>
  <si>
    <t xml:space="preserve">          -egyéb működési célú kiadás</t>
  </si>
  <si>
    <t>Felhalmozási költségvetés kiadásai  (1+2+3)</t>
  </si>
  <si>
    <t>Intézményi beruházási kiadások</t>
  </si>
  <si>
    <t xml:space="preserve">Felújítások </t>
  </si>
  <si>
    <t>Egyéb felhalmozási kiadás</t>
  </si>
  <si>
    <t xml:space="preserve">         -egyéb felhal.kiadás</t>
  </si>
  <si>
    <t>Kölcsönök kiadása</t>
  </si>
  <si>
    <t>Tartalékok (1+2)</t>
  </si>
  <si>
    <t>ebből -általános tartalék</t>
  </si>
  <si>
    <t xml:space="preserve">         -céltartalék</t>
  </si>
  <si>
    <t>FOLYÓ KIADÁSOK ÖSSZESEN (I-IV.)</t>
  </si>
  <si>
    <t xml:space="preserve">         -fejlesztési célú hitel visszafizetés</t>
  </si>
  <si>
    <t>KIADÁSOK ÖSSZESEN (V+VI.)</t>
  </si>
  <si>
    <t>Összes létszám (1+2)</t>
  </si>
  <si>
    <t>Engedélyezett létszám (közfoglalkoztatottak nélkül)</t>
  </si>
  <si>
    <t>Közfoglalkoztatottak száma</t>
  </si>
  <si>
    <t>Falugondnoki szolgálat műk.</t>
  </si>
  <si>
    <t>Állategészségügyi ellátás</t>
  </si>
  <si>
    <t>Önkormányzati jogalkotás</t>
  </si>
  <si>
    <t>Háziorvosi alapell.</t>
  </si>
  <si>
    <t>Járóbeteg szolg.</t>
  </si>
  <si>
    <t>Család-és nőv.eü.gond</t>
  </si>
  <si>
    <t>Mozgókönyvtár</t>
  </si>
  <si>
    <t>Sportlét műk.</t>
  </si>
  <si>
    <t>Zics Község Önkormányzat 2013. évi kiadások előirányzata szakfeladatonként</t>
  </si>
  <si>
    <t>Zics Község Önkormányzata 2013. évi bevételeinek előirányzata szakfeladatonként</t>
  </si>
  <si>
    <t>Sorsz.</t>
  </si>
  <si>
    <t>2013.eredeti előirányzat</t>
  </si>
  <si>
    <t>Kiemelt előirányzatok:</t>
  </si>
  <si>
    <t>Önkormányzat támogatásai</t>
  </si>
  <si>
    <t>ebből-helyi önk.ált.működéséhez és ágazati feladataihoz kapcsolódó támogatások</t>
  </si>
  <si>
    <t xml:space="preserve">         -kiegészítő támogatások</t>
  </si>
  <si>
    <t>Támogatás államháztartáson belülről (1+2)</t>
  </si>
  <si>
    <t>Nem kiemelt előirányzatok:</t>
  </si>
  <si>
    <t xml:space="preserve">        önként vállalt feladat</t>
  </si>
  <si>
    <r>
      <t>BEVÉTELEK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</t>
    </r>
  </si>
  <si>
    <t>2.oldal</t>
  </si>
  <si>
    <t>Dologi kiadások</t>
  </si>
  <si>
    <t>Egyéb működési célú kiadás (1.1+1.2.+1.3.)</t>
  </si>
  <si>
    <t>1.3</t>
  </si>
  <si>
    <t>Zics Község Önkormányzatának összesített bevételei és kiadásai</t>
  </si>
  <si>
    <t>Iskolai intézményi étkeztetés</t>
  </si>
  <si>
    <t>Zics Község Önkormányzata</t>
  </si>
  <si>
    <t xml:space="preserve">2013. évi  elszámolási kötelezettséggel működési célra </t>
  </si>
  <si>
    <t>átadott pénzeszközök</t>
  </si>
  <si>
    <t>Eredeti előirányzat</t>
  </si>
  <si>
    <t>Államháztartáson belülre</t>
  </si>
  <si>
    <t>Tab Város Önkormányzatának átadás</t>
  </si>
  <si>
    <t>Hivatal</t>
  </si>
  <si>
    <t>Iskola 1-4</t>
  </si>
  <si>
    <t>Iskola 5-8</t>
  </si>
  <si>
    <t>Iskolai étkeztetés</t>
  </si>
  <si>
    <t>Zeneiskola</t>
  </si>
  <si>
    <t>Úszásoktatás</t>
  </si>
  <si>
    <t>Iskola-Óvoda Társulás</t>
  </si>
  <si>
    <t>Háziorvosi alapellátás</t>
  </si>
  <si>
    <t>Család- és nővédelem</t>
  </si>
  <si>
    <t>Hulladékgazdálkodási Konzorcium</t>
  </si>
  <si>
    <t>Falugondnoki Egyesület</t>
  </si>
  <si>
    <t>Zics Faluért Alapítvány</t>
  </si>
  <si>
    <t>Támogatás államháztartáson belülről</t>
  </si>
  <si>
    <t>KEK-nek (egészségügy)</t>
  </si>
  <si>
    <t>2013. évi eredeti előirányzat</t>
  </si>
  <si>
    <t>Tabi Fúvószenekari Egyesület</t>
  </si>
  <si>
    <t>Óvoda, könyvtár felújítása</t>
  </si>
  <si>
    <t>1.2.</t>
  </si>
  <si>
    <t>1.3.</t>
  </si>
  <si>
    <t>Egyéb közfoglalkoztatás</t>
  </si>
  <si>
    <t>Intézményi működési bevételek (a felhalmozási ÁFA visszatérülések, értékesített tárgyi eszközök és immateriális javak ÁFA -ja nélkül)</t>
  </si>
  <si>
    <t>Tám. szoc. pol. juttatás</t>
  </si>
  <si>
    <t>Egyéb önk. eseti pénzbeli ellátások</t>
  </si>
  <si>
    <t>Működési célú átvett pénzeszköz</t>
  </si>
  <si>
    <t>Közműv. intézm., közösségi színterek működtetése</t>
  </si>
  <si>
    <t>Köztemető fenntartás és működtetés</t>
  </si>
  <si>
    <t>Város-és községgazd. m.n.s. szolg.</t>
  </si>
  <si>
    <t>Rövid időtart. közfogl.</t>
  </si>
  <si>
    <t>Kölcsönnyújtás</t>
  </si>
  <si>
    <t>Előző évi műk. és felhalm.maradvány átvétele</t>
  </si>
  <si>
    <t>Költségvetési hiány belső finanszírozása</t>
  </si>
  <si>
    <t xml:space="preserve">           -felhalm.bevételből EU-s programokhoz kapcsolódó bevétel </t>
  </si>
  <si>
    <t>Ebből:- felhalm.célú  előző évek pénzm. igénybevét.</t>
  </si>
  <si>
    <t xml:space="preserve">ebből-kötelező feladat </t>
  </si>
  <si>
    <t>ebből  -működési célú támért.kiadás és átadott pe.</t>
  </si>
  <si>
    <t>ebből -működési célú hitel visszafizetés</t>
  </si>
  <si>
    <t>Működési költségvetés kiadásai (1+2+3+4+5)</t>
  </si>
  <si>
    <t>ebből  -felhalmozási célú támért.kiadás és átadott pe.</t>
  </si>
  <si>
    <r>
      <t>Költségvetési egyenleg</t>
    </r>
    <r>
      <rPr>
        <sz val="10"/>
        <rFont val="Arial"/>
        <family val="2"/>
      </rPr>
      <t xml:space="preserve"> -Tárgyévi bevételek és kiadások különbözeteként jelentkező hiány összege</t>
    </r>
  </si>
  <si>
    <r>
      <t>KIADÁSOK</t>
    </r>
    <r>
      <rPr>
        <sz val="10"/>
        <rFont val="Arial"/>
        <family val="2"/>
      </rPr>
      <t xml:space="preserve"> -előir.csop.ként/kiem.előirányzatonként</t>
    </r>
  </si>
  <si>
    <t>Intézményi működési bevételek</t>
  </si>
  <si>
    <t>ebből működési célú hiány összege</t>
  </si>
  <si>
    <t xml:space="preserve">          -műk.célú  előző évek pénzm. igénybevétele</t>
  </si>
  <si>
    <t>2.2.</t>
  </si>
  <si>
    <t>Felhalmozási célú pénzeszköz átvétel (Köz. közl.)</t>
  </si>
  <si>
    <t>Felhalmozási célú pénzeszköz átvétel (Kazán program, START eszk. beszerz.)</t>
  </si>
  <si>
    <t>Működési célú pénzeszköz átadás, egyéb támogatás (Áhb.)</t>
  </si>
  <si>
    <t>Működési célú támogatásértékű  kiadás (Áhk.)</t>
  </si>
  <si>
    <t>1.4.</t>
  </si>
  <si>
    <t>START traktor vásárlás</t>
  </si>
  <si>
    <t>START Mezőgazdasági gépek vásárlása (talajmaró, palántázó, locsoló ber, fóliasátor)</t>
  </si>
  <si>
    <t>START kútfúrás</t>
  </si>
  <si>
    <t xml:space="preserve">        állami (államigazgatási feladat)</t>
  </si>
  <si>
    <t>1.6.</t>
  </si>
  <si>
    <t>START Kazán program</t>
  </si>
  <si>
    <t>1.5.</t>
  </si>
  <si>
    <t>S.M.Munka-és Tűzvédelmi Társulás</t>
  </si>
  <si>
    <t>Nem lakóingatlan bérbeadása, üzemeltetése</t>
  </si>
  <si>
    <t xml:space="preserve">         -egyéb központi támogatások</t>
  </si>
  <si>
    <t>Módosított előirányzat</t>
  </si>
  <si>
    <t xml:space="preserve">         -normatív kötött támogatások</t>
  </si>
  <si>
    <t>Háziorvosi alapellátás (Dr. Pap Imre)</t>
  </si>
  <si>
    <t>Részjegy jegyzés (DRV)</t>
  </si>
  <si>
    <t>1.7.</t>
  </si>
  <si>
    <t>Részjegy jegyzés (ZŐŐD)</t>
  </si>
  <si>
    <t>1.8.</t>
  </si>
  <si>
    <t>Disznóól építése</t>
  </si>
  <si>
    <t>Tojóláda</t>
  </si>
  <si>
    <t>1.9.</t>
  </si>
  <si>
    <t>Tenyészállat (jérce)</t>
  </si>
  <si>
    <t>Zics Község Önkormányzat</t>
  </si>
  <si>
    <t>előirányzat felhasználási terv 2013. évre</t>
  </si>
  <si>
    <t>XII.</t>
  </si>
  <si>
    <t>Összesen:</t>
  </si>
  <si>
    <t xml:space="preserve">Bevételek </t>
  </si>
  <si>
    <t>Saját bevételek</t>
  </si>
  <si>
    <t>Átvett pénzeszközök</t>
  </si>
  <si>
    <t>Állami + Átengedett bevételek</t>
  </si>
  <si>
    <t>Egyéb bevételek</t>
  </si>
  <si>
    <t>Bevételek összesen:</t>
  </si>
  <si>
    <t>Kiadások</t>
  </si>
  <si>
    <t>Személyi jell. juttatások</t>
  </si>
  <si>
    <t>Munkaadót terhelő járulékok</t>
  </si>
  <si>
    <t>Dologi és folyó kiadás</t>
  </si>
  <si>
    <t>Támogatások</t>
  </si>
  <si>
    <t>Tartalék felhasználás</t>
  </si>
  <si>
    <t>Hitel, kölcsön</t>
  </si>
  <si>
    <t>Kiadások összesen:</t>
  </si>
  <si>
    <t>Finanszírozási műveletek</t>
  </si>
  <si>
    <t>Göngy. finansz. műveletek</t>
  </si>
  <si>
    <t>A 2013. évi eredeti előirányzati állami hozzájárulások jogcímenként</t>
  </si>
  <si>
    <t>Támogatási jogcím</t>
  </si>
  <si>
    <t>Mutató 2013</t>
  </si>
  <si>
    <t>Fajlagos összeg 2013</t>
  </si>
  <si>
    <t>2013. évi normatív támogatás</t>
  </si>
  <si>
    <t>Önkormányzati hivatal működésének támogatása</t>
  </si>
  <si>
    <t xml:space="preserve">Településüzemeltetéshez kapcsolódó feladellátás támogatása </t>
  </si>
  <si>
    <t>Zöldterület gazdálkodással kapcsolatos feladatok ellátása</t>
  </si>
  <si>
    <t>Közvilágítás fenntartásának támogatása</t>
  </si>
  <si>
    <t>Köztemető fenntartással kapcsolatos  feladatok támogatása</t>
  </si>
  <si>
    <t>Közutak fenntartásának támogatása</t>
  </si>
  <si>
    <t>Beszámítási összeg</t>
  </si>
  <si>
    <t>Szociális és gyermekjóléti feladatok támogatása hozzájárulás</t>
  </si>
  <si>
    <t>Pénzbeli szociális juttatások</t>
  </si>
  <si>
    <t>Falugondnoki szolgáltatás</t>
  </si>
  <si>
    <t>Egyes jövedelempótló támogatások kiegészítése</t>
  </si>
  <si>
    <t>Szociális hozzájárulás összesen</t>
  </si>
  <si>
    <t>Kulturális feladatok támogatása</t>
  </si>
  <si>
    <t>Könyvtári és a közművelődési feladatok támogatása</t>
  </si>
  <si>
    <t>Központi költségvetésből származó források összesen</t>
  </si>
  <si>
    <t>Központosított előirányzatok</t>
  </si>
  <si>
    <t>Nyári gyermekétkeztetés</t>
  </si>
  <si>
    <t>Szerkezetátalakítási tartalékból folyósított támogatás</t>
  </si>
  <si>
    <t>Egyéb működési célú közp. támogatás</t>
  </si>
  <si>
    <t>Természetbeni támogatás</t>
  </si>
  <si>
    <t>2013. évi bérkompenzáció</t>
  </si>
  <si>
    <t>Egyéb kötelező önkormányzati feladatok támogatása</t>
  </si>
  <si>
    <t>Helyi Önkormányzatok működésének általános támogatása</t>
  </si>
  <si>
    <t>Lakott külterületekkel kapcsolatos feladatok támogatása</t>
  </si>
  <si>
    <t>Pályázat benyújtása kiegészítő támogatásra (Önhiki)</t>
  </si>
  <si>
    <t>Települési hull. száll.</t>
  </si>
  <si>
    <t>Rendkívüli gyermekvédelmi támogatás</t>
  </si>
  <si>
    <t xml:space="preserve">7.sz.mell.a …./2013(…….).számú rendelethez </t>
  </si>
  <si>
    <t xml:space="preserve">6.sz.mell.a …./2013(…….).számú rendelethez </t>
  </si>
  <si>
    <t>Családsegítés</t>
  </si>
  <si>
    <t>Gyermekjóléti</t>
  </si>
  <si>
    <t>Kistérségnek összesen:</t>
  </si>
  <si>
    <t xml:space="preserve">5.sz.mell.a …./2013(…….).számú rendelethez </t>
  </si>
  <si>
    <t>Államháztartáson kívülre</t>
  </si>
  <si>
    <t>4.sz. mell.a …./2013(……)számú rendelethez</t>
  </si>
  <si>
    <t>3.sz. mell.a …./2013(……)számú rendelethez</t>
  </si>
  <si>
    <t>2.2.sz. mell.a …./2013(……)számú rendelethez</t>
  </si>
  <si>
    <t>2.1.sz. mell.a …./2013(……)számú rendelethez</t>
  </si>
  <si>
    <t>Önkormányzatok és többc. kist. társk elszámolásai</t>
  </si>
  <si>
    <t>1.sz. mell.a …./2013(……)számú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</si>
</sst>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&quot; Ft&quot;_-;\-* #,##0.00&quot; Ft&quot;_-;_-* \-??&quot; Ft&quot;_-;_-@_-"/>
    <numFmt numFmtId="166" formatCode="#,##0;[Red]#,##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&quot;H-&quot;0000"/>
    <numFmt numFmtId="173" formatCode="_-* #,##0.0\ _F_t_-;\-* #,##0.0\ _F_t_-;_-* &quot;-&quot;??\ _F_t_-;_-@_-"/>
    <numFmt numFmtId="174" formatCode="_-* #,##0\ _F_t_-;\-* #,##0\ _F_t_-;_-* &quot;-&quot;??\ _F_t_-;_-@_-"/>
    <numFmt numFmtId="175" formatCode="[$€-2]\ #\ ##,000_);[Red]\([$€-2]\ #\ ##,000\)"/>
  </numFmts>
  <fonts count="57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8"/>
      <name val="Arial CE"/>
      <family val="2"/>
    </font>
    <font>
      <sz val="20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sz val="20"/>
      <name val="Arial CE"/>
      <family val="2"/>
    </font>
    <font>
      <b/>
      <sz val="8"/>
      <name val="Times New Roman"/>
      <family val="1"/>
    </font>
    <font>
      <sz val="22"/>
      <name val="Times New Roman"/>
      <family val="1"/>
    </font>
    <font>
      <sz val="12"/>
      <name val="Arial CE"/>
      <family val="2"/>
    </font>
    <font>
      <sz val="18"/>
      <name val="Arial CE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26"/>
      <name val="Times New Roman"/>
      <family val="1"/>
    </font>
    <font>
      <sz val="22"/>
      <name val="Arial CE"/>
      <family val="2"/>
    </font>
    <font>
      <b/>
      <sz val="11"/>
      <name val="Arial CE"/>
      <family val="0"/>
    </font>
    <font>
      <b/>
      <sz val="36"/>
      <name val="Times New Roman"/>
      <family val="1"/>
    </font>
    <font>
      <sz val="36"/>
      <name val="Times New Roman"/>
      <family val="1"/>
    </font>
    <font>
      <b/>
      <sz val="40"/>
      <name val="Times New Roman"/>
      <family val="1"/>
    </font>
    <font>
      <sz val="4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ill="0" applyBorder="0" applyAlignment="0" applyProtection="0"/>
  </cellStyleXfs>
  <cellXfs count="44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3" fontId="1" fillId="0" borderId="0" xfId="56" applyNumberFormat="1">
      <alignment/>
      <protection/>
    </xf>
    <xf numFmtId="3" fontId="15" fillId="0" borderId="0" xfId="56" applyNumberFormat="1" applyFont="1" applyBorder="1" applyAlignment="1">
      <alignment vertical="distributed"/>
      <protection/>
    </xf>
    <xf numFmtId="3" fontId="1" fillId="0" borderId="0" xfId="56" applyNumberFormat="1" applyBorder="1" applyAlignment="1">
      <alignment/>
      <protection/>
    </xf>
    <xf numFmtId="3" fontId="1" fillId="0" borderId="18" xfId="56" applyNumberFormat="1" applyBorder="1">
      <alignment/>
      <protection/>
    </xf>
    <xf numFmtId="3" fontId="14" fillId="0" borderId="11" xfId="56" applyNumberFormat="1" applyFont="1" applyBorder="1" applyAlignment="1">
      <alignment horizontal="center" wrapText="1"/>
      <protection/>
    </xf>
    <xf numFmtId="3" fontId="1" fillId="0" borderId="14" xfId="56" applyNumberFormat="1" applyBorder="1">
      <alignment/>
      <protection/>
    </xf>
    <xf numFmtId="3" fontId="17" fillId="0" borderId="19" xfId="56" applyNumberFormat="1" applyFont="1" applyBorder="1">
      <alignment/>
      <protection/>
    </xf>
    <xf numFmtId="3" fontId="16" fillId="0" borderId="13" xfId="56" applyNumberFormat="1" applyFont="1" applyBorder="1">
      <alignment/>
      <protection/>
    </xf>
    <xf numFmtId="3" fontId="16" fillId="0" borderId="20" xfId="56" applyNumberFormat="1" applyFont="1" applyBorder="1">
      <alignment/>
      <protection/>
    </xf>
    <xf numFmtId="3" fontId="1" fillId="0" borderId="13" xfId="56" applyNumberFormat="1" applyFont="1" applyBorder="1" applyAlignment="1">
      <alignment horizontal="right"/>
      <protection/>
    </xf>
    <xf numFmtId="3" fontId="18" fillId="0" borderId="20" xfId="56" applyNumberFormat="1" applyFont="1" applyBorder="1">
      <alignment/>
      <protection/>
    </xf>
    <xf numFmtId="3" fontId="16" fillId="0" borderId="19" xfId="56" applyNumberFormat="1" applyFont="1" applyBorder="1">
      <alignment/>
      <protection/>
    </xf>
    <xf numFmtId="3" fontId="16" fillId="0" borderId="13" xfId="56" applyNumberFormat="1" applyFont="1" applyBorder="1" applyAlignment="1">
      <alignment horizontal="center"/>
      <protection/>
    </xf>
    <xf numFmtId="3" fontId="1" fillId="0" borderId="12" xfId="56" applyNumberFormat="1" applyFont="1" applyBorder="1">
      <alignment/>
      <protection/>
    </xf>
    <xf numFmtId="3" fontId="16" fillId="0" borderId="10" xfId="56" applyNumberFormat="1" applyFont="1" applyBorder="1">
      <alignment/>
      <protection/>
    </xf>
    <xf numFmtId="3" fontId="1" fillId="0" borderId="21" xfId="56" applyNumberFormat="1" applyFont="1" applyBorder="1">
      <alignment/>
      <protection/>
    </xf>
    <xf numFmtId="3" fontId="16" fillId="0" borderId="14" xfId="56" applyNumberFormat="1" applyFont="1" applyBorder="1">
      <alignment/>
      <protection/>
    </xf>
    <xf numFmtId="3" fontId="1" fillId="0" borderId="13" xfId="56" applyNumberFormat="1" applyBorder="1" applyAlignment="1">
      <alignment horizontal="center"/>
      <protection/>
    </xf>
    <xf numFmtId="3" fontId="1" fillId="0" borderId="20" xfId="56" applyNumberFormat="1" applyBorder="1">
      <alignment/>
      <protection/>
    </xf>
    <xf numFmtId="3" fontId="1" fillId="0" borderId="20" xfId="56" applyNumberFormat="1" applyFont="1" applyBorder="1">
      <alignment/>
      <protection/>
    </xf>
    <xf numFmtId="3" fontId="1" fillId="0" borderId="13" xfId="56" applyNumberFormat="1" applyBorder="1" applyAlignment="1">
      <alignment horizontal="right"/>
      <protection/>
    </xf>
    <xf numFmtId="3" fontId="1" fillId="0" borderId="13" xfId="56" applyNumberFormat="1" applyFont="1" applyBorder="1" applyAlignment="1">
      <alignment horizontal="center"/>
      <protection/>
    </xf>
    <xf numFmtId="3" fontId="16" fillId="0" borderId="13" xfId="56" applyNumberFormat="1" applyFont="1" applyBorder="1" applyAlignment="1">
      <alignment horizontal="left"/>
      <protection/>
    </xf>
    <xf numFmtId="3" fontId="1" fillId="0" borderId="10" xfId="56" applyNumberFormat="1" applyBorder="1" applyAlignment="1">
      <alignment horizontal="right"/>
      <protection/>
    </xf>
    <xf numFmtId="3" fontId="1" fillId="0" borderId="22" xfId="56" applyNumberFormat="1" applyFont="1" applyBorder="1">
      <alignment/>
      <protection/>
    </xf>
    <xf numFmtId="0" fontId="13" fillId="0" borderId="0" xfId="54" applyFont="1">
      <alignment/>
      <protection/>
    </xf>
    <xf numFmtId="0" fontId="13" fillId="0" borderId="0" xfId="55" applyFont="1">
      <alignment/>
      <protection/>
    </xf>
    <xf numFmtId="0" fontId="22" fillId="0" borderId="0" xfId="55" applyFont="1">
      <alignment/>
      <protection/>
    </xf>
    <xf numFmtId="3" fontId="9" fillId="0" borderId="0" xfId="57" applyNumberFormat="1" applyFont="1" applyBorder="1" applyAlignment="1">
      <alignment vertical="center"/>
      <protection/>
    </xf>
    <xf numFmtId="3" fontId="23" fillId="0" borderId="0" xfId="57" applyNumberFormat="1" applyFont="1" applyBorder="1" applyAlignment="1">
      <alignment vertical="center"/>
      <protection/>
    </xf>
    <xf numFmtId="3" fontId="8" fillId="0" borderId="23" xfId="0" applyNumberFormat="1" applyFont="1" applyBorder="1" applyAlignment="1">
      <alignment horizontal="center" vertical="center" wrapText="1"/>
    </xf>
    <xf numFmtId="166" fontId="11" fillId="0" borderId="24" xfId="0" applyNumberFormat="1" applyFont="1" applyBorder="1" applyAlignment="1">
      <alignment horizontal="center" vertical="center" wrapText="1"/>
    </xf>
    <xf numFmtId="166" fontId="8" fillId="0" borderId="23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16" fillId="0" borderId="12" xfId="56" applyNumberFormat="1" applyFont="1" applyBorder="1">
      <alignment/>
      <protection/>
    </xf>
    <xf numFmtId="3" fontId="1" fillId="0" borderId="28" xfId="56" applyNumberFormat="1" applyBorder="1" applyAlignment="1">
      <alignment horizontal="center"/>
      <protection/>
    </xf>
    <xf numFmtId="3" fontId="1" fillId="0" borderId="24" xfId="56" applyNumberFormat="1" applyFont="1" applyBorder="1">
      <alignment/>
      <protection/>
    </xf>
    <xf numFmtId="3" fontId="18" fillId="0" borderId="19" xfId="56" applyNumberFormat="1" applyFont="1" applyBorder="1">
      <alignment/>
      <protection/>
    </xf>
    <xf numFmtId="3" fontId="18" fillId="0" borderId="12" xfId="56" applyNumberFormat="1" applyFont="1" applyBorder="1">
      <alignment/>
      <protection/>
    </xf>
    <xf numFmtId="3" fontId="9" fillId="0" borderId="0" xfId="57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1" fillId="0" borderId="12" xfId="56" applyNumberFormat="1" applyBorder="1">
      <alignment/>
      <protection/>
    </xf>
    <xf numFmtId="3" fontId="16" fillId="0" borderId="20" xfId="56" applyNumberFormat="1" applyFont="1" applyBorder="1" applyAlignment="1">
      <alignment/>
      <protection/>
    </xf>
    <xf numFmtId="3" fontId="15" fillId="0" borderId="20" xfId="56" applyNumberFormat="1" applyFont="1" applyBorder="1">
      <alignment/>
      <protection/>
    </xf>
    <xf numFmtId="3" fontId="1" fillId="0" borderId="22" xfId="56" applyNumberFormat="1" applyBorder="1">
      <alignment/>
      <protection/>
    </xf>
    <xf numFmtId="3" fontId="1" fillId="0" borderId="12" xfId="56" applyNumberFormat="1" applyFont="1" applyBorder="1" applyAlignment="1">
      <alignment horizontal="center"/>
      <protection/>
    </xf>
    <xf numFmtId="3" fontId="17" fillId="0" borderId="12" xfId="56" applyNumberFormat="1" applyFont="1" applyBorder="1">
      <alignment/>
      <protection/>
    </xf>
    <xf numFmtId="3" fontId="18" fillId="0" borderId="12" xfId="56" applyNumberFormat="1" applyFont="1" applyBorder="1" applyAlignment="1">
      <alignment shrinkToFit="1"/>
      <protection/>
    </xf>
    <xf numFmtId="3" fontId="19" fillId="0" borderId="12" xfId="56" applyNumberFormat="1" applyFont="1" applyBorder="1">
      <alignment/>
      <protection/>
    </xf>
    <xf numFmtId="3" fontId="16" fillId="0" borderId="12" xfId="56" applyNumberFormat="1" applyFont="1" applyBorder="1" applyAlignment="1">
      <alignment wrapText="1"/>
      <protection/>
    </xf>
    <xf numFmtId="3" fontId="18" fillId="0" borderId="12" xfId="56" applyNumberFormat="1" applyFont="1" applyBorder="1" applyAlignment="1">
      <alignment wrapText="1"/>
      <protection/>
    </xf>
    <xf numFmtId="3" fontId="1" fillId="0" borderId="15" xfId="56" applyNumberFormat="1" applyBorder="1">
      <alignment/>
      <protection/>
    </xf>
    <xf numFmtId="3" fontId="17" fillId="0" borderId="15" xfId="56" applyNumberFormat="1" applyFont="1" applyBorder="1">
      <alignment/>
      <protection/>
    </xf>
    <xf numFmtId="3" fontId="15" fillId="0" borderId="30" xfId="56" applyNumberFormat="1" applyFont="1" applyBorder="1">
      <alignment/>
      <protection/>
    </xf>
    <xf numFmtId="0" fontId="8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4" fillId="0" borderId="11" xfId="55" applyFont="1" applyBorder="1">
      <alignment/>
      <protection/>
    </xf>
    <xf numFmtId="0" fontId="26" fillId="0" borderId="0" xfId="54" applyFont="1">
      <alignment/>
      <protection/>
    </xf>
    <xf numFmtId="0" fontId="13" fillId="0" borderId="0" xfId="54" applyFont="1" applyBorder="1">
      <alignment/>
      <protection/>
    </xf>
    <xf numFmtId="3" fontId="11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21" fillId="0" borderId="20" xfId="56" applyNumberFormat="1" applyFont="1" applyBorder="1">
      <alignment/>
      <protection/>
    </xf>
    <xf numFmtId="3" fontId="20" fillId="0" borderId="20" xfId="56" applyNumberFormat="1" applyFont="1" applyBorder="1">
      <alignment/>
      <protection/>
    </xf>
    <xf numFmtId="3" fontId="16" fillId="0" borderId="27" xfId="56" applyNumberFormat="1" applyFont="1" applyBorder="1">
      <alignment/>
      <protection/>
    </xf>
    <xf numFmtId="3" fontId="1" fillId="0" borderId="25" xfId="56" applyNumberFormat="1" applyBorder="1">
      <alignment/>
      <protection/>
    </xf>
    <xf numFmtId="3" fontId="1" fillId="0" borderId="25" xfId="56" applyNumberFormat="1" applyFont="1" applyBorder="1">
      <alignment/>
      <protection/>
    </xf>
    <xf numFmtId="3" fontId="18" fillId="0" borderId="25" xfId="56" applyNumberFormat="1" applyFont="1" applyBorder="1">
      <alignment/>
      <protection/>
    </xf>
    <xf numFmtId="3" fontId="16" fillId="0" borderId="25" xfId="56" applyNumberFormat="1" applyFont="1" applyBorder="1">
      <alignment/>
      <protection/>
    </xf>
    <xf numFmtId="3" fontId="16" fillId="0" borderId="25" xfId="56" applyNumberFormat="1" applyFont="1" applyBorder="1" applyAlignment="1">
      <alignment/>
      <protection/>
    </xf>
    <xf numFmtId="3" fontId="15" fillId="0" borderId="25" xfId="56" applyNumberFormat="1" applyFont="1" applyBorder="1">
      <alignment/>
      <protection/>
    </xf>
    <xf numFmtId="3" fontId="8" fillId="0" borderId="11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/>
    </xf>
    <xf numFmtId="166" fontId="4" fillId="0" borderId="34" xfId="0" applyNumberFormat="1" applyFont="1" applyFill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0" fontId="4" fillId="0" borderId="11" xfId="55" applyFont="1" applyBorder="1" applyAlignment="1">
      <alignment vertical="center"/>
      <protection/>
    </xf>
    <xf numFmtId="3" fontId="6" fillId="0" borderId="27" xfId="54" applyNumberFormat="1" applyFont="1" applyBorder="1" applyAlignment="1">
      <alignment vertical="center"/>
      <protection/>
    </xf>
    <xf numFmtId="3" fontId="6" fillId="0" borderId="25" xfId="54" applyNumberFormat="1" applyFont="1" applyBorder="1" applyAlignment="1">
      <alignment vertical="center"/>
      <protection/>
    </xf>
    <xf numFmtId="3" fontId="16" fillId="0" borderId="21" xfId="56" applyNumberFormat="1" applyFont="1" applyBorder="1">
      <alignment/>
      <protection/>
    </xf>
    <xf numFmtId="3" fontId="14" fillId="0" borderId="0" xfId="56" applyNumberFormat="1" applyFont="1" applyBorder="1" applyAlignment="1">
      <alignment horizontal="right"/>
      <protection/>
    </xf>
    <xf numFmtId="3" fontId="16" fillId="0" borderId="23" xfId="56" applyNumberFormat="1" applyFont="1" applyBorder="1">
      <alignment/>
      <protection/>
    </xf>
    <xf numFmtId="3" fontId="14" fillId="0" borderId="39" xfId="56" applyNumberFormat="1" applyFont="1" applyBorder="1" applyAlignment="1">
      <alignment horizontal="center" wrapText="1"/>
      <protection/>
    </xf>
    <xf numFmtId="0" fontId="14" fillId="0" borderId="11" xfId="0" applyFont="1" applyBorder="1" applyAlignment="1">
      <alignment horizontal="center" wrapText="1"/>
    </xf>
    <xf numFmtId="3" fontId="4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6" fillId="0" borderId="26" xfId="54" applyNumberFormat="1" applyFont="1" applyBorder="1" applyAlignment="1">
      <alignment vertical="center"/>
      <protection/>
    </xf>
    <xf numFmtId="3" fontId="6" fillId="0" borderId="44" xfId="55" applyNumberFormat="1" applyFont="1" applyBorder="1" applyAlignment="1">
      <alignment vertical="center"/>
      <protection/>
    </xf>
    <xf numFmtId="3" fontId="6" fillId="0" borderId="45" xfId="55" applyNumberFormat="1" applyFont="1" applyBorder="1" applyAlignment="1">
      <alignment vertical="center"/>
      <protection/>
    </xf>
    <xf numFmtId="3" fontId="6" fillId="0" borderId="46" xfId="55" applyNumberFormat="1" applyFont="1" applyBorder="1" applyAlignment="1">
      <alignment vertical="center"/>
      <protection/>
    </xf>
    <xf numFmtId="3" fontId="6" fillId="0" borderId="45" xfId="54" applyNumberFormat="1" applyFont="1" applyBorder="1" applyAlignment="1">
      <alignment vertical="center"/>
      <protection/>
    </xf>
    <xf numFmtId="3" fontId="8" fillId="0" borderId="4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57" applyNumberFormat="1" applyFont="1" applyBorder="1" applyAlignment="1">
      <alignment horizontal="center" vertical="center" wrapText="1"/>
      <protection/>
    </xf>
    <xf numFmtId="3" fontId="3" fillId="0" borderId="0" xfId="57" applyNumberFormat="1" applyFont="1" applyBorder="1" applyAlignment="1">
      <alignment vertical="center" wrapText="1"/>
      <protection/>
    </xf>
    <xf numFmtId="3" fontId="3" fillId="0" borderId="0" xfId="57" applyNumberFormat="1" applyFont="1" applyAlignment="1">
      <alignment horizontal="center" vertical="center" wrapText="1"/>
      <protection/>
    </xf>
    <xf numFmtId="3" fontId="5" fillId="0" borderId="0" xfId="57" applyNumberFormat="1" applyFont="1" applyAlignment="1">
      <alignment horizontal="center" vertical="center"/>
      <protection/>
    </xf>
    <xf numFmtId="3" fontId="5" fillId="0" borderId="52" xfId="57" applyNumberFormat="1" applyFont="1" applyBorder="1" applyAlignment="1">
      <alignment horizontal="center" vertical="center"/>
      <protection/>
    </xf>
    <xf numFmtId="3" fontId="5" fillId="0" borderId="53" xfId="57" applyNumberFormat="1" applyFont="1" applyBorder="1" applyAlignment="1">
      <alignment horizontal="center" vertical="center" wrapText="1"/>
      <protection/>
    </xf>
    <xf numFmtId="3" fontId="5" fillId="0" borderId="54" xfId="57" applyNumberFormat="1" applyFont="1" applyBorder="1" applyAlignment="1">
      <alignment horizontal="center" vertical="center" wrapText="1"/>
      <protection/>
    </xf>
    <xf numFmtId="3" fontId="10" fillId="0" borderId="49" xfId="57" applyNumberFormat="1" applyFont="1" applyBorder="1" applyAlignment="1">
      <alignment/>
      <protection/>
    </xf>
    <xf numFmtId="3" fontId="5" fillId="0" borderId="55" xfId="57" applyNumberFormat="1" applyFont="1" applyBorder="1" applyAlignment="1">
      <alignment wrapText="1"/>
      <protection/>
    </xf>
    <xf numFmtId="167" fontId="10" fillId="0" borderId="16" xfId="57" applyNumberFormat="1" applyFont="1" applyBorder="1" applyAlignment="1">
      <alignment wrapText="1"/>
      <protection/>
    </xf>
    <xf numFmtId="3" fontId="10" fillId="0" borderId="16" xfId="57" applyNumberFormat="1" applyFont="1" applyBorder="1" applyAlignment="1">
      <alignment wrapText="1"/>
      <protection/>
    </xf>
    <xf numFmtId="3" fontId="5" fillId="0" borderId="52" xfId="57" applyNumberFormat="1" applyFont="1" applyBorder="1">
      <alignment/>
      <protection/>
    </xf>
    <xf numFmtId="3" fontId="5" fillId="0" borderId="53" xfId="57" applyNumberFormat="1" applyFont="1" applyBorder="1" applyAlignment="1">
      <alignment/>
      <protection/>
    </xf>
    <xf numFmtId="3" fontId="24" fillId="0" borderId="0" xfId="57" applyNumberFormat="1" applyFont="1" applyBorder="1" applyAlignment="1">
      <alignment horizontal="right" vertical="center" wrapText="1"/>
      <protection/>
    </xf>
    <xf numFmtId="3" fontId="5" fillId="0" borderId="56" xfId="57" applyNumberFormat="1" applyFont="1" applyBorder="1" applyAlignment="1">
      <alignment wrapText="1"/>
      <protection/>
    </xf>
    <xf numFmtId="167" fontId="10" fillId="0" borderId="12" xfId="57" applyNumberFormat="1" applyFont="1" applyBorder="1" applyAlignment="1">
      <alignment/>
      <protection/>
    </xf>
    <xf numFmtId="3" fontId="10" fillId="0" borderId="33" xfId="57" applyNumberFormat="1" applyFont="1" applyBorder="1" applyAlignment="1">
      <alignment wrapText="1"/>
      <protection/>
    </xf>
    <xf numFmtId="3" fontId="10" fillId="0" borderId="12" xfId="57" applyNumberFormat="1" applyFont="1" applyBorder="1" applyAlignment="1">
      <alignment/>
      <protection/>
    </xf>
    <xf numFmtId="0" fontId="8" fillId="0" borderId="0" xfId="0" applyFont="1" applyAlignment="1">
      <alignment horizontal="center" vertical="center" wrapText="1"/>
    </xf>
    <xf numFmtId="3" fontId="5" fillId="0" borderId="55" xfId="57" applyNumberFormat="1" applyFont="1" applyBorder="1" applyAlignment="1">
      <alignment horizontal="left"/>
      <protection/>
    </xf>
    <xf numFmtId="3" fontId="5" fillId="0" borderId="33" xfId="57" applyNumberFormat="1" applyFont="1" applyBorder="1" applyAlignment="1">
      <alignment wrapText="1"/>
      <protection/>
    </xf>
    <xf numFmtId="3" fontId="5" fillId="0" borderId="51" xfId="57" applyNumberFormat="1" applyFont="1" applyBorder="1" applyAlignment="1">
      <alignment wrapText="1"/>
      <protection/>
    </xf>
    <xf numFmtId="3" fontId="10" fillId="0" borderId="0" xfId="57" applyNumberFormat="1" applyFont="1">
      <alignment/>
      <protection/>
    </xf>
    <xf numFmtId="3" fontId="5" fillId="0" borderId="0" xfId="57" applyNumberFormat="1" applyFont="1">
      <alignment/>
      <protection/>
    </xf>
    <xf numFmtId="3" fontId="10" fillId="0" borderId="0" xfId="57" applyNumberFormat="1" applyFont="1" applyAlignment="1">
      <alignment horizontal="right"/>
      <protection/>
    </xf>
    <xf numFmtId="3" fontId="10" fillId="0" borderId="48" xfId="57" applyNumberFormat="1" applyFont="1" applyBorder="1">
      <alignment/>
      <protection/>
    </xf>
    <xf numFmtId="3" fontId="10" fillId="0" borderId="49" xfId="57" applyNumberFormat="1" applyFont="1" applyBorder="1">
      <alignment/>
      <protection/>
    </xf>
    <xf numFmtId="3" fontId="5" fillId="0" borderId="49" xfId="57" applyNumberFormat="1" applyFont="1" applyBorder="1">
      <alignment/>
      <protection/>
    </xf>
    <xf numFmtId="3" fontId="10" fillId="0" borderId="31" xfId="57" applyNumberFormat="1" applyFont="1" applyBorder="1">
      <alignment/>
      <protection/>
    </xf>
    <xf numFmtId="3" fontId="10" fillId="0" borderId="32" xfId="57" applyNumberFormat="1" applyFont="1" applyBorder="1">
      <alignment/>
      <protection/>
    </xf>
    <xf numFmtId="3" fontId="5" fillId="0" borderId="32" xfId="57" applyNumberFormat="1" applyFont="1" applyBorder="1">
      <alignment/>
      <protection/>
    </xf>
    <xf numFmtId="3" fontId="10" fillId="0" borderId="55" xfId="57" applyNumberFormat="1" applyFont="1" applyBorder="1">
      <alignment/>
      <protection/>
    </xf>
    <xf numFmtId="3" fontId="10" fillId="0" borderId="16" xfId="57" applyNumberFormat="1" applyFont="1" applyBorder="1">
      <alignment/>
      <protection/>
    </xf>
    <xf numFmtId="3" fontId="10" fillId="0" borderId="0" xfId="57" applyNumberFormat="1" applyFont="1" applyBorder="1">
      <alignment/>
      <protection/>
    </xf>
    <xf numFmtId="3" fontId="5" fillId="0" borderId="0" xfId="57" applyNumberFormat="1" applyFont="1" applyBorder="1">
      <alignment/>
      <protection/>
    </xf>
    <xf numFmtId="3" fontId="1" fillId="0" borderId="0" xfId="57" applyNumberFormat="1" applyBorder="1">
      <alignment/>
      <protection/>
    </xf>
    <xf numFmtId="3" fontId="1" fillId="0" borderId="0" xfId="57" applyNumberFormat="1">
      <alignment/>
      <protection/>
    </xf>
    <xf numFmtId="3" fontId="5" fillId="0" borderId="18" xfId="57" applyNumberFormat="1" applyFont="1" applyBorder="1">
      <alignment/>
      <protection/>
    </xf>
    <xf numFmtId="3" fontId="10" fillId="0" borderId="57" xfId="57" applyNumberFormat="1" applyFont="1" applyBorder="1">
      <alignment/>
      <protection/>
    </xf>
    <xf numFmtId="3" fontId="5" fillId="0" borderId="30" xfId="57" applyNumberFormat="1" applyFont="1" applyBorder="1">
      <alignment/>
      <protection/>
    </xf>
    <xf numFmtId="3" fontId="5" fillId="0" borderId="34" xfId="57" applyNumberFormat="1" applyFont="1" applyBorder="1">
      <alignment/>
      <protection/>
    </xf>
    <xf numFmtId="3" fontId="5" fillId="0" borderId="57" xfId="57" applyNumberFormat="1" applyFont="1" applyBorder="1">
      <alignment/>
      <protection/>
    </xf>
    <xf numFmtId="3" fontId="10" fillId="0" borderId="36" xfId="57" applyNumberFormat="1" applyFont="1" applyBorder="1">
      <alignment/>
      <protection/>
    </xf>
    <xf numFmtId="3" fontId="5" fillId="0" borderId="40" xfId="57" applyNumberFormat="1" applyFont="1" applyBorder="1">
      <alignment/>
      <protection/>
    </xf>
    <xf numFmtId="3" fontId="10" fillId="0" borderId="40" xfId="57" applyNumberFormat="1" applyFont="1" applyBorder="1">
      <alignment/>
      <protection/>
    </xf>
    <xf numFmtId="3" fontId="10" fillId="0" borderId="37" xfId="57" applyNumberFormat="1" applyFont="1" applyBorder="1">
      <alignment/>
      <protection/>
    </xf>
    <xf numFmtId="3" fontId="10" fillId="0" borderId="44" xfId="57" applyNumberFormat="1" applyFont="1" applyBorder="1">
      <alignment/>
      <protection/>
    </xf>
    <xf numFmtId="3" fontId="10" fillId="0" borderId="45" xfId="57" applyNumberFormat="1" applyFont="1" applyBorder="1">
      <alignment/>
      <protection/>
    </xf>
    <xf numFmtId="3" fontId="10" fillId="0" borderId="13" xfId="57" applyNumberFormat="1" applyFont="1" applyBorder="1">
      <alignment/>
      <protection/>
    </xf>
    <xf numFmtId="3" fontId="10" fillId="0" borderId="12" xfId="57" applyNumberFormat="1" applyFont="1" applyBorder="1">
      <alignment/>
      <protection/>
    </xf>
    <xf numFmtId="3" fontId="10" fillId="0" borderId="13" xfId="57" applyNumberFormat="1" applyFont="1" applyBorder="1" applyAlignment="1">
      <alignment/>
      <protection/>
    </xf>
    <xf numFmtId="3" fontId="5" fillId="0" borderId="11" xfId="57" applyNumberFormat="1" applyFont="1" applyBorder="1" applyAlignment="1">
      <alignment/>
      <protection/>
    </xf>
    <xf numFmtId="3" fontId="5" fillId="0" borderId="14" xfId="57" applyNumberFormat="1" applyFont="1" applyBorder="1">
      <alignment/>
      <protection/>
    </xf>
    <xf numFmtId="3" fontId="5" fillId="0" borderId="15" xfId="57" applyNumberFormat="1" applyFont="1" applyBorder="1" applyAlignment="1">
      <alignment/>
      <protection/>
    </xf>
    <xf numFmtId="3" fontId="5" fillId="0" borderId="56" xfId="57" applyNumberFormat="1" applyFont="1" applyBorder="1" applyAlignment="1">
      <alignment/>
      <protection/>
    </xf>
    <xf numFmtId="3" fontId="5" fillId="0" borderId="49" xfId="57" applyNumberFormat="1" applyFont="1" applyBorder="1" applyAlignment="1">
      <alignment/>
      <protection/>
    </xf>
    <xf numFmtId="3" fontId="5" fillId="0" borderId="16" xfId="57" applyNumberFormat="1" applyFont="1" applyBorder="1" applyAlignment="1">
      <alignment wrapText="1"/>
      <protection/>
    </xf>
    <xf numFmtId="3" fontId="5" fillId="0" borderId="53" xfId="57" applyNumberFormat="1" applyFont="1" applyBorder="1" applyAlignment="1">
      <alignment wrapText="1"/>
      <protection/>
    </xf>
    <xf numFmtId="3" fontId="5" fillId="0" borderId="32" xfId="57" applyNumberFormat="1" applyFont="1" applyBorder="1" applyAlignment="1">
      <alignment wrapText="1"/>
      <protection/>
    </xf>
    <xf numFmtId="3" fontId="10" fillId="0" borderId="12" xfId="57" applyNumberFormat="1" applyFont="1" applyBorder="1" applyAlignment="1">
      <alignment wrapText="1"/>
      <protection/>
    </xf>
    <xf numFmtId="3" fontId="5" fillId="0" borderId="12" xfId="57" applyNumberFormat="1" applyFont="1" applyBorder="1" applyAlignment="1">
      <alignment wrapText="1"/>
      <protection/>
    </xf>
    <xf numFmtId="3" fontId="5" fillId="0" borderId="21" xfId="57" applyNumberFormat="1" applyFont="1" applyBorder="1" applyAlignment="1">
      <alignment wrapText="1"/>
      <protection/>
    </xf>
    <xf numFmtId="3" fontId="5" fillId="0" borderId="11" xfId="57" applyNumberFormat="1" applyFont="1" applyBorder="1" applyAlignment="1">
      <alignment horizontal="center" vertical="center" wrapText="1"/>
      <protection/>
    </xf>
    <xf numFmtId="3" fontId="5" fillId="0" borderId="50" xfId="57" applyNumberFormat="1" applyFont="1" applyBorder="1" applyAlignment="1">
      <alignment wrapText="1"/>
      <protection/>
    </xf>
    <xf numFmtId="3" fontId="5" fillId="0" borderId="55" xfId="57" applyNumberFormat="1" applyFont="1" applyBorder="1" applyAlignment="1">
      <alignment/>
      <protection/>
    </xf>
    <xf numFmtId="3" fontId="10" fillId="0" borderId="58" xfId="57" applyNumberFormat="1" applyFont="1" applyBorder="1" applyAlignment="1">
      <alignment/>
      <protection/>
    </xf>
    <xf numFmtId="3" fontId="5" fillId="0" borderId="34" xfId="57" applyNumberFormat="1" applyFont="1" applyBorder="1" applyAlignment="1">
      <alignment/>
      <protection/>
    </xf>
    <xf numFmtId="3" fontId="10" fillId="0" borderId="16" xfId="57" applyNumberFormat="1" applyFont="1" applyBorder="1" applyAlignment="1">
      <alignment/>
      <protection/>
    </xf>
    <xf numFmtId="3" fontId="5" fillId="0" borderId="48" xfId="57" applyNumberFormat="1" applyFont="1" applyBorder="1" applyAlignment="1">
      <alignment/>
      <protection/>
    </xf>
    <xf numFmtId="3" fontId="10" fillId="0" borderId="43" xfId="57" applyNumberFormat="1" applyFont="1" applyBorder="1">
      <alignment/>
      <protection/>
    </xf>
    <xf numFmtId="3" fontId="10" fillId="0" borderId="33" xfId="57" applyNumberFormat="1" applyFont="1" applyBorder="1">
      <alignment/>
      <protection/>
    </xf>
    <xf numFmtId="3" fontId="10" fillId="0" borderId="56" xfId="57" applyNumberFormat="1" applyFont="1" applyBorder="1">
      <alignment/>
      <protection/>
    </xf>
    <xf numFmtId="3" fontId="10" fillId="0" borderId="58" xfId="57" applyNumberFormat="1" applyFont="1" applyBorder="1">
      <alignment/>
      <protection/>
    </xf>
    <xf numFmtId="3" fontId="10" fillId="0" borderId="59" xfId="57" applyNumberFormat="1" applyFont="1" applyBorder="1">
      <alignment/>
      <protection/>
    </xf>
    <xf numFmtId="0" fontId="5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3" fontId="4" fillId="0" borderId="57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3" fontId="6" fillId="0" borderId="59" xfId="54" applyNumberFormat="1" applyFont="1" applyBorder="1" applyAlignment="1">
      <alignment vertical="center"/>
      <protection/>
    </xf>
    <xf numFmtId="3" fontId="4" fillId="0" borderId="59" xfId="54" applyNumberFormat="1" applyFont="1" applyBorder="1" applyAlignment="1">
      <alignment vertical="center"/>
      <protection/>
    </xf>
    <xf numFmtId="3" fontId="4" fillId="0" borderId="66" xfId="55" applyNumberFormat="1" applyFont="1" applyBorder="1" applyAlignment="1">
      <alignment vertical="center"/>
      <protection/>
    </xf>
    <xf numFmtId="3" fontId="4" fillId="0" borderId="62" xfId="55" applyNumberFormat="1" applyFont="1" applyBorder="1" applyAlignment="1">
      <alignment vertical="center"/>
      <protection/>
    </xf>
    <xf numFmtId="3" fontId="6" fillId="0" borderId="67" xfId="54" applyNumberFormat="1" applyFont="1" applyBorder="1" applyAlignment="1">
      <alignment vertical="center"/>
      <protection/>
    </xf>
    <xf numFmtId="3" fontId="6" fillId="0" borderId="68" xfId="54" applyNumberFormat="1" applyFont="1" applyBorder="1" applyAlignment="1">
      <alignment vertical="center"/>
      <protection/>
    </xf>
    <xf numFmtId="3" fontId="6" fillId="0" borderId="68" xfId="55" applyNumberFormat="1" applyFont="1" applyBorder="1" applyAlignment="1">
      <alignment vertical="center"/>
      <protection/>
    </xf>
    <xf numFmtId="3" fontId="6" fillId="0" borderId="69" xfId="54" applyNumberFormat="1" applyFont="1" applyBorder="1" applyAlignment="1">
      <alignment vertical="center"/>
      <protection/>
    </xf>
    <xf numFmtId="0" fontId="6" fillId="0" borderId="27" xfId="54" applyFont="1" applyBorder="1">
      <alignment/>
      <protection/>
    </xf>
    <xf numFmtId="0" fontId="6" fillId="0" borderId="25" xfId="54" applyFont="1" applyBorder="1">
      <alignment/>
      <protection/>
    </xf>
    <xf numFmtId="0" fontId="6" fillId="0" borderId="25" xfId="54" applyFont="1" applyBorder="1" applyAlignment="1">
      <alignment horizontal="left"/>
      <protection/>
    </xf>
    <xf numFmtId="0" fontId="4" fillId="0" borderId="25" xfId="54" applyFont="1" applyBorder="1" applyAlignment="1">
      <alignment horizontal="left" wrapText="1"/>
      <protection/>
    </xf>
    <xf numFmtId="3" fontId="6" fillId="0" borderId="67" xfId="55" applyNumberFormat="1" applyFont="1" applyBorder="1" applyAlignment="1">
      <alignment vertical="center"/>
      <protection/>
    </xf>
    <xf numFmtId="0" fontId="4" fillId="0" borderId="11" xfId="55" applyFont="1" applyBorder="1" applyAlignment="1">
      <alignment/>
      <protection/>
    </xf>
    <xf numFmtId="0" fontId="6" fillId="0" borderId="70" xfId="55" applyFont="1" applyBorder="1" applyAlignment="1">
      <alignment/>
      <protection/>
    </xf>
    <xf numFmtId="0" fontId="6" fillId="0" borderId="71" xfId="55" applyFont="1" applyBorder="1" applyAlignment="1">
      <alignment/>
      <protection/>
    </xf>
    <xf numFmtId="0" fontId="6" fillId="0" borderId="25" xfId="55" applyFont="1" applyBorder="1" applyAlignment="1">
      <alignment/>
      <protection/>
    </xf>
    <xf numFmtId="0" fontId="6" fillId="0" borderId="72" xfId="55" applyFont="1" applyBorder="1">
      <alignment/>
      <protection/>
    </xf>
    <xf numFmtId="0" fontId="6" fillId="0" borderId="25" xfId="54" applyFont="1" applyBorder="1" applyAlignment="1">
      <alignment/>
      <protection/>
    </xf>
    <xf numFmtId="0" fontId="6" fillId="0" borderId="25" xfId="54" applyFont="1" applyBorder="1" applyAlignment="1">
      <alignment horizontal="left" wrapText="1"/>
      <protection/>
    </xf>
    <xf numFmtId="0" fontId="6" fillId="0" borderId="73" xfId="54" applyFont="1" applyBorder="1" applyAlignment="1">
      <alignment horizontal="left" wrapText="1"/>
      <protection/>
    </xf>
    <xf numFmtId="3" fontId="47" fillId="0" borderId="0" xfId="57" applyNumberFormat="1" applyFont="1" applyBorder="1" applyAlignment="1">
      <alignment/>
      <protection/>
    </xf>
    <xf numFmtId="0" fontId="48" fillId="0" borderId="0" xfId="0" applyFont="1" applyAlignment="1">
      <alignment horizontal="right" vertical="center"/>
    </xf>
    <xf numFmtId="3" fontId="6" fillId="0" borderId="63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4" fillId="0" borderId="72" xfId="0" applyNumberFormat="1" applyFont="1" applyBorder="1" applyAlignment="1">
      <alignment horizontal="center" vertical="center"/>
    </xf>
    <xf numFmtId="3" fontId="4" fillId="0" borderId="71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 wrapText="1"/>
    </xf>
    <xf numFmtId="166" fontId="11" fillId="0" borderId="50" xfId="0" applyNumberFormat="1" applyFont="1" applyBorder="1" applyAlignment="1">
      <alignment horizontal="center" vertical="center" wrapText="1"/>
    </xf>
    <xf numFmtId="166" fontId="11" fillId="0" borderId="51" xfId="0" applyNumberFormat="1" applyFont="1" applyBorder="1" applyAlignment="1">
      <alignment horizontal="center" vertical="center" wrapText="1"/>
    </xf>
    <xf numFmtId="166" fontId="11" fillId="0" borderId="45" xfId="0" applyNumberFormat="1" applyFont="1" applyBorder="1" applyAlignment="1">
      <alignment horizontal="center" vertical="center" wrapText="1"/>
    </xf>
    <xf numFmtId="166" fontId="11" fillId="0" borderId="12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74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48" fillId="0" borderId="0" xfId="57" applyNumberFormat="1" applyFont="1" applyBorder="1" applyAlignment="1">
      <alignment vertical="center"/>
      <protection/>
    </xf>
    <xf numFmtId="0" fontId="5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left" vertical="center" wrapText="1"/>
    </xf>
    <xf numFmtId="3" fontId="29" fillId="0" borderId="0" xfId="0" applyNumberFormat="1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 vertical="center"/>
    </xf>
    <xf numFmtId="3" fontId="1" fillId="0" borderId="33" xfId="56" applyNumberFormat="1" applyBorder="1">
      <alignment/>
      <protection/>
    </xf>
    <xf numFmtId="3" fontId="18" fillId="0" borderId="33" xfId="56" applyNumberFormat="1" applyFont="1" applyBorder="1">
      <alignment/>
      <protection/>
    </xf>
    <xf numFmtId="3" fontId="1" fillId="0" borderId="51" xfId="56" applyNumberFormat="1" applyBorder="1">
      <alignment/>
      <protection/>
    </xf>
    <xf numFmtId="3" fontId="16" fillId="0" borderId="33" xfId="56" applyNumberFormat="1" applyFont="1" applyBorder="1">
      <alignment/>
      <protection/>
    </xf>
    <xf numFmtId="0" fontId="25" fillId="0" borderId="50" xfId="0" applyFont="1" applyBorder="1" applyAlignment="1">
      <alignment vertical="center" wrapText="1"/>
    </xf>
    <xf numFmtId="3" fontId="1" fillId="0" borderId="33" xfId="56" applyNumberFormat="1" applyFont="1" applyBorder="1">
      <alignment/>
      <protection/>
    </xf>
    <xf numFmtId="0" fontId="5" fillId="0" borderId="0" xfId="0" applyFont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3" fontId="4" fillId="0" borderId="77" xfId="0" applyNumberFormat="1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16" fillId="0" borderId="51" xfId="56" applyNumberFormat="1" applyFont="1" applyBorder="1">
      <alignment/>
      <protection/>
    </xf>
    <xf numFmtId="3" fontId="20" fillId="0" borderId="25" xfId="56" applyNumberFormat="1" applyFont="1" applyBorder="1" applyAlignment="1">
      <alignment/>
      <protection/>
    </xf>
    <xf numFmtId="3" fontId="52" fillId="0" borderId="25" xfId="0" applyNumberFormat="1" applyFont="1" applyBorder="1" applyAlignment="1">
      <alignment/>
    </xf>
    <xf numFmtId="3" fontId="10" fillId="0" borderId="65" xfId="57" applyNumberFormat="1" applyFont="1" applyBorder="1">
      <alignment/>
      <protection/>
    </xf>
    <xf numFmtId="0" fontId="3" fillId="0" borderId="58" xfId="0" applyFont="1" applyBorder="1" applyAlignment="1">
      <alignment horizontal="center" vertical="center"/>
    </xf>
    <xf numFmtId="3" fontId="15" fillId="0" borderId="0" xfId="56" applyNumberFormat="1" applyFont="1" applyBorder="1" applyAlignment="1">
      <alignment horizontal="center" vertical="distributed" wrapText="1"/>
      <protection/>
    </xf>
    <xf numFmtId="3" fontId="49" fillId="0" borderId="36" xfId="57" applyNumberFormat="1" applyFont="1" applyBorder="1" applyAlignment="1">
      <alignment horizontal="right"/>
      <protection/>
    </xf>
    <xf numFmtId="0" fontId="50" fillId="0" borderId="39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3" fontId="9" fillId="0" borderId="0" xfId="57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3" fontId="49" fillId="0" borderId="0" xfId="57" applyNumberFormat="1" applyFont="1" applyBorder="1" applyAlignment="1">
      <alignment horizontal="right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70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3" fontId="48" fillId="0" borderId="0" xfId="57" applyNumberFormat="1" applyFont="1" applyBorder="1" applyAlignment="1">
      <alignment horizontal="right" vertical="center"/>
      <protection/>
    </xf>
    <xf numFmtId="3" fontId="4" fillId="0" borderId="42" xfId="0" applyNumberFormat="1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left" vertical="center"/>
    </xf>
    <xf numFmtId="3" fontId="6" fillId="0" borderId="33" xfId="0" applyNumberFormat="1" applyFont="1" applyBorder="1" applyAlignment="1">
      <alignment horizontal="left" vertical="center"/>
    </xf>
    <xf numFmtId="3" fontId="6" fillId="0" borderId="58" xfId="0" applyNumberFormat="1" applyFont="1" applyBorder="1" applyAlignment="1">
      <alignment horizontal="left" vertical="center"/>
    </xf>
    <xf numFmtId="3" fontId="6" fillId="0" borderId="77" xfId="0" applyNumberFormat="1" applyFont="1" applyBorder="1" applyAlignment="1">
      <alignment horizontal="left" vertical="center"/>
    </xf>
    <xf numFmtId="3" fontId="4" fillId="0" borderId="40" xfId="0" applyNumberFormat="1" applyFont="1" applyBorder="1" applyAlignment="1">
      <alignment horizontal="left" vertical="center"/>
    </xf>
    <xf numFmtId="3" fontId="4" fillId="0" borderId="30" xfId="0" applyNumberFormat="1" applyFont="1" applyBorder="1" applyAlignment="1">
      <alignment horizontal="left" vertical="center"/>
    </xf>
    <xf numFmtId="3" fontId="6" fillId="0" borderId="41" xfId="0" applyNumberFormat="1" applyFont="1" applyBorder="1" applyAlignment="1">
      <alignment horizontal="left" vertical="center"/>
    </xf>
    <xf numFmtId="3" fontId="6" fillId="0" borderId="50" xfId="0" applyNumberFormat="1" applyFont="1" applyBorder="1" applyAlignment="1">
      <alignment horizontal="left" vertical="center"/>
    </xf>
    <xf numFmtId="3" fontId="6" fillId="0" borderId="68" xfId="0" applyNumberFormat="1" applyFont="1" applyBorder="1" applyAlignment="1">
      <alignment horizontal="left" vertical="center" wrapText="1"/>
    </xf>
    <xf numFmtId="3" fontId="6" fillId="0" borderId="45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left" vertical="center"/>
    </xf>
    <xf numFmtId="3" fontId="4" fillId="0" borderId="24" xfId="0" applyNumberFormat="1" applyFont="1" applyBorder="1" applyAlignment="1">
      <alignment horizontal="left" vertical="center"/>
    </xf>
    <xf numFmtId="3" fontId="4" fillId="0" borderId="41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left" vertical="center"/>
    </xf>
    <xf numFmtId="3" fontId="4" fillId="0" borderId="68" xfId="0" applyNumberFormat="1" applyFont="1" applyBorder="1" applyAlignment="1">
      <alignment horizontal="left" vertical="center" wrapText="1"/>
    </xf>
    <xf numFmtId="3" fontId="4" fillId="0" borderId="45" xfId="0" applyNumberFormat="1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left" vertical="center" wrapText="1"/>
    </xf>
    <xf numFmtId="0" fontId="4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3" fontId="48" fillId="0" borderId="36" xfId="57" applyNumberFormat="1" applyFont="1" applyBorder="1" applyAlignment="1">
      <alignment horizontal="right"/>
      <protection/>
    </xf>
    <xf numFmtId="0" fontId="8" fillId="0" borderId="70" xfId="54" applyFont="1" applyBorder="1" applyAlignment="1">
      <alignment horizontal="center" vertical="center"/>
      <protection/>
    </xf>
    <xf numFmtId="0" fontId="8" fillId="0" borderId="26" xfId="54" applyFont="1" applyBorder="1" applyAlignment="1">
      <alignment horizontal="center" vertical="center"/>
      <protection/>
    </xf>
    <xf numFmtId="0" fontId="4" fillId="0" borderId="82" xfId="54" applyFont="1" applyBorder="1" applyAlignment="1">
      <alignment horizontal="center" vertical="center" wrapText="1"/>
      <protection/>
    </xf>
    <xf numFmtId="0" fontId="4" fillId="0" borderId="69" xfId="54" applyFont="1" applyBorder="1" applyAlignment="1">
      <alignment horizontal="center" vertical="center" wrapText="1"/>
      <protection/>
    </xf>
    <xf numFmtId="3" fontId="48" fillId="0" borderId="0" xfId="57" applyNumberFormat="1" applyFont="1" applyBorder="1" applyAlignment="1">
      <alignment horizontal="right"/>
      <protection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3" fontId="5" fillId="0" borderId="0" xfId="57" applyNumberFormat="1" applyFont="1" applyBorder="1" applyAlignment="1">
      <alignment horizontal="right" vertical="center"/>
      <protection/>
    </xf>
    <xf numFmtId="3" fontId="3" fillId="0" borderId="0" xfId="57" applyNumberFormat="1" applyFont="1" applyBorder="1" applyAlignment="1">
      <alignment horizontal="center" vertical="center" wrapText="1"/>
      <protection/>
    </xf>
    <xf numFmtId="3" fontId="5" fillId="0" borderId="39" xfId="57" applyNumberFormat="1" applyFont="1" applyBorder="1" applyAlignment="1">
      <alignment horizontal="left"/>
      <protection/>
    </xf>
    <xf numFmtId="3" fontId="5" fillId="0" borderId="34" xfId="57" applyNumberFormat="1" applyFont="1" applyBorder="1" applyAlignment="1">
      <alignment horizontal="left"/>
      <protection/>
    </xf>
    <xf numFmtId="3" fontId="27" fillId="0" borderId="0" xfId="57" applyNumberFormat="1" applyFont="1" applyBorder="1" applyAlignment="1">
      <alignment vertical="center"/>
      <protection/>
    </xf>
    <xf numFmtId="3" fontId="27" fillId="0" borderId="0" xfId="57" applyNumberFormat="1" applyFont="1" applyBorder="1" applyAlignment="1">
      <alignment horizontal="right" vertical="center"/>
      <protection/>
    </xf>
    <xf numFmtId="3" fontId="53" fillId="0" borderId="12" xfId="0" applyNumberFormat="1" applyFont="1" applyBorder="1" applyAlignment="1">
      <alignment horizontal="center" vertical="center" wrapText="1"/>
    </xf>
    <xf numFmtId="3" fontId="54" fillId="0" borderId="12" xfId="0" applyNumberFormat="1" applyFont="1" applyBorder="1" applyAlignment="1">
      <alignment horizontal="center" vertical="center"/>
    </xf>
    <xf numFmtId="3" fontId="54" fillId="0" borderId="33" xfId="0" applyNumberFormat="1" applyFont="1" applyBorder="1" applyAlignment="1">
      <alignment horizontal="center" vertical="center"/>
    </xf>
    <xf numFmtId="3" fontId="54" fillId="0" borderId="20" xfId="0" applyNumberFormat="1" applyFont="1" applyBorder="1" applyAlignment="1">
      <alignment horizontal="center" vertical="center"/>
    </xf>
    <xf numFmtId="3" fontId="53" fillId="0" borderId="32" xfId="0" applyNumberFormat="1" applyFont="1" applyBorder="1" applyAlignment="1">
      <alignment horizontal="center" vertical="center" wrapText="1"/>
    </xf>
    <xf numFmtId="3" fontId="53" fillId="0" borderId="21" xfId="0" applyNumberFormat="1" applyFont="1" applyBorder="1" applyAlignment="1">
      <alignment horizontal="center" vertical="center" wrapText="1"/>
    </xf>
    <xf numFmtId="3" fontId="53" fillId="0" borderId="74" xfId="0" applyNumberFormat="1" applyFont="1" applyBorder="1" applyAlignment="1">
      <alignment horizontal="center" vertical="center" wrapText="1"/>
    </xf>
    <xf numFmtId="3" fontId="53" fillId="0" borderId="21" xfId="0" applyNumberFormat="1" applyFont="1" applyBorder="1" applyAlignment="1">
      <alignment horizontal="center" vertical="center"/>
    </xf>
    <xf numFmtId="3" fontId="53" fillId="0" borderId="51" xfId="0" applyNumberFormat="1" applyFont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center" vertical="center"/>
    </xf>
    <xf numFmtId="3" fontId="56" fillId="0" borderId="34" xfId="0" applyNumberFormat="1" applyFont="1" applyBorder="1" applyAlignment="1">
      <alignment horizontal="center" vertical="center"/>
    </xf>
    <xf numFmtId="3" fontId="55" fillId="0" borderId="34" xfId="0" applyNumberFormat="1" applyFont="1" applyBorder="1" applyAlignment="1">
      <alignment horizontal="center" vertical="center"/>
    </xf>
    <xf numFmtId="3" fontId="55" fillId="0" borderId="39" xfId="0" applyNumberFormat="1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Átadott pe.2013 Bábony" xfId="55"/>
    <cellStyle name="Normál_Munkafüzet1" xfId="56"/>
    <cellStyle name="Normál_Pü-2013 költségv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j&#225;n&#233;\K&#246;lts&#233;gvet&#233;s\P&#252;-2013%20k&#246;lts&#233;g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sz mell bev."/>
      <sheetName val="1-mell.kiad."/>
      <sheetName val="2.sz.Önkormányzat"/>
      <sheetName val="3.sz.Intézmények össz. "/>
      <sheetName val=" Hivatal "/>
      <sheetName val="Takáts Gyula Int. Közokt. Közp."/>
      <sheetName val="Óvodák összesen"/>
      <sheetName val="óTab"/>
      <sheetName val="óBedegkér"/>
      <sheetName val="óSmeggyes"/>
      <sheetName val="óKapoly"/>
      <sheetName val="óBmegyer"/>
      <sheetName val="Bölcsöde"/>
      <sheetName val="GAMESZ"/>
      <sheetName val="Műv. Ház"/>
      <sheetName val="Könyvtár"/>
      <sheetName val="4.sz-mell"/>
      <sheetName val="5.sz-mell"/>
      <sheetName val="6.sz-mell"/>
      <sheetName val="7.sz-mell"/>
      <sheetName val="8.sz.mell"/>
      <sheetName val="9.sz.mell"/>
      <sheetName val="10.sz.mell"/>
      <sheetName val="11.sz.mell"/>
      <sheetName val="12.sz.mell"/>
      <sheetName val="13.sz.mell"/>
      <sheetName val="Tájékoztató tábla bev."/>
      <sheetName val="Tájékoztató tábla kiad."/>
      <sheetName val="PM. Hivata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7">
      <selection activeCell="G42" sqref="G42"/>
    </sheetView>
  </sheetViews>
  <sheetFormatPr defaultColWidth="9.00390625" defaultRowHeight="12.75"/>
  <cols>
    <col min="1" max="1" width="9.125" style="22" customWidth="1"/>
    <col min="2" max="2" width="46.375" style="22" customWidth="1"/>
    <col min="3" max="3" width="13.375" style="22" customWidth="1"/>
    <col min="4" max="4" width="11.75390625" style="22" customWidth="1"/>
    <col min="5" max="16384" width="9.125" style="22" customWidth="1"/>
  </cols>
  <sheetData>
    <row r="1" spans="1:4" ht="30.75" customHeight="1">
      <c r="A1" s="331" t="s">
        <v>174</v>
      </c>
      <c r="B1" s="331"/>
      <c r="C1" s="331"/>
      <c r="D1" s="331"/>
    </row>
    <row r="2" spans="1:5" ht="13.5" customHeight="1" thickBot="1">
      <c r="A2" s="23"/>
      <c r="B2" s="332" t="s">
        <v>316</v>
      </c>
      <c r="C2" s="332"/>
      <c r="D2" s="332"/>
      <c r="E2" s="24"/>
    </row>
    <row r="3" spans="1:4" ht="39.75" customHeight="1" thickBot="1">
      <c r="A3" s="25" t="s">
        <v>160</v>
      </c>
      <c r="B3" s="87" t="s">
        <v>169</v>
      </c>
      <c r="C3" s="26" t="s">
        <v>161</v>
      </c>
      <c r="D3" s="124" t="s">
        <v>241</v>
      </c>
    </row>
    <row r="4" spans="1:4" ht="15" customHeight="1">
      <c r="A4" s="27"/>
      <c r="B4" s="86" t="s">
        <v>162</v>
      </c>
      <c r="C4" s="85"/>
      <c r="D4" s="316"/>
    </row>
    <row r="5" spans="1:4" ht="15" customHeight="1">
      <c r="A5" s="29" t="s">
        <v>18</v>
      </c>
      <c r="B5" s="59" t="s">
        <v>163</v>
      </c>
      <c r="C5" s="59">
        <f>SUM(C6:C10)</f>
        <v>44046</v>
      </c>
      <c r="D5" s="315">
        <f>SUM(D6:D10)</f>
        <v>41908</v>
      </c>
    </row>
    <row r="6" spans="1:4" ht="15" customHeight="1">
      <c r="A6" s="31" t="s">
        <v>1</v>
      </c>
      <c r="B6" s="81" t="s">
        <v>164</v>
      </c>
      <c r="C6" s="75">
        <v>29956</v>
      </c>
      <c r="D6" s="312">
        <v>18081</v>
      </c>
    </row>
    <row r="7" spans="1:4" ht="15" customHeight="1">
      <c r="A7" s="31" t="s">
        <v>2</v>
      </c>
      <c r="B7" s="63" t="s">
        <v>117</v>
      </c>
      <c r="C7" s="75"/>
      <c r="D7" s="312">
        <v>713</v>
      </c>
    </row>
    <row r="8" spans="1:4" ht="15" customHeight="1">
      <c r="A8" s="31" t="s">
        <v>7</v>
      </c>
      <c r="B8" s="63" t="s">
        <v>165</v>
      </c>
      <c r="C8" s="75">
        <v>14090</v>
      </c>
      <c r="D8" s="312">
        <v>9875</v>
      </c>
    </row>
    <row r="9" spans="1:4" ht="15" customHeight="1">
      <c r="A9" s="31" t="s">
        <v>10</v>
      </c>
      <c r="B9" s="63" t="s">
        <v>242</v>
      </c>
      <c r="C9" s="75"/>
      <c r="D9" s="312">
        <v>12268</v>
      </c>
    </row>
    <row r="10" spans="1:4" ht="15" customHeight="1">
      <c r="A10" s="31" t="s">
        <v>11</v>
      </c>
      <c r="B10" s="63" t="s">
        <v>240</v>
      </c>
      <c r="C10" s="75"/>
      <c r="D10" s="312">
        <v>971</v>
      </c>
    </row>
    <row r="11" spans="1:4" ht="15" customHeight="1">
      <c r="A11" s="29" t="s">
        <v>19</v>
      </c>
      <c r="B11" s="59" t="s">
        <v>166</v>
      </c>
      <c r="C11" s="59">
        <f>SUM(C12:C13)</f>
        <v>63287</v>
      </c>
      <c r="D11" s="315">
        <f>SUM(D12:D13)</f>
        <v>63609</v>
      </c>
    </row>
    <row r="12" spans="1:4" ht="15" customHeight="1">
      <c r="A12" s="31" t="s">
        <v>1</v>
      </c>
      <c r="B12" s="63" t="s">
        <v>118</v>
      </c>
      <c r="C12" s="75">
        <v>61893</v>
      </c>
      <c r="D12" s="317">
        <v>43761</v>
      </c>
    </row>
    <row r="13" spans="1:4" ht="15" customHeight="1">
      <c r="A13" s="31" t="s">
        <v>2</v>
      </c>
      <c r="B13" s="63" t="s">
        <v>119</v>
      </c>
      <c r="C13" s="75">
        <v>1394</v>
      </c>
      <c r="D13" s="317">
        <v>19848</v>
      </c>
    </row>
    <row r="14" spans="1:4" ht="15" customHeight="1">
      <c r="A14" s="31"/>
      <c r="B14" s="82" t="s">
        <v>213</v>
      </c>
      <c r="C14" s="75"/>
      <c r="D14" s="317"/>
    </row>
    <row r="15" spans="1:4" ht="15" customHeight="1">
      <c r="A15" s="29" t="s">
        <v>20</v>
      </c>
      <c r="B15" s="59" t="s">
        <v>120</v>
      </c>
      <c r="C15" s="59">
        <f>SUM(C16:C17)</f>
        <v>0</v>
      </c>
      <c r="D15" s="315">
        <f>SUM(D16:D17)</f>
        <v>45</v>
      </c>
    </row>
    <row r="16" spans="1:4" ht="15" customHeight="1">
      <c r="A16" s="31" t="s">
        <v>1</v>
      </c>
      <c r="B16" s="63" t="s">
        <v>118</v>
      </c>
      <c r="C16" s="75"/>
      <c r="D16" s="312"/>
    </row>
    <row r="17" spans="1:4" ht="15" customHeight="1">
      <c r="A17" s="31" t="s">
        <v>2</v>
      </c>
      <c r="B17" s="63" t="s">
        <v>119</v>
      </c>
      <c r="C17" s="75"/>
      <c r="D17" s="312">
        <v>45</v>
      </c>
    </row>
    <row r="18" spans="1:4" ht="15" customHeight="1">
      <c r="A18" s="29" t="s">
        <v>21</v>
      </c>
      <c r="B18" s="59" t="s">
        <v>121</v>
      </c>
      <c r="C18" s="59">
        <f>SUM(C19:C21)</f>
        <v>1820</v>
      </c>
      <c r="D18" s="315">
        <f>SUM(D19:D21)</f>
        <v>1820</v>
      </c>
    </row>
    <row r="19" spans="1:4" ht="15" customHeight="1">
      <c r="A19" s="31" t="s">
        <v>1</v>
      </c>
      <c r="B19" s="63" t="s">
        <v>122</v>
      </c>
      <c r="C19" s="75">
        <v>1450</v>
      </c>
      <c r="D19" s="312">
        <v>1450</v>
      </c>
    </row>
    <row r="20" spans="1:4" ht="15" customHeight="1">
      <c r="A20" s="31" t="s">
        <v>2</v>
      </c>
      <c r="B20" s="63" t="s">
        <v>123</v>
      </c>
      <c r="C20" s="75">
        <v>370</v>
      </c>
      <c r="D20" s="312">
        <v>370</v>
      </c>
    </row>
    <row r="21" spans="1:4" ht="15" customHeight="1">
      <c r="A21" s="31" t="s">
        <v>7</v>
      </c>
      <c r="B21" s="63" t="s">
        <v>124</v>
      </c>
      <c r="C21" s="75"/>
      <c r="D21" s="312"/>
    </row>
    <row r="22" spans="1:4" ht="15" customHeight="1">
      <c r="A22" s="29" t="s">
        <v>22</v>
      </c>
      <c r="B22" s="59" t="s">
        <v>222</v>
      </c>
      <c r="C22" s="59"/>
      <c r="D22" s="315"/>
    </row>
    <row r="23" spans="1:4" ht="15" customHeight="1">
      <c r="A23" s="29" t="s">
        <v>23</v>
      </c>
      <c r="B23" s="59" t="s">
        <v>125</v>
      </c>
      <c r="C23" s="59">
        <f>SUM(C24:C26)</f>
        <v>0</v>
      </c>
      <c r="D23" s="315">
        <f>SUM(D24:D26)</f>
        <v>0</v>
      </c>
    </row>
    <row r="24" spans="1:4" ht="15" customHeight="1">
      <c r="A24" s="31" t="s">
        <v>1</v>
      </c>
      <c r="B24" s="63" t="s">
        <v>126</v>
      </c>
      <c r="C24" s="75"/>
      <c r="D24" s="312"/>
    </row>
    <row r="25" spans="1:4" ht="15" customHeight="1">
      <c r="A25" s="31" t="s">
        <v>2</v>
      </c>
      <c r="B25" s="63" t="s">
        <v>127</v>
      </c>
      <c r="C25" s="75"/>
      <c r="D25" s="312"/>
    </row>
    <row r="26" spans="1:4" ht="15" customHeight="1">
      <c r="A26" s="31" t="s">
        <v>7</v>
      </c>
      <c r="B26" s="63" t="s">
        <v>128</v>
      </c>
      <c r="C26" s="75"/>
      <c r="D26" s="312"/>
    </row>
    <row r="27" spans="1:4" ht="15" customHeight="1">
      <c r="A27" s="31"/>
      <c r="B27" s="80" t="s">
        <v>167</v>
      </c>
      <c r="C27" s="75"/>
      <c r="D27" s="312"/>
    </row>
    <row r="28" spans="1:4" ht="15" customHeight="1">
      <c r="A28" s="29" t="s">
        <v>24</v>
      </c>
      <c r="B28" s="59" t="s">
        <v>129</v>
      </c>
      <c r="C28" s="59"/>
      <c r="D28" s="315"/>
    </row>
    <row r="29" spans="1:4" ht="15" customHeight="1">
      <c r="A29" s="29" t="s">
        <v>25</v>
      </c>
      <c r="B29" s="59" t="s">
        <v>211</v>
      </c>
      <c r="C29" s="59"/>
      <c r="D29" s="315"/>
    </row>
    <row r="30" spans="1:4" ht="15" customHeight="1">
      <c r="A30" s="29" t="s">
        <v>26</v>
      </c>
      <c r="B30" s="59" t="s">
        <v>130</v>
      </c>
      <c r="C30" s="59">
        <f>C5+C11+C15+C18+C22+C23+C28</f>
        <v>109153</v>
      </c>
      <c r="D30" s="315">
        <f>D5+D11+D15+D18+D22+D23+D28</f>
        <v>107382</v>
      </c>
    </row>
    <row r="31" spans="1:4" ht="24.75" customHeight="1">
      <c r="A31" s="29" t="s">
        <v>27</v>
      </c>
      <c r="B31" s="83" t="s">
        <v>220</v>
      </c>
      <c r="C31" s="59"/>
      <c r="D31" s="315"/>
    </row>
    <row r="32" spans="1:4" ht="15" customHeight="1">
      <c r="A32" s="34" t="s">
        <v>1</v>
      </c>
      <c r="B32" s="59" t="s">
        <v>212</v>
      </c>
      <c r="C32" s="59">
        <f>SUM(C33:C34)</f>
        <v>5581</v>
      </c>
      <c r="D32" s="315">
        <f>SUM(D33:D34)</f>
        <v>10000</v>
      </c>
    </row>
    <row r="33" spans="1:4" ht="15" customHeight="1">
      <c r="A33" s="31" t="s">
        <v>64</v>
      </c>
      <c r="B33" s="84" t="s">
        <v>214</v>
      </c>
      <c r="C33" s="35">
        <v>2766</v>
      </c>
      <c r="D33" s="312">
        <v>566</v>
      </c>
    </row>
    <row r="34" spans="1:4" ht="15" customHeight="1">
      <c r="A34" s="31" t="s">
        <v>65</v>
      </c>
      <c r="B34" s="84" t="s">
        <v>224</v>
      </c>
      <c r="C34" s="35">
        <v>2815</v>
      </c>
      <c r="D34" s="312">
        <v>9434</v>
      </c>
    </row>
    <row r="35" spans="1:4" ht="15" customHeight="1">
      <c r="A35" s="34" t="s">
        <v>2</v>
      </c>
      <c r="B35" s="59" t="s">
        <v>63</v>
      </c>
      <c r="C35" s="59">
        <f>SUM(C36:C37)</f>
        <v>0</v>
      </c>
      <c r="D35" s="315">
        <f>SUM(D36:D37)</f>
        <v>0</v>
      </c>
    </row>
    <row r="36" spans="1:4" ht="15" customHeight="1">
      <c r="A36" s="29"/>
      <c r="B36" s="63" t="s">
        <v>223</v>
      </c>
      <c r="C36" s="35">
        <f>'[1]2.sz.Önkormányzat'!C26</f>
        <v>0</v>
      </c>
      <c r="D36" s="312"/>
    </row>
    <row r="37" spans="1:4" ht="15" customHeight="1">
      <c r="A37" s="29"/>
      <c r="B37" s="63" t="s">
        <v>59</v>
      </c>
      <c r="C37" s="35">
        <f>'[1]2.sz.Önkormányzat'!C27</f>
        <v>0</v>
      </c>
      <c r="D37" s="312"/>
    </row>
    <row r="38" spans="1:4" ht="15" customHeight="1">
      <c r="A38" s="29" t="s">
        <v>28</v>
      </c>
      <c r="B38" s="59" t="s">
        <v>131</v>
      </c>
      <c r="C38" s="59">
        <f>C30+C32+C35</f>
        <v>114734</v>
      </c>
      <c r="D38" s="315">
        <f>D30+D32+D35</f>
        <v>117382</v>
      </c>
    </row>
    <row r="39" spans="1:4" ht="15" customHeight="1">
      <c r="A39" s="29"/>
      <c r="B39" s="35" t="s">
        <v>215</v>
      </c>
      <c r="C39" s="59">
        <v>99405</v>
      </c>
      <c r="D39" s="315">
        <v>103300</v>
      </c>
    </row>
    <row r="40" spans="1:4" ht="15" customHeight="1">
      <c r="A40" s="38"/>
      <c r="B40" s="35" t="s">
        <v>168</v>
      </c>
      <c r="C40" s="59">
        <v>1820</v>
      </c>
      <c r="D40" s="59">
        <v>1820</v>
      </c>
    </row>
    <row r="41" spans="1:4" ht="15" customHeight="1" thickBot="1">
      <c r="A41" s="36"/>
      <c r="B41" s="37" t="s">
        <v>234</v>
      </c>
      <c r="C41" s="120">
        <v>13509</v>
      </c>
      <c r="D41" s="326">
        <v>12262</v>
      </c>
    </row>
  </sheetData>
  <sheetProtection/>
  <mergeCells count="2">
    <mergeCell ref="A1:D1"/>
    <mergeCell ref="B2:D2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22" customWidth="1"/>
    <col min="2" max="2" width="43.875" style="22" customWidth="1"/>
    <col min="3" max="3" width="12.125" style="22" customWidth="1"/>
    <col min="4" max="4" width="12.375" style="22" customWidth="1"/>
    <col min="5" max="16384" width="9.125" style="22" customWidth="1"/>
  </cols>
  <sheetData>
    <row r="1" ht="60.75" customHeight="1" thickBot="1">
      <c r="D1" s="121" t="s">
        <v>170</v>
      </c>
    </row>
    <row r="2" spans="1:4" ht="32.25" customHeight="1" thickBot="1">
      <c r="A2" s="25" t="s">
        <v>160</v>
      </c>
      <c r="B2" s="122" t="s">
        <v>221</v>
      </c>
      <c r="C2" s="123" t="s">
        <v>161</v>
      </c>
      <c r="D2" s="26" t="s">
        <v>241</v>
      </c>
    </row>
    <row r="3" spans="1:4" ht="18" customHeight="1">
      <c r="A3" s="38" t="s">
        <v>18</v>
      </c>
      <c r="B3" s="33" t="s">
        <v>218</v>
      </c>
      <c r="C3" s="33">
        <f>SUM(C4:C8)</f>
        <v>110074</v>
      </c>
      <c r="D3" s="105">
        <f>SUM(D4:D8)</f>
        <v>96223</v>
      </c>
    </row>
    <row r="4" spans="1:4" ht="12.75">
      <c r="A4" s="39" t="s">
        <v>1</v>
      </c>
      <c r="B4" s="40" t="s">
        <v>89</v>
      </c>
      <c r="C4" s="40">
        <v>28169</v>
      </c>
      <c r="D4" s="312">
        <v>28169</v>
      </c>
    </row>
    <row r="5" spans="1:4" ht="12.75">
      <c r="A5" s="39" t="s">
        <v>2</v>
      </c>
      <c r="B5" s="41" t="s">
        <v>90</v>
      </c>
      <c r="C5" s="40">
        <v>4421</v>
      </c>
      <c r="D5" s="312">
        <v>4421</v>
      </c>
    </row>
    <row r="6" spans="1:4" ht="12.75">
      <c r="A6" s="39" t="s">
        <v>7</v>
      </c>
      <c r="B6" s="41" t="s">
        <v>171</v>
      </c>
      <c r="C6" s="40">
        <v>43969</v>
      </c>
      <c r="D6" s="106">
        <v>28996</v>
      </c>
    </row>
    <row r="7" spans="1:4" ht="12.75">
      <c r="A7" s="39" t="s">
        <v>10</v>
      </c>
      <c r="B7" s="61" t="s">
        <v>132</v>
      </c>
      <c r="C7" s="40"/>
      <c r="D7" s="106"/>
    </row>
    <row r="8" spans="1:4" ht="12.75">
      <c r="A8" s="60" t="s">
        <v>11</v>
      </c>
      <c r="B8" s="41" t="s">
        <v>172</v>
      </c>
      <c r="C8" s="41">
        <f>SUM(C9:C11)</f>
        <v>33515</v>
      </c>
      <c r="D8" s="107">
        <f>SUM(D9:D11)</f>
        <v>34637</v>
      </c>
    </row>
    <row r="9" spans="1:4" ht="12.75">
      <c r="A9" s="42" t="s">
        <v>64</v>
      </c>
      <c r="B9" s="62" t="s">
        <v>216</v>
      </c>
      <c r="C9" s="32">
        <v>15898</v>
      </c>
      <c r="D9" s="108">
        <v>17020</v>
      </c>
    </row>
    <row r="10" spans="1:4" ht="12.75">
      <c r="A10" s="42" t="s">
        <v>65</v>
      </c>
      <c r="B10" s="32" t="s">
        <v>133</v>
      </c>
      <c r="C10" s="32">
        <v>17617</v>
      </c>
      <c r="D10" s="313">
        <v>17617</v>
      </c>
    </row>
    <row r="11" spans="1:4" ht="12.75">
      <c r="A11" s="42" t="s">
        <v>173</v>
      </c>
      <c r="B11" s="32" t="s">
        <v>134</v>
      </c>
      <c r="C11" s="32"/>
      <c r="D11" s="108"/>
    </row>
    <row r="12" spans="1:4" ht="22.5" customHeight="1">
      <c r="A12" s="29" t="s">
        <v>19</v>
      </c>
      <c r="B12" s="30" t="s">
        <v>135</v>
      </c>
      <c r="C12" s="30">
        <f>SUM(C13:C15)</f>
        <v>4160</v>
      </c>
      <c r="D12" s="109">
        <f>SUM(D13:D15)</f>
        <v>20459</v>
      </c>
    </row>
    <row r="13" spans="1:4" ht="12.75">
      <c r="A13" s="39" t="s">
        <v>1</v>
      </c>
      <c r="B13" s="41" t="s">
        <v>136</v>
      </c>
      <c r="C13" s="40">
        <v>1960</v>
      </c>
      <c r="D13" s="106">
        <v>20459</v>
      </c>
    </row>
    <row r="14" spans="1:4" ht="12.75">
      <c r="A14" s="39" t="s">
        <v>2</v>
      </c>
      <c r="B14" s="41" t="s">
        <v>137</v>
      </c>
      <c r="C14" s="40">
        <v>2200</v>
      </c>
      <c r="D14" s="106">
        <v>0</v>
      </c>
    </row>
    <row r="15" spans="1:4" ht="12.75">
      <c r="A15" s="39" t="s">
        <v>7</v>
      </c>
      <c r="B15" s="40" t="s">
        <v>138</v>
      </c>
      <c r="C15" s="40">
        <f>SUM(C16:C17)</f>
        <v>0</v>
      </c>
      <c r="D15" s="106">
        <f>SUM(D16:D17)</f>
        <v>0</v>
      </c>
    </row>
    <row r="16" spans="1:4" ht="12.75">
      <c r="A16" s="42" t="s">
        <v>64</v>
      </c>
      <c r="B16" s="32" t="s">
        <v>219</v>
      </c>
      <c r="C16" s="32">
        <v>0</v>
      </c>
      <c r="D16" s="106"/>
    </row>
    <row r="17" spans="1:4" ht="12.75">
      <c r="A17" s="42" t="s">
        <v>65</v>
      </c>
      <c r="B17" s="32" t="s">
        <v>139</v>
      </c>
      <c r="C17" s="32">
        <v>0</v>
      </c>
      <c r="D17" s="106"/>
    </row>
    <row r="18" spans="1:4" ht="18.75" customHeight="1">
      <c r="A18" s="29" t="s">
        <v>20</v>
      </c>
      <c r="B18" s="30" t="s">
        <v>140</v>
      </c>
      <c r="C18" s="30"/>
      <c r="D18" s="109">
        <v>200</v>
      </c>
    </row>
    <row r="19" spans="1:4" ht="23.25" customHeight="1">
      <c r="A19" s="29" t="s">
        <v>21</v>
      </c>
      <c r="B19" s="30" t="s">
        <v>141</v>
      </c>
      <c r="C19" s="30">
        <f>SUM(C20:C21)</f>
        <v>500</v>
      </c>
      <c r="D19" s="315">
        <f>SUM(D20:D21)</f>
        <v>500</v>
      </c>
    </row>
    <row r="20" spans="1:4" ht="12.75">
      <c r="A20" s="43" t="s">
        <v>1</v>
      </c>
      <c r="B20" s="32" t="s">
        <v>142</v>
      </c>
      <c r="C20" s="32">
        <v>400</v>
      </c>
      <c r="D20" s="313">
        <v>400</v>
      </c>
    </row>
    <row r="21" spans="1:4" ht="12.75">
      <c r="A21" s="43" t="s">
        <v>2</v>
      </c>
      <c r="B21" s="32" t="s">
        <v>143</v>
      </c>
      <c r="C21" s="32">
        <v>100</v>
      </c>
      <c r="D21" s="313">
        <v>100</v>
      </c>
    </row>
    <row r="22" spans="1:4" ht="20.25" customHeight="1">
      <c r="A22" s="44" t="s">
        <v>22</v>
      </c>
      <c r="B22" s="28" t="s">
        <v>144</v>
      </c>
      <c r="C22" s="30">
        <f>C3+C12+C18+C19</f>
        <v>114734</v>
      </c>
      <c r="D22" s="109">
        <f>D3+D12+D18+D19</f>
        <v>117382</v>
      </c>
    </row>
    <row r="23" spans="1:4" ht="12.75">
      <c r="A23" s="29" t="s">
        <v>23</v>
      </c>
      <c r="B23" s="30" t="s">
        <v>16</v>
      </c>
      <c r="C23" s="76">
        <f>SUM(C24:C25)</f>
        <v>0</v>
      </c>
      <c r="D23" s="110">
        <f>SUM(D24:D25)</f>
        <v>0</v>
      </c>
    </row>
    <row r="24" spans="1:4" ht="12.75" customHeight="1">
      <c r="A24" s="43" t="s">
        <v>1</v>
      </c>
      <c r="B24" s="32" t="s">
        <v>217</v>
      </c>
      <c r="C24" s="103"/>
      <c r="D24" s="108"/>
    </row>
    <row r="25" spans="1:4" ht="12.75" customHeight="1">
      <c r="A25" s="79" t="s">
        <v>2</v>
      </c>
      <c r="B25" s="63" t="s">
        <v>145</v>
      </c>
      <c r="C25" s="32"/>
      <c r="D25" s="108"/>
    </row>
    <row r="26" spans="1:4" ht="24.75" customHeight="1">
      <c r="A26" s="59" t="s">
        <v>24</v>
      </c>
      <c r="B26" s="59" t="s">
        <v>146</v>
      </c>
      <c r="C26" s="77">
        <f>C18+C12+C3+C19+C23</f>
        <v>114734</v>
      </c>
      <c r="D26" s="111">
        <f>D18+D12+D3+D19+D23</f>
        <v>117382</v>
      </c>
    </row>
    <row r="27" spans="1:4" ht="17.25" customHeight="1">
      <c r="A27" s="59"/>
      <c r="B27" s="35" t="s">
        <v>215</v>
      </c>
      <c r="C27" s="104">
        <v>98919</v>
      </c>
      <c r="D27" s="327">
        <v>100326</v>
      </c>
    </row>
    <row r="28" spans="1:4" ht="15" customHeight="1">
      <c r="A28" s="59"/>
      <c r="B28" s="35" t="s">
        <v>168</v>
      </c>
      <c r="C28" s="104">
        <v>428</v>
      </c>
      <c r="D28" s="328">
        <v>1141</v>
      </c>
    </row>
    <row r="29" spans="1:4" ht="13.5" customHeight="1">
      <c r="A29" s="59"/>
      <c r="B29" s="35" t="s">
        <v>234</v>
      </c>
      <c r="C29" s="104">
        <v>15387</v>
      </c>
      <c r="D29" s="328">
        <v>15915</v>
      </c>
    </row>
    <row r="30" spans="1:4" ht="18.75" customHeight="1">
      <c r="A30" s="59" t="s">
        <v>27</v>
      </c>
      <c r="B30" s="59" t="s">
        <v>147</v>
      </c>
      <c r="C30" s="40">
        <f>SUM(C31:C32)</f>
        <v>25</v>
      </c>
      <c r="D30" s="106">
        <f>SUM(D31:D32)</f>
        <v>25</v>
      </c>
    </row>
    <row r="31" spans="1:4" ht="12.75">
      <c r="A31" s="42" t="s">
        <v>1</v>
      </c>
      <c r="B31" s="40" t="s">
        <v>148</v>
      </c>
      <c r="C31" s="40">
        <v>2</v>
      </c>
      <c r="D31" s="312">
        <v>2</v>
      </c>
    </row>
    <row r="32" spans="1:4" ht="13.5" thickBot="1">
      <c r="A32" s="45" t="s">
        <v>2</v>
      </c>
      <c r="B32" s="46" t="s">
        <v>149</v>
      </c>
      <c r="C32" s="78">
        <v>23</v>
      </c>
      <c r="D32" s="314">
        <v>23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tabSelected="1" view="pageBreakPreview" zoomScale="60" zoomScaleNormal="25" zoomScalePageLayoutView="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4" sqref="A4:Z4"/>
    </sheetView>
  </sheetViews>
  <sheetFormatPr defaultColWidth="9.00390625" defaultRowHeight="12.75"/>
  <cols>
    <col min="1" max="1" width="21.00390625" style="290" customWidth="1"/>
    <col min="2" max="2" width="40.125" style="290" customWidth="1"/>
    <col min="3" max="26" width="35.75390625" style="290" customWidth="1"/>
    <col min="27" max="27" width="10.375" style="290" bestFit="1" customWidth="1"/>
    <col min="28" max="16384" width="9.125" style="290" customWidth="1"/>
  </cols>
  <sheetData>
    <row r="1" spans="1:26" ht="39" customHeight="1">
      <c r="A1" s="340" t="s">
        <v>159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</row>
    <row r="2" spans="1:28" ht="30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433" t="s">
        <v>314</v>
      </c>
      <c r="Y2" s="433"/>
      <c r="Z2" s="433"/>
      <c r="AA2" s="432"/>
      <c r="AB2" s="432"/>
    </row>
    <row r="3" ht="33.75" thickBot="1">
      <c r="Z3" s="290" t="s">
        <v>70</v>
      </c>
    </row>
    <row r="4" spans="1:26" ht="39.75" customHeight="1" thickBot="1">
      <c r="A4" s="333" t="s">
        <v>71</v>
      </c>
      <c r="B4" s="334"/>
      <c r="C4" s="335"/>
      <c r="D4" s="335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6"/>
    </row>
    <row r="5" spans="1:26" ht="39.75" customHeight="1" thickBot="1">
      <c r="A5" s="346" t="s">
        <v>36</v>
      </c>
      <c r="B5" s="333"/>
      <c r="C5" s="341" t="s">
        <v>72</v>
      </c>
      <c r="D5" s="335"/>
      <c r="E5" s="334" t="s">
        <v>37</v>
      </c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6"/>
    </row>
    <row r="6" spans="1:26" ht="39.75" customHeight="1" thickBot="1">
      <c r="A6" s="346"/>
      <c r="B6" s="333"/>
      <c r="C6" s="342"/>
      <c r="D6" s="343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2"/>
      <c r="Z6" s="297"/>
    </row>
    <row r="7" spans="1:26" ht="57" customHeight="1" thickBot="1">
      <c r="A7" s="346"/>
      <c r="B7" s="333"/>
      <c r="C7" s="344"/>
      <c r="D7" s="345"/>
      <c r="E7" s="338" t="s">
        <v>73</v>
      </c>
      <c r="F7" s="338"/>
      <c r="G7" s="333" t="s">
        <v>74</v>
      </c>
      <c r="H7" s="334"/>
      <c r="I7" s="337" t="s">
        <v>75</v>
      </c>
      <c r="J7" s="338"/>
      <c r="K7" s="337" t="s">
        <v>5</v>
      </c>
      <c r="L7" s="338"/>
      <c r="M7" s="337" t="s">
        <v>205</v>
      </c>
      <c r="N7" s="338"/>
      <c r="O7" s="337" t="s">
        <v>76</v>
      </c>
      <c r="P7" s="338"/>
      <c r="Q7" s="337" t="s">
        <v>77</v>
      </c>
      <c r="R7" s="338"/>
      <c r="S7" s="337" t="s">
        <v>78</v>
      </c>
      <c r="T7" s="338"/>
      <c r="U7" s="337" t="s">
        <v>79</v>
      </c>
      <c r="V7" s="338"/>
      <c r="W7" s="337" t="s">
        <v>80</v>
      </c>
      <c r="X7" s="338"/>
      <c r="Y7" s="337" t="s">
        <v>81</v>
      </c>
      <c r="Z7" s="339"/>
    </row>
    <row r="8" spans="1:26" ht="75" customHeight="1" thickBot="1">
      <c r="A8" s="293"/>
      <c r="B8" s="293"/>
      <c r="C8" s="298" t="s">
        <v>179</v>
      </c>
      <c r="D8" s="298" t="s">
        <v>241</v>
      </c>
      <c r="E8" s="298" t="s">
        <v>179</v>
      </c>
      <c r="F8" s="298" t="s">
        <v>241</v>
      </c>
      <c r="G8" s="298" t="s">
        <v>179</v>
      </c>
      <c r="H8" s="298" t="s">
        <v>241</v>
      </c>
      <c r="I8" s="298" t="s">
        <v>179</v>
      </c>
      <c r="J8" s="298" t="s">
        <v>241</v>
      </c>
      <c r="K8" s="298" t="s">
        <v>179</v>
      </c>
      <c r="L8" s="298" t="s">
        <v>241</v>
      </c>
      <c r="M8" s="298" t="s">
        <v>179</v>
      </c>
      <c r="N8" s="298" t="s">
        <v>241</v>
      </c>
      <c r="O8" s="298" t="s">
        <v>179</v>
      </c>
      <c r="P8" s="298" t="s">
        <v>241</v>
      </c>
      <c r="Q8" s="298" t="s">
        <v>179</v>
      </c>
      <c r="R8" s="298" t="s">
        <v>241</v>
      </c>
      <c r="S8" s="298" t="s">
        <v>179</v>
      </c>
      <c r="T8" s="298" t="s">
        <v>241</v>
      </c>
      <c r="U8" s="298" t="s">
        <v>179</v>
      </c>
      <c r="V8" s="298" t="s">
        <v>241</v>
      </c>
      <c r="W8" s="298" t="s">
        <v>179</v>
      </c>
      <c r="X8" s="298" t="s">
        <v>241</v>
      </c>
      <c r="Y8" s="298" t="s">
        <v>179</v>
      </c>
      <c r="Z8" s="298" t="s">
        <v>241</v>
      </c>
    </row>
    <row r="9" spans="1:26" ht="39.75" customHeight="1" thickBot="1">
      <c r="A9" s="293"/>
      <c r="B9" s="293"/>
      <c r="C9" s="293"/>
      <c r="D9" s="293"/>
      <c r="E9" s="333">
        <v>1</v>
      </c>
      <c r="F9" s="334"/>
      <c r="G9" s="333">
        <v>2</v>
      </c>
      <c r="H9" s="334"/>
      <c r="I9" s="333">
        <v>3</v>
      </c>
      <c r="J9" s="334"/>
      <c r="K9" s="333">
        <v>4</v>
      </c>
      <c r="L9" s="334"/>
      <c r="M9" s="333">
        <v>5</v>
      </c>
      <c r="N9" s="334"/>
      <c r="O9" s="333">
        <v>6</v>
      </c>
      <c r="P9" s="334"/>
      <c r="Q9" s="333">
        <v>7</v>
      </c>
      <c r="R9" s="334"/>
      <c r="S9" s="333">
        <v>8</v>
      </c>
      <c r="T9" s="334"/>
      <c r="U9" s="333">
        <v>9</v>
      </c>
      <c r="V9" s="334"/>
      <c r="W9" s="333">
        <v>10</v>
      </c>
      <c r="X9" s="334"/>
      <c r="Y9" s="333">
        <v>11</v>
      </c>
      <c r="Z9" s="336"/>
    </row>
    <row r="10" spans="1:26" ht="199.5" customHeight="1" thickBot="1">
      <c r="A10" s="293">
        <v>841126</v>
      </c>
      <c r="B10" s="299" t="s">
        <v>82</v>
      </c>
      <c r="C10" s="443">
        <f aca="true" t="shared" si="0" ref="C10:C19">E10+G10+I10+K10+M10+O10+Q10+S10+U10+W10+Y10</f>
        <v>5581</v>
      </c>
      <c r="D10" s="443">
        <f aca="true" t="shared" si="1" ref="D10:D19">F10+H10+J10+L10+N10+P10+R10+T10+V10+X10+Z10</f>
        <v>10322</v>
      </c>
      <c r="E10" s="444"/>
      <c r="F10" s="444"/>
      <c r="G10" s="444"/>
      <c r="H10" s="444"/>
      <c r="I10" s="444"/>
      <c r="J10" s="444"/>
      <c r="K10" s="444"/>
      <c r="L10" s="444"/>
      <c r="M10" s="445"/>
      <c r="N10" s="444">
        <v>322</v>
      </c>
      <c r="O10" s="444"/>
      <c r="P10" s="444"/>
      <c r="Q10" s="444"/>
      <c r="R10" s="444"/>
      <c r="S10" s="444"/>
      <c r="T10" s="444"/>
      <c r="U10" s="445"/>
      <c r="V10" s="444"/>
      <c r="W10" s="444">
        <v>5581</v>
      </c>
      <c r="X10" s="444">
        <v>10000</v>
      </c>
      <c r="Y10" s="444"/>
      <c r="Z10" s="444"/>
    </row>
    <row r="11" spans="1:26" ht="199.5" customHeight="1" thickBot="1">
      <c r="A11" s="293">
        <v>680002</v>
      </c>
      <c r="B11" s="299" t="s">
        <v>239</v>
      </c>
      <c r="C11" s="443">
        <f t="shared" si="0"/>
        <v>0</v>
      </c>
      <c r="D11" s="443">
        <f t="shared" si="1"/>
        <v>0</v>
      </c>
      <c r="E11" s="444"/>
      <c r="F11" s="444"/>
      <c r="G11" s="444"/>
      <c r="H11" s="444"/>
      <c r="I11" s="444"/>
      <c r="J11" s="444"/>
      <c r="K11" s="444"/>
      <c r="L11" s="444"/>
      <c r="M11" s="445"/>
      <c r="N11" s="444"/>
      <c r="O11" s="444"/>
      <c r="P11" s="444"/>
      <c r="Q11" s="444"/>
      <c r="R11" s="444"/>
      <c r="S11" s="444"/>
      <c r="T11" s="444"/>
      <c r="U11" s="445"/>
      <c r="V11" s="444"/>
      <c r="W11" s="444"/>
      <c r="X11" s="444"/>
      <c r="Y11" s="444"/>
      <c r="Z11" s="444"/>
    </row>
    <row r="12" spans="1:26" ht="199.5" customHeight="1" thickBot="1">
      <c r="A12" s="293">
        <v>841403</v>
      </c>
      <c r="B12" s="299" t="s">
        <v>208</v>
      </c>
      <c r="C12" s="443">
        <f t="shared" si="0"/>
        <v>0</v>
      </c>
      <c r="D12" s="443">
        <f t="shared" si="1"/>
        <v>45</v>
      </c>
      <c r="E12" s="444"/>
      <c r="F12" s="444"/>
      <c r="G12" s="444"/>
      <c r="H12" s="444"/>
      <c r="I12" s="444"/>
      <c r="J12" s="444"/>
      <c r="K12" s="444"/>
      <c r="L12" s="444"/>
      <c r="M12" s="445"/>
      <c r="N12" s="444"/>
      <c r="O12" s="444"/>
      <c r="P12" s="444"/>
      <c r="Q12" s="444"/>
      <c r="R12" s="444">
        <v>45</v>
      </c>
      <c r="S12" s="444"/>
      <c r="T12" s="444"/>
      <c r="U12" s="445"/>
      <c r="V12" s="444"/>
      <c r="W12" s="444"/>
      <c r="X12" s="444"/>
      <c r="Y12" s="444"/>
      <c r="Z12" s="444"/>
    </row>
    <row r="13" spans="1:26" ht="199.5" customHeight="1" thickBot="1">
      <c r="A13" s="293">
        <v>841901</v>
      </c>
      <c r="B13" s="299" t="s">
        <v>315</v>
      </c>
      <c r="C13" s="443">
        <f t="shared" si="0"/>
        <v>45866</v>
      </c>
      <c r="D13" s="443">
        <f t="shared" si="1"/>
        <v>43728</v>
      </c>
      <c r="E13" s="444"/>
      <c r="F13" s="444"/>
      <c r="G13" s="444">
        <v>1450</v>
      </c>
      <c r="H13" s="444">
        <v>1450</v>
      </c>
      <c r="I13" s="444"/>
      <c r="J13" s="444"/>
      <c r="K13" s="444">
        <v>370</v>
      </c>
      <c r="L13" s="444">
        <v>370</v>
      </c>
      <c r="M13" s="445"/>
      <c r="N13" s="444"/>
      <c r="O13" s="444"/>
      <c r="P13" s="444"/>
      <c r="Q13" s="444"/>
      <c r="R13" s="444"/>
      <c r="S13" s="444">
        <v>44046</v>
      </c>
      <c r="T13" s="444">
        <v>41908</v>
      </c>
      <c r="U13" s="445"/>
      <c r="V13" s="444"/>
      <c r="W13" s="444"/>
      <c r="X13" s="444"/>
      <c r="Y13" s="444"/>
      <c r="Z13" s="444"/>
    </row>
    <row r="14" spans="1:26" ht="199.5" customHeight="1" thickBot="1">
      <c r="A14" s="293">
        <v>862101</v>
      </c>
      <c r="B14" s="299" t="s">
        <v>189</v>
      </c>
      <c r="C14" s="443">
        <f t="shared" si="0"/>
        <v>0</v>
      </c>
      <c r="D14" s="443">
        <f t="shared" si="1"/>
        <v>0</v>
      </c>
      <c r="E14" s="444"/>
      <c r="F14" s="444"/>
      <c r="G14" s="444"/>
      <c r="H14" s="444"/>
      <c r="I14" s="444"/>
      <c r="J14" s="444"/>
      <c r="K14" s="444"/>
      <c r="L14" s="444"/>
      <c r="M14" s="445"/>
      <c r="N14" s="444"/>
      <c r="O14" s="444"/>
      <c r="P14" s="444"/>
      <c r="Q14" s="444"/>
      <c r="R14" s="444"/>
      <c r="S14" s="444"/>
      <c r="T14" s="444"/>
      <c r="U14" s="445"/>
      <c r="V14" s="444"/>
      <c r="W14" s="444"/>
      <c r="X14" s="444"/>
      <c r="Y14" s="444"/>
      <c r="Z14" s="444"/>
    </row>
    <row r="15" spans="1:26" ht="199.5" customHeight="1" thickBot="1">
      <c r="A15" s="293">
        <v>882129</v>
      </c>
      <c r="B15" s="299" t="s">
        <v>204</v>
      </c>
      <c r="C15" s="443">
        <f t="shared" si="0"/>
        <v>0</v>
      </c>
      <c r="D15" s="443">
        <f t="shared" si="1"/>
        <v>0</v>
      </c>
      <c r="E15" s="444"/>
      <c r="F15" s="444"/>
      <c r="G15" s="444"/>
      <c r="H15" s="444"/>
      <c r="I15" s="444"/>
      <c r="J15" s="444"/>
      <c r="K15" s="444"/>
      <c r="L15" s="444"/>
      <c r="M15" s="445"/>
      <c r="N15" s="444"/>
      <c r="O15" s="444"/>
      <c r="P15" s="444"/>
      <c r="Q15" s="444"/>
      <c r="R15" s="444"/>
      <c r="S15" s="444"/>
      <c r="T15" s="444"/>
      <c r="U15" s="445"/>
      <c r="V15" s="444"/>
      <c r="W15" s="444"/>
      <c r="X15" s="444"/>
      <c r="Y15" s="444"/>
      <c r="Z15" s="444"/>
    </row>
    <row r="16" spans="1:26" ht="199.5" customHeight="1" thickBot="1">
      <c r="A16" s="293">
        <v>890442</v>
      </c>
      <c r="B16" s="299" t="s">
        <v>83</v>
      </c>
      <c r="C16" s="443">
        <f t="shared" si="0"/>
        <v>63287</v>
      </c>
      <c r="D16" s="443">
        <f t="shared" si="1"/>
        <v>63287</v>
      </c>
      <c r="E16" s="444"/>
      <c r="F16" s="444"/>
      <c r="G16" s="444"/>
      <c r="H16" s="444"/>
      <c r="I16" s="444"/>
      <c r="J16" s="444"/>
      <c r="K16" s="444"/>
      <c r="L16" s="444"/>
      <c r="M16" s="445">
        <v>61893</v>
      </c>
      <c r="N16" s="444">
        <v>43439</v>
      </c>
      <c r="O16" s="444">
        <v>1394</v>
      </c>
      <c r="P16" s="444">
        <v>19848</v>
      </c>
      <c r="Q16" s="444"/>
      <c r="R16" s="444"/>
      <c r="S16" s="444"/>
      <c r="T16" s="444"/>
      <c r="U16" s="445"/>
      <c r="V16" s="444"/>
      <c r="W16" s="444"/>
      <c r="X16" s="444"/>
      <c r="Y16" s="444"/>
      <c r="Z16" s="444"/>
    </row>
    <row r="17" spans="1:26" ht="199.5" customHeight="1" thickBot="1">
      <c r="A17" s="293">
        <v>910502</v>
      </c>
      <c r="B17" s="300" t="s">
        <v>206</v>
      </c>
      <c r="C17" s="443">
        <f t="shared" si="0"/>
        <v>0</v>
      </c>
      <c r="D17" s="443">
        <f t="shared" si="1"/>
        <v>0</v>
      </c>
      <c r="E17" s="444"/>
      <c r="F17" s="444"/>
      <c r="G17" s="444"/>
      <c r="H17" s="444"/>
      <c r="I17" s="444"/>
      <c r="J17" s="444"/>
      <c r="K17" s="444"/>
      <c r="L17" s="444"/>
      <c r="M17" s="445"/>
      <c r="N17" s="444"/>
      <c r="O17" s="444"/>
      <c r="P17" s="444"/>
      <c r="Q17" s="444"/>
      <c r="R17" s="444"/>
      <c r="S17" s="444"/>
      <c r="T17" s="444"/>
      <c r="U17" s="445"/>
      <c r="V17" s="444"/>
      <c r="W17" s="444"/>
      <c r="X17" s="444"/>
      <c r="Y17" s="444"/>
      <c r="Z17" s="444"/>
    </row>
    <row r="18" spans="1:26" ht="199.5" customHeight="1" thickBot="1">
      <c r="A18" s="293">
        <v>960302</v>
      </c>
      <c r="B18" s="300" t="s">
        <v>207</v>
      </c>
      <c r="C18" s="443">
        <f t="shared" si="0"/>
        <v>0</v>
      </c>
      <c r="D18" s="443">
        <f t="shared" si="1"/>
        <v>0</v>
      </c>
      <c r="E18" s="444"/>
      <c r="F18" s="444"/>
      <c r="G18" s="444"/>
      <c r="H18" s="444"/>
      <c r="I18" s="444"/>
      <c r="J18" s="444"/>
      <c r="K18" s="444"/>
      <c r="L18" s="444"/>
      <c r="M18" s="445"/>
      <c r="N18" s="444"/>
      <c r="O18" s="444"/>
      <c r="P18" s="444"/>
      <c r="Q18" s="444"/>
      <c r="R18" s="444"/>
      <c r="S18" s="444"/>
      <c r="T18" s="444"/>
      <c r="U18" s="445"/>
      <c r="V18" s="444"/>
      <c r="W18" s="444"/>
      <c r="X18" s="444"/>
      <c r="Y18" s="444"/>
      <c r="Z18" s="444"/>
    </row>
    <row r="19" spans="1:27" ht="199.5" customHeight="1" thickBot="1">
      <c r="A19" s="337" t="s">
        <v>45</v>
      </c>
      <c r="B19" s="339"/>
      <c r="C19" s="443">
        <f t="shared" si="0"/>
        <v>114734</v>
      </c>
      <c r="D19" s="443">
        <f t="shared" si="1"/>
        <v>117382</v>
      </c>
      <c r="E19" s="443">
        <f>SUM(E10:E16)</f>
        <v>0</v>
      </c>
      <c r="F19" s="443">
        <f>SUM(F10:F18)</f>
        <v>0</v>
      </c>
      <c r="G19" s="443">
        <f aca="true" t="shared" si="2" ref="G19:Z19">SUM(G10:G16)</f>
        <v>1450</v>
      </c>
      <c r="H19" s="443">
        <f t="shared" si="2"/>
        <v>1450</v>
      </c>
      <c r="I19" s="443">
        <f t="shared" si="2"/>
        <v>0</v>
      </c>
      <c r="J19" s="443">
        <f t="shared" si="2"/>
        <v>0</v>
      </c>
      <c r="K19" s="443">
        <f t="shared" si="2"/>
        <v>370</v>
      </c>
      <c r="L19" s="443">
        <f t="shared" si="2"/>
        <v>370</v>
      </c>
      <c r="M19" s="446">
        <f t="shared" si="2"/>
        <v>61893</v>
      </c>
      <c r="N19" s="443">
        <f t="shared" si="2"/>
        <v>43761</v>
      </c>
      <c r="O19" s="443">
        <f t="shared" si="2"/>
        <v>1394</v>
      </c>
      <c r="P19" s="443">
        <f t="shared" si="2"/>
        <v>19848</v>
      </c>
      <c r="Q19" s="443">
        <f t="shared" si="2"/>
        <v>0</v>
      </c>
      <c r="R19" s="443">
        <f t="shared" si="2"/>
        <v>45</v>
      </c>
      <c r="S19" s="443">
        <f t="shared" si="2"/>
        <v>44046</v>
      </c>
      <c r="T19" s="447">
        <f t="shared" si="2"/>
        <v>41908</v>
      </c>
      <c r="U19" s="443">
        <f t="shared" si="2"/>
        <v>0</v>
      </c>
      <c r="V19" s="443">
        <f t="shared" si="2"/>
        <v>0</v>
      </c>
      <c r="W19" s="443">
        <f t="shared" si="2"/>
        <v>5581</v>
      </c>
      <c r="X19" s="443">
        <f t="shared" si="2"/>
        <v>10000</v>
      </c>
      <c r="Y19" s="443">
        <f t="shared" si="2"/>
        <v>0</v>
      </c>
      <c r="Z19" s="443">
        <f t="shared" si="2"/>
        <v>0</v>
      </c>
      <c r="AA19" s="301"/>
    </row>
  </sheetData>
  <sheetProtection/>
  <mergeCells count="29">
    <mergeCell ref="X2:Z2"/>
    <mergeCell ref="A1:Z1"/>
    <mergeCell ref="C5:D7"/>
    <mergeCell ref="E7:F7"/>
    <mergeCell ref="G7:H7"/>
    <mergeCell ref="I7:J7"/>
    <mergeCell ref="O7:P7"/>
    <mergeCell ref="Q7:R7"/>
    <mergeCell ref="S7:T7"/>
    <mergeCell ref="A5:B7"/>
    <mergeCell ref="W7:X7"/>
    <mergeCell ref="K7:L7"/>
    <mergeCell ref="Y7:Z7"/>
    <mergeCell ref="A19:B19"/>
    <mergeCell ref="K9:L9"/>
    <mergeCell ref="M9:N9"/>
    <mergeCell ref="U7:V7"/>
    <mergeCell ref="Q9:R9"/>
    <mergeCell ref="M7:N7"/>
    <mergeCell ref="Y9:Z9"/>
    <mergeCell ref="A4:Z4"/>
    <mergeCell ref="E5:Z5"/>
    <mergeCell ref="S9:T9"/>
    <mergeCell ref="U9:V9"/>
    <mergeCell ref="W9:X9"/>
    <mergeCell ref="O9:P9"/>
    <mergeCell ref="E9:F9"/>
    <mergeCell ref="I9:J9"/>
    <mergeCell ref="G9:H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8" scale="21" r:id="rId1"/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50" zoomScaleNormal="50" zoomScaleSheetLayoutView="75" zoomScalePageLayoutView="0" workbookViewId="0" topLeftCell="W42">
      <selection activeCell="AJ46" sqref="AJ46"/>
    </sheetView>
  </sheetViews>
  <sheetFormatPr defaultColWidth="9.00390625" defaultRowHeight="12.75"/>
  <cols>
    <col min="1" max="1" width="31.25390625" style="7" customWidth="1"/>
    <col min="2" max="26" width="40.75390625" style="7" customWidth="1"/>
    <col min="27" max="27" width="40.75390625" style="74" customWidth="1"/>
    <col min="28" max="28" width="12.125" style="66" customWidth="1"/>
    <col min="29" max="29" width="11.75390625" style="66" customWidth="1"/>
    <col min="30" max="30" width="10.625" style="66" customWidth="1"/>
    <col min="31" max="16384" width="9.125" style="7" customWidth="1"/>
  </cols>
  <sheetData>
    <row r="1" spans="1:28" ht="43.5" customHeight="1">
      <c r="A1" s="358" t="s">
        <v>158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6"/>
      <c r="AA1" s="72"/>
      <c r="AB1" s="65"/>
    </row>
    <row r="2" spans="23:28" ht="31.5" customHeight="1">
      <c r="W2" s="50"/>
      <c r="X2" s="50"/>
      <c r="Y2" s="347" t="s">
        <v>313</v>
      </c>
      <c r="Z2" s="347"/>
      <c r="AA2" s="347"/>
      <c r="AB2" s="64"/>
    </row>
    <row r="3" spans="23:28" ht="31.5" customHeight="1" thickBot="1">
      <c r="W3" s="100"/>
      <c r="X3" s="100"/>
      <c r="Y3" s="101"/>
      <c r="Z3" s="101"/>
      <c r="AA3" s="102" t="s">
        <v>0</v>
      </c>
      <c r="AB3" s="67"/>
    </row>
    <row r="4" spans="1:30" ht="28.5" customHeight="1">
      <c r="A4" s="352" t="s">
        <v>46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0" t="s">
        <v>55</v>
      </c>
      <c r="AB4" s="349"/>
      <c r="AC4" s="348"/>
      <c r="AD4" s="348"/>
    </row>
    <row r="5" spans="1:30" ht="30" customHeight="1">
      <c r="A5" s="361" t="s">
        <v>36</v>
      </c>
      <c r="B5" s="330"/>
      <c r="C5" s="359"/>
      <c r="D5" s="360"/>
      <c r="E5" s="354" t="s">
        <v>37</v>
      </c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1"/>
      <c r="AB5" s="349"/>
      <c r="AC5" s="348"/>
      <c r="AD5" s="348"/>
    </row>
    <row r="6" spans="1:30" ht="52.5" customHeight="1">
      <c r="A6" s="303"/>
      <c r="B6" s="304"/>
      <c r="C6" s="354" t="s">
        <v>47</v>
      </c>
      <c r="D6" s="355"/>
      <c r="E6" s="356" t="s">
        <v>53</v>
      </c>
      <c r="F6" s="357"/>
      <c r="G6" s="356" t="s">
        <v>48</v>
      </c>
      <c r="H6" s="357"/>
      <c r="I6" s="356" t="s">
        <v>49</v>
      </c>
      <c r="J6" s="357"/>
      <c r="K6" s="356" t="s">
        <v>50</v>
      </c>
      <c r="L6" s="357"/>
      <c r="M6" s="356" t="s">
        <v>203</v>
      </c>
      <c r="N6" s="357"/>
      <c r="O6" s="356" t="s">
        <v>57</v>
      </c>
      <c r="P6" s="357"/>
      <c r="Q6" s="356" t="s">
        <v>17</v>
      </c>
      <c r="R6" s="357"/>
      <c r="S6" s="356" t="s">
        <v>68</v>
      </c>
      <c r="T6" s="357"/>
      <c r="U6" s="356" t="s">
        <v>210</v>
      </c>
      <c r="V6" s="357"/>
      <c r="W6" s="356" t="s">
        <v>51</v>
      </c>
      <c r="X6" s="357"/>
      <c r="Y6" s="356" t="s">
        <v>52</v>
      </c>
      <c r="Z6" s="357"/>
      <c r="AA6" s="351"/>
      <c r="AB6" s="349"/>
      <c r="AC6" s="348"/>
      <c r="AD6" s="348"/>
    </row>
    <row r="7" spans="1:28" ht="64.5" customHeight="1">
      <c r="A7" s="305"/>
      <c r="B7" s="294"/>
      <c r="C7" s="306" t="s">
        <v>179</v>
      </c>
      <c r="D7" s="306" t="s">
        <v>241</v>
      </c>
      <c r="E7" s="306" t="s">
        <v>179</v>
      </c>
      <c r="F7" s="306" t="s">
        <v>241</v>
      </c>
      <c r="G7" s="306" t="s">
        <v>179</v>
      </c>
      <c r="H7" s="306" t="s">
        <v>241</v>
      </c>
      <c r="I7" s="306" t="s">
        <v>179</v>
      </c>
      <c r="J7" s="306" t="s">
        <v>241</v>
      </c>
      <c r="K7" s="306" t="s">
        <v>179</v>
      </c>
      <c r="L7" s="306" t="s">
        <v>241</v>
      </c>
      <c r="M7" s="306" t="s">
        <v>179</v>
      </c>
      <c r="N7" s="306" t="s">
        <v>241</v>
      </c>
      <c r="O7" s="306" t="s">
        <v>179</v>
      </c>
      <c r="P7" s="306" t="s">
        <v>241</v>
      </c>
      <c r="Q7" s="306" t="s">
        <v>179</v>
      </c>
      <c r="R7" s="306" t="s">
        <v>241</v>
      </c>
      <c r="S7" s="306" t="s">
        <v>179</v>
      </c>
      <c r="T7" s="306" t="s">
        <v>241</v>
      </c>
      <c r="U7" s="306" t="s">
        <v>179</v>
      </c>
      <c r="V7" s="306" t="s">
        <v>241</v>
      </c>
      <c r="W7" s="306" t="s">
        <v>179</v>
      </c>
      <c r="X7" s="306" t="s">
        <v>241</v>
      </c>
      <c r="Y7" s="306" t="s">
        <v>179</v>
      </c>
      <c r="Z7" s="306" t="s">
        <v>241</v>
      </c>
      <c r="AA7" s="302"/>
      <c r="AB7" s="68"/>
    </row>
    <row r="8" spans="1:28" ht="30" customHeight="1">
      <c r="A8" s="295"/>
      <c r="B8" s="296"/>
      <c r="C8" s="307"/>
      <c r="D8" s="308"/>
      <c r="E8" s="354">
        <v>1</v>
      </c>
      <c r="F8" s="355"/>
      <c r="G8" s="354">
        <v>2</v>
      </c>
      <c r="H8" s="355"/>
      <c r="I8" s="354">
        <v>3</v>
      </c>
      <c r="J8" s="355"/>
      <c r="K8" s="354">
        <v>4</v>
      </c>
      <c r="L8" s="355"/>
      <c r="M8" s="354">
        <v>5</v>
      </c>
      <c r="N8" s="355"/>
      <c r="O8" s="354">
        <v>6</v>
      </c>
      <c r="P8" s="355"/>
      <c r="Q8" s="354">
        <v>7</v>
      </c>
      <c r="R8" s="355"/>
      <c r="S8" s="354">
        <v>8</v>
      </c>
      <c r="T8" s="355"/>
      <c r="U8" s="354">
        <v>9</v>
      </c>
      <c r="V8" s="355"/>
      <c r="W8" s="354">
        <v>10</v>
      </c>
      <c r="X8" s="355"/>
      <c r="Y8" s="354">
        <v>11</v>
      </c>
      <c r="Z8" s="355"/>
      <c r="AA8" s="309">
        <v>12</v>
      </c>
      <c r="AB8" s="69"/>
    </row>
    <row r="9" spans="1:28" ht="113.25" customHeight="1">
      <c r="A9" s="99">
        <v>841126</v>
      </c>
      <c r="B9" s="97" t="s">
        <v>58</v>
      </c>
      <c r="C9" s="434">
        <f aca="true" t="shared" si="0" ref="C9:C48">E9+G9+I9+K9+M9+O9+Q9+S9+U9+W9+Y9</f>
        <v>10268</v>
      </c>
      <c r="D9" s="434">
        <f aca="true" t="shared" si="1" ref="D9:D48">F9+H9+J9+L9+N9+P9+R9+T9+V9+X9+Z9</f>
        <v>11958</v>
      </c>
      <c r="E9" s="435">
        <v>1550</v>
      </c>
      <c r="F9" s="435">
        <v>1550</v>
      </c>
      <c r="G9" s="435">
        <v>419</v>
      </c>
      <c r="H9" s="435">
        <v>419</v>
      </c>
      <c r="I9" s="435">
        <v>2500</v>
      </c>
      <c r="J9" s="435">
        <v>2500</v>
      </c>
      <c r="K9" s="435">
        <v>5299</v>
      </c>
      <c r="L9" s="435">
        <v>6989</v>
      </c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>
        <v>500</v>
      </c>
      <c r="Z9" s="435">
        <v>500</v>
      </c>
      <c r="AA9" s="436">
        <v>1</v>
      </c>
      <c r="AB9" s="70"/>
    </row>
    <row r="10" spans="1:28" ht="99.75" customHeight="1">
      <c r="A10" s="99">
        <v>522110</v>
      </c>
      <c r="B10" s="97" t="s">
        <v>111</v>
      </c>
      <c r="C10" s="434">
        <f t="shared" si="0"/>
        <v>450</v>
      </c>
      <c r="D10" s="434">
        <f t="shared" si="1"/>
        <v>450</v>
      </c>
      <c r="E10" s="435"/>
      <c r="F10" s="435"/>
      <c r="G10" s="435"/>
      <c r="H10" s="435"/>
      <c r="I10" s="435">
        <v>450</v>
      </c>
      <c r="J10" s="435">
        <v>450</v>
      </c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7"/>
      <c r="AA10" s="436"/>
      <c r="AB10" s="70"/>
    </row>
    <row r="11" spans="1:28" ht="99.75" customHeight="1">
      <c r="A11" s="99">
        <v>381103</v>
      </c>
      <c r="B11" s="97" t="s">
        <v>302</v>
      </c>
      <c r="C11" s="434">
        <f t="shared" si="0"/>
        <v>63</v>
      </c>
      <c r="D11" s="434">
        <f t="shared" si="1"/>
        <v>98</v>
      </c>
      <c r="E11" s="435"/>
      <c r="F11" s="435"/>
      <c r="G11" s="435"/>
      <c r="H11" s="435"/>
      <c r="I11" s="435">
        <v>13</v>
      </c>
      <c r="J11" s="435">
        <v>13</v>
      </c>
      <c r="K11" s="435">
        <v>50</v>
      </c>
      <c r="L11" s="435">
        <v>50</v>
      </c>
      <c r="M11" s="435"/>
      <c r="N11" s="435"/>
      <c r="O11" s="435"/>
      <c r="P11" s="435"/>
      <c r="Q11" s="435"/>
      <c r="R11" s="435"/>
      <c r="S11" s="435"/>
      <c r="T11" s="435">
        <v>35</v>
      </c>
      <c r="U11" s="435"/>
      <c r="V11" s="435"/>
      <c r="W11" s="435"/>
      <c r="X11" s="435"/>
      <c r="Y11" s="435"/>
      <c r="Z11" s="437"/>
      <c r="AA11" s="436"/>
      <c r="AB11" s="70"/>
    </row>
    <row r="12" spans="1:28" ht="99.75" customHeight="1">
      <c r="A12" s="99">
        <v>562913</v>
      </c>
      <c r="B12" s="97" t="s">
        <v>175</v>
      </c>
      <c r="C12" s="434">
        <f t="shared" si="0"/>
        <v>300</v>
      </c>
      <c r="D12" s="434">
        <f t="shared" si="1"/>
        <v>0</v>
      </c>
      <c r="E12" s="435"/>
      <c r="F12" s="435"/>
      <c r="G12" s="435"/>
      <c r="H12" s="435"/>
      <c r="I12" s="435"/>
      <c r="J12" s="435"/>
      <c r="K12" s="435">
        <v>300</v>
      </c>
      <c r="L12" s="435">
        <v>0</v>
      </c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7"/>
      <c r="AA12" s="436"/>
      <c r="AB12" s="70"/>
    </row>
    <row r="13" spans="1:28" ht="99.75" customHeight="1">
      <c r="A13" s="99">
        <v>750000</v>
      </c>
      <c r="B13" s="97" t="s">
        <v>151</v>
      </c>
      <c r="C13" s="434">
        <f t="shared" si="0"/>
        <v>240</v>
      </c>
      <c r="D13" s="434">
        <f t="shared" si="1"/>
        <v>240</v>
      </c>
      <c r="E13" s="435"/>
      <c r="F13" s="435"/>
      <c r="G13" s="435"/>
      <c r="H13" s="435"/>
      <c r="I13" s="435">
        <v>240</v>
      </c>
      <c r="J13" s="435">
        <v>240</v>
      </c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7"/>
      <c r="AA13" s="436"/>
      <c r="AB13" s="70"/>
    </row>
    <row r="14" spans="1:28" ht="99.75" customHeight="1">
      <c r="A14" s="99">
        <v>841112</v>
      </c>
      <c r="B14" s="97" t="s">
        <v>152</v>
      </c>
      <c r="C14" s="434">
        <f t="shared" si="0"/>
        <v>2073</v>
      </c>
      <c r="D14" s="434">
        <f t="shared" si="1"/>
        <v>2073</v>
      </c>
      <c r="E14" s="435">
        <v>1668</v>
      </c>
      <c r="F14" s="435">
        <v>1668</v>
      </c>
      <c r="G14" s="435">
        <v>405</v>
      </c>
      <c r="H14" s="435">
        <v>405</v>
      </c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7"/>
      <c r="AA14" s="436"/>
      <c r="AB14" s="70"/>
    </row>
    <row r="15" spans="1:28" ht="99.75" customHeight="1">
      <c r="A15" s="99">
        <v>841402</v>
      </c>
      <c r="B15" s="97" t="s">
        <v>38</v>
      </c>
      <c r="C15" s="434">
        <f t="shared" si="0"/>
        <v>908</v>
      </c>
      <c r="D15" s="434">
        <f t="shared" si="1"/>
        <v>908</v>
      </c>
      <c r="E15" s="435"/>
      <c r="F15" s="435"/>
      <c r="G15" s="435"/>
      <c r="H15" s="435"/>
      <c r="I15" s="435">
        <v>908</v>
      </c>
      <c r="J15" s="435">
        <v>908</v>
      </c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7"/>
      <c r="AA15" s="436"/>
      <c r="AB15" s="70"/>
    </row>
    <row r="16" spans="1:28" ht="110.25" customHeight="1">
      <c r="A16" s="99">
        <v>841403</v>
      </c>
      <c r="B16" s="97" t="s">
        <v>39</v>
      </c>
      <c r="C16" s="434">
        <f t="shared" si="0"/>
        <v>2035</v>
      </c>
      <c r="D16" s="434">
        <f t="shared" si="1"/>
        <v>2245</v>
      </c>
      <c r="E16" s="435"/>
      <c r="F16" s="435"/>
      <c r="G16" s="435"/>
      <c r="H16" s="435"/>
      <c r="I16" s="435">
        <v>1990</v>
      </c>
      <c r="J16" s="435">
        <v>1990</v>
      </c>
      <c r="K16" s="435">
        <v>45</v>
      </c>
      <c r="L16" s="435">
        <v>45</v>
      </c>
      <c r="M16" s="435"/>
      <c r="N16" s="435"/>
      <c r="O16" s="435"/>
      <c r="P16" s="435"/>
      <c r="Q16" s="435"/>
      <c r="R16" s="435"/>
      <c r="S16" s="435"/>
      <c r="T16" s="435">
        <v>10</v>
      </c>
      <c r="U16" s="435"/>
      <c r="V16" s="435">
        <v>200</v>
      </c>
      <c r="W16" s="435"/>
      <c r="X16" s="435"/>
      <c r="Y16" s="435"/>
      <c r="Z16" s="437"/>
      <c r="AA16" s="436">
        <v>0</v>
      </c>
      <c r="AB16" s="70"/>
    </row>
    <row r="17" spans="1:28" ht="99.75" customHeight="1">
      <c r="A17" s="99">
        <v>851011</v>
      </c>
      <c r="B17" s="97" t="s">
        <v>112</v>
      </c>
      <c r="C17" s="434">
        <f t="shared" si="0"/>
        <v>6450</v>
      </c>
      <c r="D17" s="438">
        <f t="shared" si="1"/>
        <v>6600</v>
      </c>
      <c r="E17" s="435"/>
      <c r="F17" s="435"/>
      <c r="G17" s="435"/>
      <c r="H17" s="435"/>
      <c r="I17" s="435">
        <v>450</v>
      </c>
      <c r="J17" s="435">
        <v>600</v>
      </c>
      <c r="K17" s="435">
        <v>6000</v>
      </c>
      <c r="L17" s="435">
        <v>6000</v>
      </c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7"/>
      <c r="AA17" s="436"/>
      <c r="AB17" s="70"/>
    </row>
    <row r="18" spans="1:28" ht="99.75" customHeight="1">
      <c r="A18" s="99">
        <v>852011</v>
      </c>
      <c r="B18" s="97" t="s">
        <v>113</v>
      </c>
      <c r="C18" s="434">
        <f t="shared" si="0"/>
        <v>187</v>
      </c>
      <c r="D18" s="434">
        <f t="shared" si="1"/>
        <v>0</v>
      </c>
      <c r="E18" s="435"/>
      <c r="F18" s="435"/>
      <c r="G18" s="435"/>
      <c r="H18" s="435"/>
      <c r="I18" s="435"/>
      <c r="J18" s="435"/>
      <c r="K18" s="435">
        <v>187</v>
      </c>
      <c r="L18" s="435">
        <v>0</v>
      </c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7"/>
      <c r="AA18" s="436"/>
      <c r="AB18" s="70"/>
    </row>
    <row r="19" spans="1:28" ht="99.75" customHeight="1">
      <c r="A19" s="99">
        <v>852021</v>
      </c>
      <c r="B19" s="97" t="s">
        <v>114</v>
      </c>
      <c r="C19" s="434">
        <f t="shared" si="0"/>
        <v>187</v>
      </c>
      <c r="D19" s="434">
        <f t="shared" si="1"/>
        <v>0</v>
      </c>
      <c r="E19" s="435"/>
      <c r="F19" s="435"/>
      <c r="G19" s="435"/>
      <c r="H19" s="435"/>
      <c r="I19" s="435"/>
      <c r="J19" s="435"/>
      <c r="K19" s="435">
        <v>187</v>
      </c>
      <c r="L19" s="435"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7"/>
      <c r="AA19" s="436"/>
      <c r="AB19" s="70"/>
    </row>
    <row r="20" spans="1:28" ht="99.75" customHeight="1">
      <c r="A20" s="99">
        <v>862101</v>
      </c>
      <c r="B20" s="97" t="s">
        <v>153</v>
      </c>
      <c r="C20" s="434">
        <f t="shared" si="0"/>
        <v>1000</v>
      </c>
      <c r="D20" s="434">
        <f t="shared" si="1"/>
        <v>1000</v>
      </c>
      <c r="E20" s="435"/>
      <c r="F20" s="435"/>
      <c r="G20" s="435"/>
      <c r="H20" s="435"/>
      <c r="I20" s="435"/>
      <c r="J20" s="435"/>
      <c r="K20" s="435">
        <v>1000</v>
      </c>
      <c r="L20" s="435">
        <v>1000</v>
      </c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7"/>
      <c r="AA20" s="436"/>
      <c r="AB20" s="70"/>
    </row>
    <row r="21" spans="1:28" ht="99.75" customHeight="1">
      <c r="A21" s="99">
        <v>862102</v>
      </c>
      <c r="B21" s="97" t="s">
        <v>56</v>
      </c>
      <c r="C21" s="434">
        <f t="shared" si="0"/>
        <v>800</v>
      </c>
      <c r="D21" s="434">
        <f t="shared" si="1"/>
        <v>800</v>
      </c>
      <c r="E21" s="435"/>
      <c r="F21" s="435"/>
      <c r="G21" s="435"/>
      <c r="H21" s="435"/>
      <c r="I21" s="435"/>
      <c r="J21" s="435"/>
      <c r="K21" s="435">
        <v>800</v>
      </c>
      <c r="L21" s="435">
        <v>800</v>
      </c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7"/>
      <c r="AA21" s="436"/>
      <c r="AB21" s="70"/>
    </row>
    <row r="22" spans="1:28" ht="99.75" customHeight="1">
      <c r="A22" s="99">
        <v>862211</v>
      </c>
      <c r="B22" s="97" t="s">
        <v>154</v>
      </c>
      <c r="C22" s="434">
        <f t="shared" si="0"/>
        <v>1041</v>
      </c>
      <c r="D22" s="434">
        <f t="shared" si="1"/>
        <v>1041</v>
      </c>
      <c r="E22" s="435"/>
      <c r="F22" s="435"/>
      <c r="G22" s="435"/>
      <c r="H22" s="435"/>
      <c r="I22" s="435"/>
      <c r="J22" s="435"/>
      <c r="K22" s="435">
        <v>1041</v>
      </c>
      <c r="L22" s="435">
        <v>1041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7"/>
      <c r="AA22" s="436"/>
      <c r="AB22" s="70"/>
    </row>
    <row r="23" spans="1:28" ht="99.75" customHeight="1">
      <c r="A23" s="99">
        <v>869041</v>
      </c>
      <c r="B23" s="97" t="s">
        <v>155</v>
      </c>
      <c r="C23" s="434">
        <f t="shared" si="0"/>
        <v>591</v>
      </c>
      <c r="D23" s="434">
        <f t="shared" si="1"/>
        <v>591</v>
      </c>
      <c r="E23" s="435"/>
      <c r="F23" s="435"/>
      <c r="G23" s="435"/>
      <c r="H23" s="435"/>
      <c r="I23" s="435"/>
      <c r="J23" s="435"/>
      <c r="K23" s="435">
        <v>591</v>
      </c>
      <c r="L23" s="435">
        <v>591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7"/>
      <c r="AA23" s="436"/>
      <c r="AB23" s="70"/>
    </row>
    <row r="24" spans="1:28" ht="99.75" customHeight="1">
      <c r="A24" s="99">
        <v>882111</v>
      </c>
      <c r="B24" s="97" t="s">
        <v>40</v>
      </c>
      <c r="C24" s="434">
        <f t="shared" si="0"/>
        <v>11560</v>
      </c>
      <c r="D24" s="434">
        <f t="shared" si="1"/>
        <v>11560</v>
      </c>
      <c r="E24" s="435"/>
      <c r="F24" s="435"/>
      <c r="G24" s="435"/>
      <c r="H24" s="435"/>
      <c r="I24" s="435"/>
      <c r="J24" s="435"/>
      <c r="K24" s="435"/>
      <c r="L24" s="435"/>
      <c r="M24" s="435">
        <v>11560</v>
      </c>
      <c r="N24" s="435">
        <v>11560</v>
      </c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7"/>
      <c r="AA24" s="436"/>
      <c r="AB24" s="70"/>
    </row>
    <row r="25" spans="1:28" ht="99.75" customHeight="1">
      <c r="A25" s="99">
        <v>882112</v>
      </c>
      <c r="B25" s="97" t="s">
        <v>30</v>
      </c>
      <c r="C25" s="434">
        <f t="shared" si="0"/>
        <v>45</v>
      </c>
      <c r="D25" s="434">
        <f t="shared" si="1"/>
        <v>45</v>
      </c>
      <c r="E25" s="435"/>
      <c r="F25" s="435"/>
      <c r="G25" s="435"/>
      <c r="H25" s="435"/>
      <c r="I25" s="435"/>
      <c r="J25" s="435"/>
      <c r="K25" s="435"/>
      <c r="L25" s="435"/>
      <c r="M25" s="435">
        <v>45</v>
      </c>
      <c r="N25" s="435">
        <v>45</v>
      </c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7"/>
      <c r="AA25" s="436"/>
      <c r="AB25" s="70"/>
    </row>
    <row r="26" spans="1:28" ht="99.75" customHeight="1">
      <c r="A26" s="99">
        <v>882113</v>
      </c>
      <c r="B26" s="97" t="s">
        <v>41</v>
      </c>
      <c r="C26" s="434">
        <f t="shared" si="0"/>
        <v>3300</v>
      </c>
      <c r="D26" s="434">
        <f t="shared" si="1"/>
        <v>3300</v>
      </c>
      <c r="E26" s="435"/>
      <c r="F26" s="435"/>
      <c r="G26" s="435"/>
      <c r="H26" s="435"/>
      <c r="I26" s="435"/>
      <c r="J26" s="435"/>
      <c r="K26" s="435"/>
      <c r="L26" s="435"/>
      <c r="M26" s="435">
        <v>3300</v>
      </c>
      <c r="N26" s="435">
        <v>3300</v>
      </c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7"/>
      <c r="AA26" s="436"/>
      <c r="AB26" s="70"/>
    </row>
    <row r="27" spans="1:28" ht="99.75" customHeight="1">
      <c r="A27" s="99">
        <v>882115</v>
      </c>
      <c r="B27" s="97" t="s">
        <v>42</v>
      </c>
      <c r="C27" s="434">
        <f t="shared" si="0"/>
        <v>68</v>
      </c>
      <c r="D27" s="434">
        <f t="shared" si="1"/>
        <v>68</v>
      </c>
      <c r="E27" s="435"/>
      <c r="F27" s="435"/>
      <c r="G27" s="435"/>
      <c r="H27" s="435"/>
      <c r="I27" s="435"/>
      <c r="J27" s="435"/>
      <c r="K27" s="435"/>
      <c r="L27" s="435"/>
      <c r="M27" s="435">
        <v>68</v>
      </c>
      <c r="N27" s="435">
        <v>68</v>
      </c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7"/>
      <c r="AA27" s="436"/>
      <c r="AB27" s="70"/>
    </row>
    <row r="28" spans="1:28" ht="99.75" customHeight="1">
      <c r="A28" s="99">
        <v>882116</v>
      </c>
      <c r="B28" s="97" t="s">
        <v>43</v>
      </c>
      <c r="C28" s="434">
        <f t="shared" si="0"/>
        <v>283</v>
      </c>
      <c r="D28" s="434">
        <f t="shared" si="1"/>
        <v>283</v>
      </c>
      <c r="E28" s="435"/>
      <c r="F28" s="435"/>
      <c r="G28" s="435"/>
      <c r="H28" s="435"/>
      <c r="I28" s="435"/>
      <c r="J28" s="435"/>
      <c r="K28" s="435"/>
      <c r="L28" s="435"/>
      <c r="M28" s="435">
        <v>283</v>
      </c>
      <c r="N28" s="435">
        <v>283</v>
      </c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7"/>
      <c r="AA28" s="436"/>
      <c r="AB28" s="70"/>
    </row>
    <row r="29" spans="1:28" ht="99.75" customHeight="1">
      <c r="A29" s="99">
        <v>882117</v>
      </c>
      <c r="B29" s="97" t="s">
        <v>60</v>
      </c>
      <c r="C29" s="434">
        <f t="shared" si="0"/>
        <v>371</v>
      </c>
      <c r="D29" s="434">
        <f t="shared" si="1"/>
        <v>371</v>
      </c>
      <c r="E29" s="435"/>
      <c r="F29" s="435"/>
      <c r="G29" s="435"/>
      <c r="H29" s="435"/>
      <c r="I29" s="435"/>
      <c r="J29" s="435"/>
      <c r="K29" s="435"/>
      <c r="L29" s="435"/>
      <c r="M29" s="435">
        <v>371</v>
      </c>
      <c r="N29" s="435">
        <v>371</v>
      </c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7"/>
      <c r="AA29" s="436"/>
      <c r="AB29" s="70"/>
    </row>
    <row r="30" spans="1:28" ht="99.75" customHeight="1">
      <c r="A30" s="99">
        <v>882119</v>
      </c>
      <c r="B30" s="97" t="s">
        <v>61</v>
      </c>
      <c r="C30" s="434">
        <f t="shared" si="0"/>
        <v>50</v>
      </c>
      <c r="D30" s="434">
        <f t="shared" si="1"/>
        <v>50</v>
      </c>
      <c r="E30" s="435"/>
      <c r="F30" s="435"/>
      <c r="G30" s="435"/>
      <c r="H30" s="435"/>
      <c r="I30" s="435"/>
      <c r="J30" s="435"/>
      <c r="K30" s="435"/>
      <c r="L30" s="435"/>
      <c r="M30" s="435">
        <v>50</v>
      </c>
      <c r="N30" s="435">
        <v>50</v>
      </c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7"/>
      <c r="AA30" s="436"/>
      <c r="AB30" s="70"/>
    </row>
    <row r="31" spans="1:28" ht="99.75" customHeight="1">
      <c r="A31" s="99">
        <v>882122</v>
      </c>
      <c r="B31" s="97" t="s">
        <v>31</v>
      </c>
      <c r="C31" s="434">
        <f t="shared" si="0"/>
        <v>150</v>
      </c>
      <c r="D31" s="434">
        <f t="shared" si="1"/>
        <v>150</v>
      </c>
      <c r="E31" s="435"/>
      <c r="F31" s="435"/>
      <c r="G31" s="435"/>
      <c r="H31" s="435"/>
      <c r="I31" s="435"/>
      <c r="J31" s="435"/>
      <c r="K31" s="435"/>
      <c r="L31" s="435"/>
      <c r="M31" s="435">
        <v>150</v>
      </c>
      <c r="N31" s="435">
        <v>150</v>
      </c>
      <c r="O31" s="435"/>
      <c r="P31" s="435"/>
      <c r="Q31" s="435"/>
      <c r="R31" s="435"/>
      <c r="S31" s="435"/>
      <c r="T31" s="435"/>
      <c r="U31" s="435"/>
      <c r="V31" s="435"/>
      <c r="W31" s="435"/>
      <c r="X31" s="435"/>
      <c r="Y31" s="435"/>
      <c r="Z31" s="437"/>
      <c r="AA31" s="436"/>
      <c r="AB31" s="70"/>
    </row>
    <row r="32" spans="1:28" ht="99.75" customHeight="1">
      <c r="A32" s="99">
        <v>882123</v>
      </c>
      <c r="B32" s="97" t="s">
        <v>32</v>
      </c>
      <c r="C32" s="434">
        <f t="shared" si="0"/>
        <v>40</v>
      </c>
      <c r="D32" s="438">
        <f t="shared" si="1"/>
        <v>40</v>
      </c>
      <c r="E32" s="435"/>
      <c r="F32" s="435"/>
      <c r="G32" s="435"/>
      <c r="H32" s="435"/>
      <c r="I32" s="435"/>
      <c r="J32" s="435"/>
      <c r="K32" s="435"/>
      <c r="L32" s="435"/>
      <c r="M32" s="435">
        <v>40</v>
      </c>
      <c r="N32" s="435">
        <v>40</v>
      </c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7"/>
      <c r="AA32" s="436"/>
      <c r="AB32" s="70"/>
    </row>
    <row r="33" spans="1:28" ht="99.75" customHeight="1">
      <c r="A33" s="99">
        <v>882124</v>
      </c>
      <c r="B33" s="97" t="s">
        <v>303</v>
      </c>
      <c r="C33" s="434">
        <f t="shared" si="0"/>
        <v>1013</v>
      </c>
      <c r="D33" s="434">
        <f t="shared" si="1"/>
        <v>1013</v>
      </c>
      <c r="E33" s="435"/>
      <c r="F33" s="435"/>
      <c r="G33" s="435"/>
      <c r="H33" s="435"/>
      <c r="I33" s="435"/>
      <c r="J33" s="435"/>
      <c r="K33" s="435"/>
      <c r="L33" s="435"/>
      <c r="M33" s="435">
        <v>1013</v>
      </c>
      <c r="N33" s="435">
        <v>1013</v>
      </c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7"/>
      <c r="AA33" s="436"/>
      <c r="AB33" s="70"/>
    </row>
    <row r="34" spans="1:28" ht="99.75" customHeight="1">
      <c r="A34" s="99">
        <v>882129</v>
      </c>
      <c r="B34" s="97" t="s">
        <v>44</v>
      </c>
      <c r="C34" s="434">
        <f t="shared" si="0"/>
        <v>230</v>
      </c>
      <c r="D34" s="434">
        <f t="shared" si="1"/>
        <v>230</v>
      </c>
      <c r="E34" s="435"/>
      <c r="F34" s="435"/>
      <c r="G34" s="435"/>
      <c r="H34" s="435"/>
      <c r="I34" s="435"/>
      <c r="J34" s="435"/>
      <c r="K34" s="435"/>
      <c r="L34" s="435"/>
      <c r="M34" s="435">
        <v>230</v>
      </c>
      <c r="N34" s="435">
        <v>230</v>
      </c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7"/>
      <c r="AA34" s="436"/>
      <c r="AB34" s="70"/>
    </row>
    <row r="35" spans="1:28" ht="99.75" customHeight="1">
      <c r="A35" s="99">
        <v>882202</v>
      </c>
      <c r="B35" s="97" t="s">
        <v>34</v>
      </c>
      <c r="C35" s="434">
        <f t="shared" si="0"/>
        <v>60</v>
      </c>
      <c r="D35" s="434">
        <f t="shared" si="1"/>
        <v>60</v>
      </c>
      <c r="E35" s="435"/>
      <c r="F35" s="435"/>
      <c r="G35" s="435"/>
      <c r="H35" s="435"/>
      <c r="I35" s="435"/>
      <c r="J35" s="435"/>
      <c r="K35" s="435"/>
      <c r="L35" s="435"/>
      <c r="M35" s="435">
        <v>60</v>
      </c>
      <c r="N35" s="435">
        <v>60</v>
      </c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7"/>
      <c r="AA35" s="436"/>
      <c r="AB35" s="70"/>
    </row>
    <row r="36" spans="1:28" ht="99.75" customHeight="1">
      <c r="A36" s="99">
        <v>882203</v>
      </c>
      <c r="B36" s="97" t="s">
        <v>33</v>
      </c>
      <c r="C36" s="434">
        <f t="shared" si="0"/>
        <v>320</v>
      </c>
      <c r="D36" s="434">
        <f t="shared" si="1"/>
        <v>320</v>
      </c>
      <c r="E36" s="435"/>
      <c r="F36" s="435"/>
      <c r="G36" s="435"/>
      <c r="H36" s="435"/>
      <c r="I36" s="435"/>
      <c r="J36" s="435"/>
      <c r="K36" s="435"/>
      <c r="L36" s="435"/>
      <c r="M36" s="435">
        <v>320</v>
      </c>
      <c r="N36" s="435">
        <v>320</v>
      </c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7"/>
      <c r="AA36" s="436"/>
      <c r="AB36" s="70"/>
    </row>
    <row r="37" spans="1:28" ht="99.75" customHeight="1">
      <c r="A37" s="99">
        <v>889201</v>
      </c>
      <c r="B37" s="97" t="s">
        <v>307</v>
      </c>
      <c r="C37" s="434">
        <f t="shared" si="0"/>
        <v>0</v>
      </c>
      <c r="D37" s="434">
        <f t="shared" si="1"/>
        <v>99</v>
      </c>
      <c r="E37" s="435"/>
      <c r="F37" s="435"/>
      <c r="G37" s="435"/>
      <c r="H37" s="435"/>
      <c r="I37" s="435"/>
      <c r="J37" s="435"/>
      <c r="K37" s="435"/>
      <c r="L37" s="435">
        <v>99</v>
      </c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7"/>
      <c r="AA37" s="436"/>
      <c r="AB37" s="70"/>
    </row>
    <row r="38" spans="1:28" ht="99.75" customHeight="1">
      <c r="A38" s="99">
        <v>889924</v>
      </c>
      <c r="B38" s="97" t="s">
        <v>306</v>
      </c>
      <c r="C38" s="434">
        <f t="shared" si="0"/>
        <v>0</v>
      </c>
      <c r="D38" s="434">
        <f t="shared" si="1"/>
        <v>105</v>
      </c>
      <c r="E38" s="435"/>
      <c r="F38" s="435"/>
      <c r="G38" s="435"/>
      <c r="H38" s="435"/>
      <c r="I38" s="435"/>
      <c r="J38" s="435"/>
      <c r="K38" s="435"/>
      <c r="L38" s="435">
        <v>105</v>
      </c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7"/>
      <c r="AA38" s="436"/>
      <c r="AB38" s="70"/>
    </row>
    <row r="39" spans="1:28" ht="99.75" customHeight="1">
      <c r="A39" s="99">
        <v>889928</v>
      </c>
      <c r="B39" s="97" t="s">
        <v>150</v>
      </c>
      <c r="C39" s="434">
        <f t="shared" si="0"/>
        <v>5662</v>
      </c>
      <c r="D39" s="434">
        <f t="shared" si="1"/>
        <v>6705</v>
      </c>
      <c r="E39" s="435">
        <v>2849</v>
      </c>
      <c r="F39" s="435">
        <v>2849</v>
      </c>
      <c r="G39" s="435">
        <v>613</v>
      </c>
      <c r="H39" s="435">
        <v>613</v>
      </c>
      <c r="I39" s="435"/>
      <c r="J39" s="435">
        <v>3243</v>
      </c>
      <c r="K39" s="435"/>
      <c r="L39" s="435"/>
      <c r="M39" s="435"/>
      <c r="N39" s="435"/>
      <c r="O39" s="435"/>
      <c r="P39" s="435"/>
      <c r="Q39" s="435">
        <v>2200</v>
      </c>
      <c r="R39" s="435">
        <v>0</v>
      </c>
      <c r="S39" s="435"/>
      <c r="T39" s="435"/>
      <c r="U39" s="435"/>
      <c r="V39" s="435"/>
      <c r="W39" s="435"/>
      <c r="X39" s="435"/>
      <c r="Y39" s="435"/>
      <c r="Z39" s="437"/>
      <c r="AA39" s="436">
        <v>1</v>
      </c>
      <c r="AB39" s="70"/>
    </row>
    <row r="40" spans="1:28" ht="99.75" customHeight="1">
      <c r="A40" s="99">
        <v>889921</v>
      </c>
      <c r="B40" s="97" t="s">
        <v>62</v>
      </c>
      <c r="C40" s="434">
        <f t="shared" si="0"/>
        <v>127</v>
      </c>
      <c r="D40" s="434">
        <f t="shared" si="1"/>
        <v>127</v>
      </c>
      <c r="E40" s="435"/>
      <c r="F40" s="435"/>
      <c r="G40" s="435"/>
      <c r="H40" s="435"/>
      <c r="I40" s="435"/>
      <c r="J40" s="435"/>
      <c r="K40" s="435"/>
      <c r="L40" s="435"/>
      <c r="M40" s="435">
        <v>127</v>
      </c>
      <c r="N40" s="435">
        <v>127</v>
      </c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7"/>
      <c r="AA40" s="436"/>
      <c r="AB40" s="70"/>
    </row>
    <row r="41" spans="1:28" ht="99.75" customHeight="1">
      <c r="A41" s="99">
        <v>890301</v>
      </c>
      <c r="B41" s="97" t="s">
        <v>54</v>
      </c>
      <c r="C41" s="434">
        <f t="shared" si="0"/>
        <v>300</v>
      </c>
      <c r="D41" s="434">
        <f t="shared" si="1"/>
        <v>300</v>
      </c>
      <c r="E41" s="435"/>
      <c r="F41" s="435"/>
      <c r="G41" s="435"/>
      <c r="H41" s="435"/>
      <c r="I41" s="435"/>
      <c r="J41" s="435"/>
      <c r="K41" s="435">
        <v>300</v>
      </c>
      <c r="L41" s="435">
        <v>300</v>
      </c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7"/>
      <c r="AA41" s="436"/>
      <c r="AB41" s="70"/>
    </row>
    <row r="42" spans="1:28" ht="99.75" customHeight="1">
      <c r="A42" s="99">
        <v>890441</v>
      </c>
      <c r="B42" s="97" t="s">
        <v>209</v>
      </c>
      <c r="C42" s="434">
        <f t="shared" si="0"/>
        <v>0</v>
      </c>
      <c r="D42" s="434">
        <f t="shared" si="1"/>
        <v>0</v>
      </c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7"/>
      <c r="AA42" s="436"/>
      <c r="AB42" s="70"/>
    </row>
    <row r="43" spans="1:28" ht="99.75" customHeight="1">
      <c r="A43" s="99">
        <v>890442</v>
      </c>
      <c r="B43" s="97" t="s">
        <v>83</v>
      </c>
      <c r="C43" s="434">
        <f t="shared" si="0"/>
        <v>64053</v>
      </c>
      <c r="D43" s="434">
        <f t="shared" si="1"/>
        <v>64053</v>
      </c>
      <c r="E43" s="435">
        <v>21852</v>
      </c>
      <c r="F43" s="435">
        <v>21852</v>
      </c>
      <c r="G43" s="435">
        <v>2923</v>
      </c>
      <c r="H43" s="435">
        <v>2923</v>
      </c>
      <c r="I43" s="435">
        <v>37318</v>
      </c>
      <c r="J43" s="435">
        <v>18864</v>
      </c>
      <c r="K43" s="435"/>
      <c r="L43" s="435"/>
      <c r="M43" s="435"/>
      <c r="N43" s="435"/>
      <c r="O43" s="435"/>
      <c r="P43" s="435"/>
      <c r="Q43" s="435"/>
      <c r="R43" s="435"/>
      <c r="S43" s="435">
        <v>1960</v>
      </c>
      <c r="T43" s="435">
        <v>20414</v>
      </c>
      <c r="U43" s="435"/>
      <c r="V43" s="435"/>
      <c r="W43" s="435"/>
      <c r="X43" s="435"/>
      <c r="Y43" s="435"/>
      <c r="Z43" s="437"/>
      <c r="AA43" s="436">
        <v>23</v>
      </c>
      <c r="AB43" s="70"/>
    </row>
    <row r="44" spans="1:28" ht="99.75" customHeight="1">
      <c r="A44" s="99">
        <v>890443</v>
      </c>
      <c r="B44" s="97" t="s">
        <v>201</v>
      </c>
      <c r="C44" s="434">
        <f t="shared" si="0"/>
        <v>0</v>
      </c>
      <c r="D44" s="434">
        <f t="shared" si="1"/>
        <v>0</v>
      </c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7"/>
      <c r="AA44" s="436"/>
      <c r="AB44" s="70"/>
    </row>
    <row r="45" spans="1:28" ht="99.75" customHeight="1">
      <c r="A45" s="99">
        <v>910123</v>
      </c>
      <c r="B45" s="97" t="s">
        <v>156</v>
      </c>
      <c r="C45" s="434">
        <f t="shared" si="0"/>
        <v>311</v>
      </c>
      <c r="D45" s="434">
        <f t="shared" si="1"/>
        <v>399</v>
      </c>
      <c r="E45" s="435">
        <v>250</v>
      </c>
      <c r="F45" s="435">
        <v>250</v>
      </c>
      <c r="G45" s="435">
        <v>61</v>
      </c>
      <c r="H45" s="435">
        <v>61</v>
      </c>
      <c r="I45" s="435"/>
      <c r="J45" s="435">
        <v>88</v>
      </c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7"/>
      <c r="AA45" s="436"/>
      <c r="AB45" s="70"/>
    </row>
    <row r="46" spans="1:28" ht="99.75" customHeight="1">
      <c r="A46" s="99">
        <v>931102</v>
      </c>
      <c r="B46" s="97" t="s">
        <v>157</v>
      </c>
      <c r="C46" s="434">
        <f t="shared" si="0"/>
        <v>98</v>
      </c>
      <c r="D46" s="434">
        <f t="shared" si="1"/>
        <v>0</v>
      </c>
      <c r="E46" s="435"/>
      <c r="F46" s="435"/>
      <c r="G46" s="435"/>
      <c r="H46" s="435"/>
      <c r="I46" s="435"/>
      <c r="J46" s="435"/>
      <c r="K46" s="435">
        <v>98</v>
      </c>
      <c r="L46" s="435">
        <v>0</v>
      </c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7"/>
      <c r="AA46" s="436"/>
      <c r="AB46" s="70"/>
    </row>
    <row r="47" spans="1:28" ht="99.75" customHeight="1">
      <c r="A47" s="99">
        <v>960302</v>
      </c>
      <c r="B47" s="97" t="s">
        <v>115</v>
      </c>
      <c r="C47" s="434">
        <f t="shared" si="0"/>
        <v>100</v>
      </c>
      <c r="D47" s="434">
        <f t="shared" si="1"/>
        <v>100</v>
      </c>
      <c r="E47" s="435"/>
      <c r="F47" s="435"/>
      <c r="G47" s="435"/>
      <c r="H47" s="435"/>
      <c r="I47" s="435">
        <v>100</v>
      </c>
      <c r="J47" s="435">
        <v>100</v>
      </c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7"/>
      <c r="AA47" s="436"/>
      <c r="AB47" s="70"/>
    </row>
    <row r="48" spans="1:28" ht="99.75" customHeight="1" thickBot="1">
      <c r="A48" s="2"/>
      <c r="B48" s="98" t="s">
        <v>45</v>
      </c>
      <c r="C48" s="439">
        <f t="shared" si="0"/>
        <v>114734</v>
      </c>
      <c r="D48" s="440">
        <f t="shared" si="1"/>
        <v>117382</v>
      </c>
      <c r="E48" s="441">
        <f aca="true" t="shared" si="2" ref="E48:AA48">SUM(E9:E47)</f>
        <v>28169</v>
      </c>
      <c r="F48" s="441">
        <f t="shared" si="2"/>
        <v>28169</v>
      </c>
      <c r="G48" s="441">
        <f t="shared" si="2"/>
        <v>4421</v>
      </c>
      <c r="H48" s="441">
        <f t="shared" si="2"/>
        <v>4421</v>
      </c>
      <c r="I48" s="441">
        <f t="shared" si="2"/>
        <v>43969</v>
      </c>
      <c r="J48" s="441">
        <f t="shared" si="2"/>
        <v>28996</v>
      </c>
      <c r="K48" s="441">
        <f t="shared" si="2"/>
        <v>15898</v>
      </c>
      <c r="L48" s="441">
        <f t="shared" si="2"/>
        <v>17020</v>
      </c>
      <c r="M48" s="441">
        <f t="shared" si="2"/>
        <v>17617</v>
      </c>
      <c r="N48" s="441">
        <f t="shared" si="2"/>
        <v>17617</v>
      </c>
      <c r="O48" s="441">
        <f t="shared" si="2"/>
        <v>0</v>
      </c>
      <c r="P48" s="441">
        <f t="shared" si="2"/>
        <v>0</v>
      </c>
      <c r="Q48" s="441">
        <f t="shared" si="2"/>
        <v>2200</v>
      </c>
      <c r="R48" s="441">
        <f t="shared" si="2"/>
        <v>0</v>
      </c>
      <c r="S48" s="441">
        <f t="shared" si="2"/>
        <v>1960</v>
      </c>
      <c r="T48" s="441">
        <f t="shared" si="2"/>
        <v>20459</v>
      </c>
      <c r="U48" s="441">
        <f t="shared" si="2"/>
        <v>0</v>
      </c>
      <c r="V48" s="441">
        <f t="shared" si="2"/>
        <v>200</v>
      </c>
      <c r="W48" s="441">
        <f t="shared" si="2"/>
        <v>0</v>
      </c>
      <c r="X48" s="441">
        <f t="shared" si="2"/>
        <v>0</v>
      </c>
      <c r="Y48" s="441">
        <f t="shared" si="2"/>
        <v>500</v>
      </c>
      <c r="Z48" s="441">
        <f t="shared" si="2"/>
        <v>500</v>
      </c>
      <c r="AA48" s="442">
        <f t="shared" si="2"/>
        <v>25</v>
      </c>
      <c r="AB48" s="71"/>
    </row>
    <row r="49" spans="3:28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3"/>
      <c r="AB49" s="69"/>
    </row>
    <row r="50" spans="3:28" ht="12.75">
      <c r="C50" s="8"/>
      <c r="D50" s="8"/>
      <c r="E50" s="9"/>
      <c r="F50" s="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  <c r="AA50" s="73"/>
      <c r="AB50" s="69"/>
    </row>
  </sheetData>
  <sheetProtection/>
  <mergeCells count="33">
    <mergeCell ref="S8:T8"/>
    <mergeCell ref="K8:L8"/>
    <mergeCell ref="M8:N8"/>
    <mergeCell ref="O8:P8"/>
    <mergeCell ref="Q6:R6"/>
    <mergeCell ref="Q8:R8"/>
    <mergeCell ref="A1:Y1"/>
    <mergeCell ref="W6:X6"/>
    <mergeCell ref="E5:Z5"/>
    <mergeCell ref="C6:D6"/>
    <mergeCell ref="C5:D5"/>
    <mergeCell ref="A5:B8"/>
    <mergeCell ref="G6:H6"/>
    <mergeCell ref="G8:H8"/>
    <mergeCell ref="I6:J6"/>
    <mergeCell ref="I8:J8"/>
    <mergeCell ref="U8:V8"/>
    <mergeCell ref="W8:X8"/>
    <mergeCell ref="E6:F6"/>
    <mergeCell ref="AC4:AC6"/>
    <mergeCell ref="E8:F8"/>
    <mergeCell ref="K6:L6"/>
    <mergeCell ref="M6:N6"/>
    <mergeCell ref="O6:P6"/>
    <mergeCell ref="Y8:Z8"/>
    <mergeCell ref="Y6:Z6"/>
    <mergeCell ref="Y2:AA2"/>
    <mergeCell ref="AD4:AD6"/>
    <mergeCell ref="AB4:AB6"/>
    <mergeCell ref="AA4:AA6"/>
    <mergeCell ref="A4:Z4"/>
    <mergeCell ref="S6:T6"/>
    <mergeCell ref="U6:V6"/>
  </mergeCells>
  <printOptions horizontalCentered="1"/>
  <pageMargins left="0.5511811023622047" right="0.5118110236220472" top="0.6692913385826772" bottom="0.7480314960629921" header="0.5118110236220472" footer="0.5118110236220472"/>
  <pageSetup fitToHeight="1" fitToWidth="1" horizontalDpi="600" verticalDpi="600" orientation="landscape" paperSize="8" scale="16" r:id="rId1"/>
  <rowBreaks count="1" manualBreakCount="1">
    <brk id="34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zoomScalePageLayoutView="0" workbookViewId="0" topLeftCell="A1">
      <selection activeCell="C5" sqref="C5:D5"/>
    </sheetView>
  </sheetViews>
  <sheetFormatPr defaultColWidth="9.00390625" defaultRowHeight="12.75"/>
  <cols>
    <col min="1" max="1" width="10.25390625" style="10" customWidth="1"/>
    <col min="2" max="2" width="100.75390625" style="10" customWidth="1"/>
    <col min="3" max="4" width="21.375" style="10" customWidth="1"/>
    <col min="5" max="16384" width="9.125" style="10" customWidth="1"/>
  </cols>
  <sheetData>
    <row r="1" spans="1:4" ht="39.75" customHeight="1">
      <c r="A1" s="168" t="s">
        <v>176</v>
      </c>
      <c r="B1" s="168"/>
      <c r="C1" s="168"/>
      <c r="D1" s="168"/>
    </row>
    <row r="2" spans="1:4" ht="55.5" customHeight="1">
      <c r="A2" s="139" t="s">
        <v>84</v>
      </c>
      <c r="B2" s="139"/>
      <c r="C2" s="139"/>
      <c r="D2" s="139"/>
    </row>
    <row r="5" spans="3:6" ht="15.75">
      <c r="C5" s="365" t="s">
        <v>312</v>
      </c>
      <c r="D5" s="365"/>
      <c r="E5" s="288"/>
      <c r="F5" s="288"/>
    </row>
    <row r="6" ht="16.5" customHeight="1" thickBot="1">
      <c r="D6" s="18" t="s">
        <v>0</v>
      </c>
    </row>
    <row r="7" spans="1:4" ht="49.5" customHeight="1">
      <c r="A7" s="366" t="s">
        <v>66</v>
      </c>
      <c r="B7" s="368" t="s">
        <v>35</v>
      </c>
      <c r="C7" s="135" t="s">
        <v>196</v>
      </c>
      <c r="D7" s="370" t="s">
        <v>241</v>
      </c>
    </row>
    <row r="8" spans="1:4" ht="49.5" customHeight="1" thickBot="1">
      <c r="A8" s="367"/>
      <c r="B8" s="369"/>
      <c r="C8" s="362"/>
      <c r="D8" s="371"/>
    </row>
    <row r="9" spans="1:4" ht="49.5" customHeight="1">
      <c r="A9" s="15" t="s">
        <v>1</v>
      </c>
      <c r="B9" s="16" t="s">
        <v>202</v>
      </c>
      <c r="C9" s="284"/>
      <c r="D9" s="283"/>
    </row>
    <row r="10" spans="1:4" ht="49.5" customHeight="1">
      <c r="A10" s="14" t="s">
        <v>2</v>
      </c>
      <c r="B10" s="13" t="s">
        <v>116</v>
      </c>
      <c r="C10" s="285">
        <v>1450</v>
      </c>
      <c r="D10" s="93">
        <v>1450</v>
      </c>
    </row>
    <row r="11" spans="1:4" ht="49.5" customHeight="1">
      <c r="A11" s="14" t="s">
        <v>7</v>
      </c>
      <c r="B11" s="13" t="s">
        <v>85</v>
      </c>
      <c r="C11" s="285">
        <v>44046</v>
      </c>
      <c r="D11" s="93">
        <v>41908</v>
      </c>
    </row>
    <row r="12" spans="1:4" ht="49.5" customHeight="1">
      <c r="A12" s="14" t="s">
        <v>10</v>
      </c>
      <c r="B12" s="13" t="s">
        <v>5</v>
      </c>
      <c r="C12" s="285">
        <v>370</v>
      </c>
      <c r="D12" s="93">
        <v>370</v>
      </c>
    </row>
    <row r="13" spans="1:4" ht="49.5" customHeight="1">
      <c r="A13" s="14" t="s">
        <v>11</v>
      </c>
      <c r="B13" s="13" t="s">
        <v>8</v>
      </c>
      <c r="C13" s="285"/>
      <c r="D13" s="93"/>
    </row>
    <row r="14" spans="1:4" ht="49.5" customHeight="1">
      <c r="A14" s="14" t="s">
        <v>12</v>
      </c>
      <c r="B14" s="13" t="s">
        <v>194</v>
      </c>
      <c r="C14" s="285">
        <v>61893</v>
      </c>
      <c r="D14" s="93">
        <v>43761</v>
      </c>
    </row>
    <row r="15" spans="1:4" ht="49.5" customHeight="1">
      <c r="A15" s="14" t="s">
        <v>13</v>
      </c>
      <c r="B15" s="13" t="s">
        <v>86</v>
      </c>
      <c r="C15" s="285"/>
      <c r="D15" s="93"/>
    </row>
    <row r="16" spans="1:4" ht="49.5" customHeight="1">
      <c r="A16" s="14" t="s">
        <v>94</v>
      </c>
      <c r="B16" s="13" t="s">
        <v>87</v>
      </c>
      <c r="C16" s="285"/>
      <c r="D16" s="93"/>
    </row>
    <row r="17" spans="1:4" ht="49.5" customHeight="1">
      <c r="A17" s="14" t="s">
        <v>15</v>
      </c>
      <c r="B17" s="13" t="s">
        <v>88</v>
      </c>
      <c r="C17" s="285">
        <v>2815</v>
      </c>
      <c r="D17" s="93">
        <v>9434</v>
      </c>
    </row>
    <row r="18" spans="1:4" ht="49.5" customHeight="1" thickBot="1">
      <c r="A18" s="88" t="s">
        <v>109</v>
      </c>
      <c r="B18" s="89" t="s">
        <v>4</v>
      </c>
      <c r="C18" s="286"/>
      <c r="D18" s="287"/>
    </row>
    <row r="19" spans="1:4" s="11" customFormat="1" ht="49.5" customHeight="1" thickBot="1">
      <c r="A19" s="363" t="s">
        <v>98</v>
      </c>
      <c r="B19" s="364"/>
      <c r="C19" s="52">
        <f>SUM(C9:C18)</f>
        <v>110574</v>
      </c>
      <c r="D19" s="112">
        <f>SUM(D9:D18)</f>
        <v>96923</v>
      </c>
    </row>
    <row r="20" spans="1:4" ht="49.5" customHeight="1">
      <c r="A20" s="372"/>
      <c r="B20" s="372"/>
      <c r="C20" s="372"/>
      <c r="D20" s="372"/>
    </row>
    <row r="21" spans="1:4" ht="49.5" customHeight="1">
      <c r="A21" s="15" t="s">
        <v>1</v>
      </c>
      <c r="B21" s="16" t="s">
        <v>89</v>
      </c>
      <c r="C21" s="278">
        <v>28169</v>
      </c>
      <c r="D21" s="279">
        <v>28169</v>
      </c>
    </row>
    <row r="22" spans="1:4" ht="49.5" customHeight="1">
      <c r="A22" s="14" t="s">
        <v>2</v>
      </c>
      <c r="B22" s="13" t="s">
        <v>90</v>
      </c>
      <c r="C22" s="282">
        <v>4421</v>
      </c>
      <c r="D22" s="281">
        <v>4421</v>
      </c>
    </row>
    <row r="23" spans="1:4" ht="49.5" customHeight="1">
      <c r="A23" s="14" t="s">
        <v>7</v>
      </c>
      <c r="B23" s="13" t="s">
        <v>91</v>
      </c>
      <c r="C23" s="282">
        <v>43969</v>
      </c>
      <c r="D23" s="281">
        <v>28996</v>
      </c>
    </row>
    <row r="24" spans="1:4" ht="49.5" customHeight="1">
      <c r="A24" s="14" t="s">
        <v>10</v>
      </c>
      <c r="B24" s="13" t="s">
        <v>228</v>
      </c>
      <c r="C24" s="282">
        <v>14462</v>
      </c>
      <c r="D24" s="281">
        <v>14584</v>
      </c>
    </row>
    <row r="25" spans="1:4" ht="49.5" customHeight="1">
      <c r="A25" s="14" t="s">
        <v>11</v>
      </c>
      <c r="B25" s="13" t="s">
        <v>229</v>
      </c>
      <c r="C25" s="282">
        <v>1436</v>
      </c>
      <c r="D25" s="281">
        <v>2436</v>
      </c>
    </row>
    <row r="26" spans="1:4" ht="49.5" customHeight="1">
      <c r="A26" s="14" t="s">
        <v>12</v>
      </c>
      <c r="B26" s="13" t="s">
        <v>110</v>
      </c>
      <c r="C26" s="282">
        <v>17617</v>
      </c>
      <c r="D26" s="281">
        <v>17617</v>
      </c>
    </row>
    <row r="27" spans="1:4" ht="49.5" customHeight="1">
      <c r="A27" s="14" t="s">
        <v>13</v>
      </c>
      <c r="B27" s="13" t="s">
        <v>92</v>
      </c>
      <c r="C27" s="282"/>
      <c r="D27" s="281">
        <v>200</v>
      </c>
    </row>
    <row r="28" spans="1:4" ht="49.5" customHeight="1">
      <c r="A28" s="14" t="s">
        <v>94</v>
      </c>
      <c r="B28" s="13" t="s">
        <v>93</v>
      </c>
      <c r="C28" s="282"/>
      <c r="D28" s="281"/>
    </row>
    <row r="29" spans="1:4" ht="49.5" customHeight="1">
      <c r="A29" s="14" t="s">
        <v>15</v>
      </c>
      <c r="B29" s="13" t="s">
        <v>95</v>
      </c>
      <c r="C29" s="282"/>
      <c r="D29" s="281"/>
    </row>
    <row r="30" spans="1:4" ht="49.5" customHeight="1" thickBot="1">
      <c r="A30" s="21" t="s">
        <v>109</v>
      </c>
      <c r="B30" s="17" t="s">
        <v>67</v>
      </c>
      <c r="C30" s="53">
        <v>500</v>
      </c>
      <c r="D30" s="280">
        <v>500</v>
      </c>
    </row>
    <row r="31" spans="1:4" ht="49.5" customHeight="1" thickBot="1">
      <c r="A31" s="363" t="s">
        <v>99</v>
      </c>
      <c r="B31" s="364"/>
      <c r="C31" s="54">
        <f>SUM(C21:C30)</f>
        <v>110574</v>
      </c>
      <c r="D31" s="113">
        <f>SUM(D21:D30)</f>
        <v>96923</v>
      </c>
    </row>
    <row r="32" spans="3:4" ht="15.75">
      <c r="C32" s="12"/>
      <c r="D32" s="12"/>
    </row>
  </sheetData>
  <sheetProtection/>
  <mergeCells count="10">
    <mergeCell ref="A31:B31"/>
    <mergeCell ref="A7:A8"/>
    <mergeCell ref="B7:B8"/>
    <mergeCell ref="D7:D8"/>
    <mergeCell ref="A20:D20"/>
    <mergeCell ref="A1:D1"/>
    <mergeCell ref="A2:D2"/>
    <mergeCell ref="C7:C8"/>
    <mergeCell ref="A19:B19"/>
    <mergeCell ref="C5:D5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12.75390625" style="5" customWidth="1"/>
    <col min="2" max="2" width="19.125" style="5" customWidth="1"/>
    <col min="3" max="3" width="47.125" style="5" customWidth="1"/>
    <col min="4" max="5" width="22.75390625" style="5" customWidth="1"/>
    <col min="6" max="6" width="13.375" style="5" bestFit="1" customWidth="1"/>
    <col min="7" max="7" width="14.625" style="5" customWidth="1"/>
    <col min="8" max="16384" width="9.125" style="5" customWidth="1"/>
  </cols>
  <sheetData>
    <row r="1" spans="1:5" ht="25.5">
      <c r="A1" s="376" t="s">
        <v>176</v>
      </c>
      <c r="B1" s="376"/>
      <c r="C1" s="376"/>
      <c r="D1" s="376"/>
      <c r="E1" s="376"/>
    </row>
    <row r="2" spans="1:5" ht="25.5">
      <c r="A2" s="377" t="s">
        <v>100</v>
      </c>
      <c r="B2" s="377"/>
      <c r="C2" s="377"/>
      <c r="D2" s="377"/>
      <c r="E2" s="377"/>
    </row>
    <row r="3" spans="4:5" ht="18.75">
      <c r="D3" s="4"/>
      <c r="E3" s="4"/>
    </row>
    <row r="4" spans="2:6" ht="18.75">
      <c r="B4" s="373" t="s">
        <v>311</v>
      </c>
      <c r="C4" s="373"/>
      <c r="D4" s="373"/>
      <c r="E4" s="373"/>
      <c r="F4" s="260"/>
    </row>
    <row r="5" spans="1:5" ht="19.5" thickBot="1">
      <c r="A5" s="1"/>
      <c r="B5" s="1"/>
      <c r="C5" s="1"/>
      <c r="E5" s="261" t="s">
        <v>0</v>
      </c>
    </row>
    <row r="6" spans="1:5" ht="38.25" customHeight="1">
      <c r="A6" s="378" t="s">
        <v>66</v>
      </c>
      <c r="B6" s="403" t="s">
        <v>35</v>
      </c>
      <c r="C6" s="404"/>
      <c r="D6" s="380" t="s">
        <v>196</v>
      </c>
      <c r="E6" s="380" t="s">
        <v>241</v>
      </c>
    </row>
    <row r="7" spans="1:5" ht="21" customHeight="1" thickBot="1">
      <c r="A7" s="379"/>
      <c r="B7" s="405"/>
      <c r="C7" s="406"/>
      <c r="D7" s="381"/>
      <c r="E7" s="381"/>
    </row>
    <row r="8" spans="1:5" ht="39.75" customHeight="1" thickBot="1">
      <c r="A8" s="3" t="s">
        <v>1</v>
      </c>
      <c r="B8" s="386" t="s">
        <v>29</v>
      </c>
      <c r="C8" s="387"/>
      <c r="D8" s="266">
        <f>SUM(D9:D9)</f>
        <v>1960</v>
      </c>
      <c r="E8" s="94">
        <f>SUM(E9:E17)</f>
        <v>20459</v>
      </c>
    </row>
    <row r="9" spans="1:5" ht="39.75" customHeight="1">
      <c r="A9" s="272" t="s">
        <v>6</v>
      </c>
      <c r="B9" s="388" t="s">
        <v>236</v>
      </c>
      <c r="C9" s="389"/>
      <c r="D9" s="267">
        <v>1960</v>
      </c>
      <c r="E9" s="262">
        <v>1960</v>
      </c>
    </row>
    <row r="10" spans="1:5" ht="39.75" customHeight="1">
      <c r="A10" s="272" t="s">
        <v>199</v>
      </c>
      <c r="B10" s="382" t="s">
        <v>231</v>
      </c>
      <c r="C10" s="383"/>
      <c r="D10" s="55"/>
      <c r="E10" s="263">
        <v>6500</v>
      </c>
    </row>
    <row r="11" spans="1:5" ht="39.75" customHeight="1">
      <c r="A11" s="272" t="s">
        <v>200</v>
      </c>
      <c r="B11" s="407" t="s">
        <v>232</v>
      </c>
      <c r="C11" s="408"/>
      <c r="D11" s="55"/>
      <c r="E11" s="263">
        <v>6770</v>
      </c>
    </row>
    <row r="12" spans="1:5" ht="39.75" customHeight="1">
      <c r="A12" s="272" t="s">
        <v>230</v>
      </c>
      <c r="B12" s="382" t="s">
        <v>233</v>
      </c>
      <c r="C12" s="383"/>
      <c r="D12" s="55"/>
      <c r="E12" s="263">
        <v>3560</v>
      </c>
    </row>
    <row r="13" spans="1:5" ht="39.75" customHeight="1">
      <c r="A13" s="273" t="s">
        <v>237</v>
      </c>
      <c r="B13" s="390" t="s">
        <v>248</v>
      </c>
      <c r="C13" s="391"/>
      <c r="D13" s="55"/>
      <c r="E13" s="263">
        <v>468</v>
      </c>
    </row>
    <row r="14" spans="1:5" ht="39.75" customHeight="1">
      <c r="A14" s="274" t="s">
        <v>235</v>
      </c>
      <c r="B14" s="390" t="s">
        <v>249</v>
      </c>
      <c r="C14" s="391"/>
      <c r="D14" s="268"/>
      <c r="E14" s="263">
        <v>127</v>
      </c>
    </row>
    <row r="15" spans="1:5" ht="39.75" customHeight="1">
      <c r="A15" s="274" t="s">
        <v>245</v>
      </c>
      <c r="B15" s="390" t="s">
        <v>251</v>
      </c>
      <c r="C15" s="391"/>
      <c r="D15" s="55"/>
      <c r="E15" s="264">
        <v>1029</v>
      </c>
    </row>
    <row r="16" spans="1:5" ht="39.75" customHeight="1">
      <c r="A16" s="273" t="s">
        <v>247</v>
      </c>
      <c r="B16" s="388" t="s">
        <v>244</v>
      </c>
      <c r="C16" s="389"/>
      <c r="D16" s="55"/>
      <c r="E16" s="263">
        <v>10</v>
      </c>
    </row>
    <row r="17" spans="1:5" ht="39.75" customHeight="1" thickBot="1">
      <c r="A17" s="275" t="s">
        <v>250</v>
      </c>
      <c r="B17" s="384" t="s">
        <v>246</v>
      </c>
      <c r="C17" s="385"/>
      <c r="D17" s="269"/>
      <c r="E17" s="265">
        <v>35</v>
      </c>
    </row>
    <row r="18" spans="1:6" ht="39.75" customHeight="1" thickBot="1">
      <c r="A18" s="3" t="s">
        <v>101</v>
      </c>
      <c r="B18" s="386" t="s">
        <v>102</v>
      </c>
      <c r="C18" s="387"/>
      <c r="D18" s="266">
        <f>SUM(D19:D19)</f>
        <v>2200</v>
      </c>
      <c r="E18" s="94">
        <f>SUM(E19:E19)</f>
        <v>0</v>
      </c>
      <c r="F18" s="5" t="s">
        <v>9</v>
      </c>
    </row>
    <row r="19" spans="1:5" ht="39.75" customHeight="1" thickBot="1">
      <c r="A19" s="272" t="s">
        <v>3</v>
      </c>
      <c r="B19" s="388" t="s">
        <v>198</v>
      </c>
      <c r="C19" s="389"/>
      <c r="D19" s="267">
        <v>2200</v>
      </c>
      <c r="E19" s="262">
        <v>0</v>
      </c>
    </row>
    <row r="20" spans="1:5" ht="39.75" customHeight="1" thickBot="1">
      <c r="A20" s="276" t="s">
        <v>7</v>
      </c>
      <c r="B20" s="386" t="s">
        <v>14</v>
      </c>
      <c r="C20" s="387"/>
      <c r="D20" s="266">
        <v>0</v>
      </c>
      <c r="E20" s="94">
        <v>0</v>
      </c>
    </row>
    <row r="21" spans="1:5" ht="39.75" customHeight="1" thickBot="1">
      <c r="A21" s="363" t="s">
        <v>107</v>
      </c>
      <c r="B21" s="364"/>
      <c r="C21" s="399"/>
      <c r="D21" s="57">
        <f>D20+D18+D8</f>
        <v>4160</v>
      </c>
      <c r="E21" s="115">
        <f>E20+E18+E8</f>
        <v>20459</v>
      </c>
    </row>
    <row r="22" spans="1:5" ht="39.75" customHeight="1" thickBot="1">
      <c r="A22" s="400"/>
      <c r="B22" s="401"/>
      <c r="C22" s="401"/>
      <c r="D22" s="401"/>
      <c r="E22" s="402"/>
    </row>
    <row r="23" spans="1:5" ht="39.75" customHeight="1">
      <c r="A23" s="270" t="s">
        <v>1</v>
      </c>
      <c r="B23" s="395" t="s">
        <v>96</v>
      </c>
      <c r="C23" s="396"/>
      <c r="D23" s="58"/>
      <c r="E23" s="58"/>
    </row>
    <row r="24" spans="1:5" ht="39.75" customHeight="1">
      <c r="A24" s="273" t="s">
        <v>3</v>
      </c>
      <c r="B24" s="397" t="s">
        <v>227</v>
      </c>
      <c r="C24" s="398"/>
      <c r="D24" s="55">
        <v>1394</v>
      </c>
      <c r="E24" s="55">
        <v>19848</v>
      </c>
    </row>
    <row r="25" spans="1:5" ht="39.75" customHeight="1">
      <c r="A25" s="273" t="s">
        <v>225</v>
      </c>
      <c r="B25" s="374" t="s">
        <v>226</v>
      </c>
      <c r="C25" s="375"/>
      <c r="D25" s="55"/>
      <c r="E25" s="55">
        <v>45</v>
      </c>
    </row>
    <row r="26" spans="1:5" ht="39.75" customHeight="1">
      <c r="A26" s="277" t="s">
        <v>7</v>
      </c>
      <c r="B26" s="374" t="s">
        <v>103</v>
      </c>
      <c r="C26" s="375"/>
      <c r="D26" s="55">
        <v>2766</v>
      </c>
      <c r="E26" s="55">
        <v>566</v>
      </c>
    </row>
    <row r="27" spans="1:5" ht="39.75" customHeight="1">
      <c r="A27" s="277" t="s">
        <v>10</v>
      </c>
      <c r="B27" s="374" t="s">
        <v>104</v>
      </c>
      <c r="C27" s="375"/>
      <c r="D27" s="55"/>
      <c r="E27" s="55"/>
    </row>
    <row r="28" spans="1:5" ht="39.75" customHeight="1">
      <c r="A28" s="277" t="s">
        <v>11</v>
      </c>
      <c r="B28" s="374" t="s">
        <v>105</v>
      </c>
      <c r="C28" s="375"/>
      <c r="D28" s="55"/>
      <c r="E28" s="55"/>
    </row>
    <row r="29" spans="1:5" ht="39.75" customHeight="1">
      <c r="A29" s="277" t="s">
        <v>12</v>
      </c>
      <c r="B29" s="374" t="s">
        <v>106</v>
      </c>
      <c r="C29" s="375"/>
      <c r="D29" s="55"/>
      <c r="E29" s="55"/>
    </row>
    <row r="30" spans="1:5" ht="39.75" customHeight="1" thickBot="1">
      <c r="A30" s="271" t="s">
        <v>13</v>
      </c>
      <c r="B30" s="393" t="s">
        <v>97</v>
      </c>
      <c r="C30" s="394"/>
      <c r="D30" s="56"/>
      <c r="E30" s="56"/>
    </row>
    <row r="31" spans="1:5" ht="39.75" customHeight="1" thickBot="1">
      <c r="A31" s="363" t="s">
        <v>108</v>
      </c>
      <c r="B31" s="364"/>
      <c r="C31" s="392"/>
      <c r="D31" s="94">
        <f>SUM(D23:D30)</f>
        <v>4160</v>
      </c>
      <c r="E31" s="116">
        <f>SUM(E23:E30)</f>
        <v>20459</v>
      </c>
    </row>
    <row r="32" spans="1:5" ht="33.75" customHeight="1">
      <c r="A32" s="1"/>
      <c r="B32" s="1"/>
      <c r="C32" s="1"/>
      <c r="D32" s="20"/>
      <c r="E32" s="20"/>
    </row>
    <row r="33" spans="4:5" ht="18.75">
      <c r="D33" s="19"/>
      <c r="E33" s="19"/>
    </row>
    <row r="34" spans="4:5" ht="18.75">
      <c r="D34" s="19"/>
      <c r="E34" s="19"/>
    </row>
    <row r="35" spans="4:5" ht="18.75">
      <c r="D35" s="19"/>
      <c r="E35" s="19"/>
    </row>
    <row r="36" spans="4:5" ht="18.75">
      <c r="D36" s="19"/>
      <c r="E36" s="19"/>
    </row>
    <row r="37" spans="4:5" ht="18.75">
      <c r="D37" s="19"/>
      <c r="E37" s="19"/>
    </row>
    <row r="38" spans="4:5" ht="18.75">
      <c r="D38" s="19"/>
      <c r="E38" s="19"/>
    </row>
    <row r="39" spans="4:5" ht="18.75">
      <c r="D39" s="19"/>
      <c r="E39" s="19"/>
    </row>
    <row r="40" spans="4:5" ht="18.75">
      <c r="D40" s="19"/>
      <c r="E40" s="19"/>
    </row>
  </sheetData>
  <sheetProtection/>
  <mergeCells count="31">
    <mergeCell ref="B13:C13"/>
    <mergeCell ref="B25:C25"/>
    <mergeCell ref="B15:C15"/>
    <mergeCell ref="B27:C27"/>
    <mergeCell ref="E6:E7"/>
    <mergeCell ref="A22:E22"/>
    <mergeCell ref="B6:C7"/>
    <mergeCell ref="B11:C11"/>
    <mergeCell ref="B16:C16"/>
    <mergeCell ref="B19:C19"/>
    <mergeCell ref="B18:C18"/>
    <mergeCell ref="B9:C9"/>
    <mergeCell ref="B14:C14"/>
    <mergeCell ref="A31:C31"/>
    <mergeCell ref="B20:C20"/>
    <mergeCell ref="B28:C28"/>
    <mergeCell ref="B29:C29"/>
    <mergeCell ref="B30:C30"/>
    <mergeCell ref="B23:C23"/>
    <mergeCell ref="B24:C24"/>
    <mergeCell ref="A21:C21"/>
    <mergeCell ref="B4:E4"/>
    <mergeCell ref="B26:C26"/>
    <mergeCell ref="A1:E1"/>
    <mergeCell ref="A2:E2"/>
    <mergeCell ref="A6:A7"/>
    <mergeCell ref="D6:D7"/>
    <mergeCell ref="B12:C12"/>
    <mergeCell ref="B10:C10"/>
    <mergeCell ref="B17:C1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4">
      <selection activeCell="F19" sqref="F19"/>
    </sheetView>
  </sheetViews>
  <sheetFormatPr defaultColWidth="9.00390625" defaultRowHeight="12.75"/>
  <cols>
    <col min="1" max="1" width="46.875" style="47" customWidth="1"/>
    <col min="2" max="3" width="21.125" style="47" customWidth="1"/>
    <col min="4" max="16384" width="9.125" style="47" customWidth="1"/>
  </cols>
  <sheetData>
    <row r="1" spans="1:3" ht="25.5">
      <c r="A1" s="409" t="s">
        <v>176</v>
      </c>
      <c r="B1" s="409"/>
      <c r="C1" s="409"/>
    </row>
    <row r="2" spans="1:3" ht="25.5">
      <c r="A2" s="410" t="s">
        <v>177</v>
      </c>
      <c r="B2" s="410"/>
      <c r="C2" s="410"/>
    </row>
    <row r="3" spans="1:3" ht="25.5">
      <c r="A3" s="410" t="s">
        <v>178</v>
      </c>
      <c r="B3" s="410"/>
      <c r="C3" s="410"/>
    </row>
    <row r="4" spans="1:6" ht="25.5">
      <c r="A4" s="418" t="s">
        <v>309</v>
      </c>
      <c r="B4" s="418"/>
      <c r="C4" s="418"/>
      <c r="D4" s="51"/>
      <c r="E4" s="51"/>
      <c r="F4" s="51"/>
    </row>
    <row r="5" spans="1:5" ht="15" customHeight="1" thickBot="1">
      <c r="A5" s="413" t="s">
        <v>0</v>
      </c>
      <c r="B5" s="413"/>
      <c r="C5" s="413"/>
      <c r="E5" s="91"/>
    </row>
    <row r="6" spans="1:3" ht="30" customHeight="1">
      <c r="A6" s="414" t="s">
        <v>35</v>
      </c>
      <c r="B6" s="416" t="s">
        <v>179</v>
      </c>
      <c r="C6" s="411" t="s">
        <v>241</v>
      </c>
    </row>
    <row r="7" spans="1:3" ht="30" customHeight="1" thickBot="1">
      <c r="A7" s="415"/>
      <c r="B7" s="417"/>
      <c r="C7" s="412"/>
    </row>
    <row r="8" spans="1:3" s="48" customFormat="1" ht="30" customHeight="1" thickBot="1">
      <c r="A8" s="117" t="s">
        <v>180</v>
      </c>
      <c r="B8" s="241">
        <f>B9+B17+B16+B18+B22</f>
        <v>14462</v>
      </c>
      <c r="C8" s="95">
        <f>C9+C16+C21+C22+C23</f>
        <v>14584</v>
      </c>
    </row>
    <row r="9" spans="1:3" s="48" customFormat="1" ht="28.5" customHeight="1" thickBot="1">
      <c r="A9" s="90" t="s">
        <v>181</v>
      </c>
      <c r="B9" s="242">
        <f>SUM(B10:B15)</f>
        <v>6071</v>
      </c>
      <c r="C9" s="96">
        <f>SUM(C10:C15)</f>
        <v>6932</v>
      </c>
    </row>
    <row r="10" spans="1:3" ht="30" customHeight="1">
      <c r="A10" s="247" t="s">
        <v>182</v>
      </c>
      <c r="B10" s="243">
        <v>5299</v>
      </c>
      <c r="C10" s="118">
        <v>6932</v>
      </c>
    </row>
    <row r="11" spans="1:3" ht="30" customHeight="1">
      <c r="A11" s="248" t="s">
        <v>183</v>
      </c>
      <c r="B11" s="244">
        <v>187</v>
      </c>
      <c r="C11" s="119">
        <v>0</v>
      </c>
    </row>
    <row r="12" spans="1:3" ht="30" customHeight="1">
      <c r="A12" s="248" t="s">
        <v>184</v>
      </c>
      <c r="B12" s="244">
        <v>187</v>
      </c>
      <c r="C12" s="119">
        <v>0</v>
      </c>
    </row>
    <row r="13" spans="1:3" ht="30" customHeight="1">
      <c r="A13" s="248" t="s">
        <v>185</v>
      </c>
      <c r="B13" s="244">
        <v>300</v>
      </c>
      <c r="C13" s="119">
        <v>0</v>
      </c>
    </row>
    <row r="14" spans="1:3" ht="30" customHeight="1">
      <c r="A14" s="248" t="s">
        <v>186</v>
      </c>
      <c r="B14" s="244">
        <v>0</v>
      </c>
      <c r="C14" s="119">
        <v>0</v>
      </c>
    </row>
    <row r="15" spans="1:3" ht="30" customHeight="1">
      <c r="A15" s="249" t="s">
        <v>187</v>
      </c>
      <c r="B15" s="245">
        <v>98</v>
      </c>
      <c r="C15" s="119">
        <v>0</v>
      </c>
    </row>
    <row r="16" spans="1:3" s="49" customFormat="1" ht="30" customHeight="1">
      <c r="A16" s="255" t="s">
        <v>188</v>
      </c>
      <c r="B16" s="132">
        <v>6000</v>
      </c>
      <c r="C16" s="132">
        <v>6000</v>
      </c>
    </row>
    <row r="17" spans="1:3" ht="30" customHeight="1">
      <c r="A17" s="257" t="s">
        <v>189</v>
      </c>
      <c r="B17" s="134">
        <v>1000</v>
      </c>
      <c r="C17" s="134">
        <v>0</v>
      </c>
    </row>
    <row r="18" spans="1:3" ht="30" customHeight="1">
      <c r="A18" s="258" t="s">
        <v>56</v>
      </c>
      <c r="B18" s="134">
        <v>800</v>
      </c>
      <c r="C18" s="134">
        <v>800</v>
      </c>
    </row>
    <row r="19" spans="1:3" ht="30" customHeight="1">
      <c r="A19" s="258" t="s">
        <v>306</v>
      </c>
      <c r="B19" s="239"/>
      <c r="C19" s="239">
        <v>105</v>
      </c>
    </row>
    <row r="20" spans="1:3" ht="30" customHeight="1">
      <c r="A20" s="258" t="s">
        <v>307</v>
      </c>
      <c r="B20" s="239"/>
      <c r="C20" s="239">
        <v>99</v>
      </c>
    </row>
    <row r="21" spans="1:3" ht="30" customHeight="1">
      <c r="A21" s="250" t="s">
        <v>308</v>
      </c>
      <c r="B21" s="134"/>
      <c r="C21" s="240">
        <f>SUM(C18:C20)</f>
        <v>1004</v>
      </c>
    </row>
    <row r="22" spans="1:3" ht="30" customHeight="1">
      <c r="A22" s="258" t="s">
        <v>190</v>
      </c>
      <c r="B22" s="134">
        <v>591</v>
      </c>
      <c r="C22" s="134">
        <v>591</v>
      </c>
    </row>
    <row r="23" spans="1:3" ht="30" customHeight="1" thickBot="1">
      <c r="A23" s="259" t="s">
        <v>238</v>
      </c>
      <c r="B23" s="246"/>
      <c r="C23" s="130">
        <v>57</v>
      </c>
    </row>
    <row r="24" spans="1:3" s="48" customFormat="1" ht="30" customHeight="1" thickBot="1">
      <c r="A24" s="252" t="s">
        <v>310</v>
      </c>
      <c r="B24" s="242">
        <f>SUM(B25:B30)</f>
        <v>1436</v>
      </c>
      <c r="C24" s="96">
        <f>SUM(C25:C30)</f>
        <v>2436</v>
      </c>
    </row>
    <row r="25" spans="1:3" s="48" customFormat="1" ht="30" customHeight="1">
      <c r="A25" s="253" t="s">
        <v>195</v>
      </c>
      <c r="B25" s="131">
        <v>1041</v>
      </c>
      <c r="C25" s="131">
        <v>1041</v>
      </c>
    </row>
    <row r="26" spans="1:3" s="48" customFormat="1" ht="30" customHeight="1">
      <c r="A26" s="254" t="s">
        <v>243</v>
      </c>
      <c r="B26" s="251"/>
      <c r="C26" s="119">
        <v>1000</v>
      </c>
    </row>
    <row r="27" spans="1:3" s="48" customFormat="1" ht="30" customHeight="1">
      <c r="A27" s="255" t="s">
        <v>191</v>
      </c>
      <c r="B27" s="132">
        <v>50</v>
      </c>
      <c r="C27" s="132">
        <v>50</v>
      </c>
    </row>
    <row r="28" spans="1:3" s="48" customFormat="1" ht="30" customHeight="1">
      <c r="A28" s="255" t="s">
        <v>192</v>
      </c>
      <c r="B28" s="132">
        <v>30</v>
      </c>
      <c r="C28" s="132">
        <v>30</v>
      </c>
    </row>
    <row r="29" spans="1:3" s="48" customFormat="1" ht="30" customHeight="1">
      <c r="A29" s="255" t="s">
        <v>197</v>
      </c>
      <c r="B29" s="132">
        <v>15</v>
      </c>
      <c r="C29" s="132">
        <v>15</v>
      </c>
    </row>
    <row r="30" spans="1:3" s="48" customFormat="1" ht="30" customHeight="1" thickBot="1">
      <c r="A30" s="256" t="s">
        <v>193</v>
      </c>
      <c r="B30" s="133">
        <v>300</v>
      </c>
      <c r="C30" s="133">
        <v>300</v>
      </c>
    </row>
    <row r="31" spans="1:3" s="48" customFormat="1" ht="30" customHeight="1" thickBot="1">
      <c r="A31" s="90" t="s">
        <v>69</v>
      </c>
      <c r="B31" s="242">
        <f>B24+B8</f>
        <v>15898</v>
      </c>
      <c r="C31" s="96">
        <f>C8+C24</f>
        <v>17020</v>
      </c>
    </row>
    <row r="33" spans="6:7" ht="25.5">
      <c r="F33" s="92"/>
      <c r="G33" s="92"/>
    </row>
  </sheetData>
  <sheetProtection/>
  <mergeCells count="8">
    <mergeCell ref="A1:C1"/>
    <mergeCell ref="A2:C2"/>
    <mergeCell ref="A3:C3"/>
    <mergeCell ref="C6:C7"/>
    <mergeCell ref="A5:C5"/>
    <mergeCell ref="A6:A7"/>
    <mergeCell ref="B6:B7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zoomScale="50" zoomScaleNormal="50" workbookViewId="0" topLeftCell="A1">
      <pane xSplit="1" ySplit="2" topLeftCell="B9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G47" sqref="G47"/>
    </sheetView>
  </sheetViews>
  <sheetFormatPr defaultColWidth="9.00390625" defaultRowHeight="12.75"/>
  <cols>
    <col min="1" max="2" width="38.00390625" style="136" customWidth="1"/>
    <col min="3" max="14" width="15.75390625" style="136" customWidth="1"/>
    <col min="15" max="15" width="15.75390625" style="5" customWidth="1"/>
    <col min="16" max="16" width="10.625" style="136" customWidth="1"/>
    <col min="17" max="16384" width="9.125" style="136" customWidth="1"/>
  </cols>
  <sheetData>
    <row r="1" spans="1:15" ht="30" customHeight="1">
      <c r="A1" s="376" t="s">
        <v>252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s="137" customFormat="1" ht="30" customHeight="1">
      <c r="A2" s="377" t="s">
        <v>253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30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28" t="s">
        <v>305</v>
      </c>
      <c r="M3" s="428"/>
      <c r="N3" s="428"/>
      <c r="O3" s="428"/>
    </row>
    <row r="4" ht="30" customHeight="1" thickBot="1">
      <c r="O4" s="129" t="s">
        <v>0</v>
      </c>
    </row>
    <row r="5" spans="1:15" ht="30" customHeight="1">
      <c r="A5" s="138"/>
      <c r="B5" s="228"/>
      <c r="C5" s="224" t="s">
        <v>18</v>
      </c>
      <c r="D5" s="140" t="s">
        <v>19</v>
      </c>
      <c r="E5" s="140" t="s">
        <v>20</v>
      </c>
      <c r="F5" s="140" t="s">
        <v>21</v>
      </c>
      <c r="G5" s="140" t="s">
        <v>22</v>
      </c>
      <c r="H5" s="140" t="s">
        <v>23</v>
      </c>
      <c r="I5" s="140" t="s">
        <v>24</v>
      </c>
      <c r="J5" s="140" t="s">
        <v>25</v>
      </c>
      <c r="K5" s="140" t="s">
        <v>26</v>
      </c>
      <c r="L5" s="140" t="s">
        <v>27</v>
      </c>
      <c r="M5" s="140" t="s">
        <v>28</v>
      </c>
      <c r="N5" s="140" t="s">
        <v>254</v>
      </c>
      <c r="O5" s="128" t="s">
        <v>255</v>
      </c>
    </row>
    <row r="6" spans="1:15" ht="30" customHeight="1" thickBot="1">
      <c r="A6" s="421" t="s">
        <v>256</v>
      </c>
      <c r="B6" s="422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4"/>
    </row>
    <row r="7" spans="1:15" ht="30" customHeight="1">
      <c r="A7" s="141" t="s">
        <v>257</v>
      </c>
      <c r="B7" s="230" t="s">
        <v>179</v>
      </c>
      <c r="C7" s="126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>
        <f aca="true" t="shared" si="0" ref="O7:O15">SUM(C7:N7)</f>
        <v>0</v>
      </c>
    </row>
    <row r="8" spans="1:15" ht="30" customHeight="1">
      <c r="A8" s="237"/>
      <c r="B8" s="319" t="s">
        <v>241</v>
      </c>
      <c r="C8" s="126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>
        <f t="shared" si="0"/>
        <v>0</v>
      </c>
    </row>
    <row r="9" spans="1:15" ht="30" customHeight="1">
      <c r="A9" s="311" t="s">
        <v>4</v>
      </c>
      <c r="B9" s="320" t="s">
        <v>179</v>
      </c>
      <c r="C9" s="229">
        <v>10</v>
      </c>
      <c r="D9" s="145">
        <v>30</v>
      </c>
      <c r="E9" s="145">
        <v>600</v>
      </c>
      <c r="F9" s="145">
        <v>20</v>
      </c>
      <c r="G9" s="145">
        <v>20</v>
      </c>
      <c r="H9" s="145">
        <v>20</v>
      </c>
      <c r="I9" s="145">
        <v>30</v>
      </c>
      <c r="J9" s="145">
        <v>40</v>
      </c>
      <c r="K9" s="145">
        <v>600</v>
      </c>
      <c r="L9" s="145">
        <v>10</v>
      </c>
      <c r="M9" s="145">
        <v>20</v>
      </c>
      <c r="N9" s="145">
        <v>50</v>
      </c>
      <c r="O9" s="146">
        <f t="shared" si="0"/>
        <v>1450</v>
      </c>
    </row>
    <row r="10" spans="1:15" ht="30" customHeight="1">
      <c r="A10" s="237"/>
      <c r="B10" s="238" t="s">
        <v>241</v>
      </c>
      <c r="C10" s="229">
        <v>10</v>
      </c>
      <c r="D10" s="145">
        <v>30</v>
      </c>
      <c r="E10" s="145">
        <v>600</v>
      </c>
      <c r="F10" s="145">
        <v>20</v>
      </c>
      <c r="G10" s="145">
        <v>20</v>
      </c>
      <c r="H10" s="145">
        <v>20</v>
      </c>
      <c r="I10" s="145">
        <v>30</v>
      </c>
      <c r="J10" s="145">
        <v>40</v>
      </c>
      <c r="K10" s="145">
        <v>600</v>
      </c>
      <c r="L10" s="145">
        <v>10</v>
      </c>
      <c r="M10" s="145">
        <v>20</v>
      </c>
      <c r="N10" s="145">
        <v>50</v>
      </c>
      <c r="O10" s="146">
        <f t="shared" si="0"/>
        <v>1450</v>
      </c>
    </row>
    <row r="11" spans="1:15" ht="30" customHeight="1">
      <c r="A11" s="311" t="s">
        <v>258</v>
      </c>
      <c r="B11" s="320" t="s">
        <v>179</v>
      </c>
      <c r="C11" s="229">
        <v>5000</v>
      </c>
      <c r="D11" s="145">
        <v>5000</v>
      </c>
      <c r="E11" s="145">
        <v>6200</v>
      </c>
      <c r="F11" s="145">
        <v>5000</v>
      </c>
      <c r="G11" s="145">
        <v>6000</v>
      </c>
      <c r="H11" s="145">
        <v>5300</v>
      </c>
      <c r="I11" s="145">
        <v>5000</v>
      </c>
      <c r="J11" s="145">
        <v>5000</v>
      </c>
      <c r="K11" s="145">
        <v>5400</v>
      </c>
      <c r="L11" s="145">
        <v>5000</v>
      </c>
      <c r="M11" s="145">
        <v>5000</v>
      </c>
      <c r="N11" s="145">
        <v>5387</v>
      </c>
      <c r="O11" s="146">
        <f t="shared" si="0"/>
        <v>63287</v>
      </c>
    </row>
    <row r="12" spans="1:15" ht="30" customHeight="1">
      <c r="A12" s="141"/>
      <c r="B12" s="231" t="s">
        <v>241</v>
      </c>
      <c r="C12" s="229">
        <v>5000</v>
      </c>
      <c r="D12" s="145">
        <v>5000</v>
      </c>
      <c r="E12" s="145">
        <v>6200</v>
      </c>
      <c r="F12" s="145">
        <v>5000</v>
      </c>
      <c r="G12" s="145">
        <v>6000</v>
      </c>
      <c r="H12" s="145">
        <v>5300</v>
      </c>
      <c r="I12" s="145">
        <v>5000</v>
      </c>
      <c r="J12" s="145">
        <v>5000</v>
      </c>
      <c r="K12" s="145">
        <v>5400</v>
      </c>
      <c r="L12" s="145">
        <v>5000</v>
      </c>
      <c r="M12" s="145">
        <v>5367</v>
      </c>
      <c r="N12" s="145">
        <v>5387</v>
      </c>
      <c r="O12" s="146">
        <f t="shared" si="0"/>
        <v>63654</v>
      </c>
    </row>
    <row r="13" spans="1:15" ht="30" customHeight="1">
      <c r="A13" s="144" t="s">
        <v>259</v>
      </c>
      <c r="B13" s="231" t="s">
        <v>179</v>
      </c>
      <c r="C13" s="229">
        <v>2496</v>
      </c>
      <c r="D13" s="145">
        <v>2496</v>
      </c>
      <c r="E13" s="145">
        <v>2600</v>
      </c>
      <c r="F13" s="145">
        <v>2496</v>
      </c>
      <c r="G13" s="145">
        <v>2496</v>
      </c>
      <c r="H13" s="145">
        <v>9496</v>
      </c>
      <c r="I13" s="145">
        <v>2496</v>
      </c>
      <c r="J13" s="145">
        <v>2496</v>
      </c>
      <c r="K13" s="145">
        <v>2600</v>
      </c>
      <c r="L13" s="145">
        <v>9752</v>
      </c>
      <c r="M13" s="145">
        <v>2496</v>
      </c>
      <c r="N13" s="145">
        <v>2496</v>
      </c>
      <c r="O13" s="146">
        <f t="shared" si="0"/>
        <v>44416</v>
      </c>
    </row>
    <row r="14" spans="1:15" ht="30" customHeight="1">
      <c r="A14" s="144"/>
      <c r="B14" s="231" t="s">
        <v>241</v>
      </c>
      <c r="C14" s="229">
        <v>2496</v>
      </c>
      <c r="D14" s="145">
        <v>2496</v>
      </c>
      <c r="E14" s="145">
        <v>2600</v>
      </c>
      <c r="F14" s="145">
        <v>2496</v>
      </c>
      <c r="G14" s="145">
        <v>2496</v>
      </c>
      <c r="H14" s="145">
        <v>9496</v>
      </c>
      <c r="I14" s="145">
        <v>2496</v>
      </c>
      <c r="J14" s="145">
        <v>2496</v>
      </c>
      <c r="K14" s="145">
        <v>2600</v>
      </c>
      <c r="L14" s="145">
        <v>9000</v>
      </c>
      <c r="M14" s="145">
        <v>2000</v>
      </c>
      <c r="N14" s="145">
        <v>1606</v>
      </c>
      <c r="O14" s="146">
        <f t="shared" si="0"/>
        <v>42278</v>
      </c>
    </row>
    <row r="15" spans="1:15" ht="30" customHeight="1">
      <c r="A15" s="144" t="s">
        <v>260</v>
      </c>
      <c r="B15" s="231" t="s">
        <v>179</v>
      </c>
      <c r="C15" s="229">
        <v>5581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6">
        <f t="shared" si="0"/>
        <v>5581</v>
      </c>
    </row>
    <row r="16" spans="1:15" ht="30" customHeight="1">
      <c r="A16" s="144"/>
      <c r="B16" s="231" t="s">
        <v>241</v>
      </c>
      <c r="C16" s="229">
        <v>5581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>
        <v>4419</v>
      </c>
      <c r="O16" s="146">
        <f>SUM(C16:N16)</f>
        <v>10000</v>
      </c>
    </row>
    <row r="17" spans="1:15" ht="30" customHeight="1">
      <c r="A17" s="144" t="s">
        <v>261</v>
      </c>
      <c r="B17" s="231" t="s">
        <v>179</v>
      </c>
      <c r="C17" s="127">
        <f>SUM(C7+C9+C11+C13+C15)</f>
        <v>13087</v>
      </c>
      <c r="D17" s="147">
        <f aca="true" t="shared" si="1" ref="D17:N17">SUM(D7+D9+D11+D13+D15)</f>
        <v>7526</v>
      </c>
      <c r="E17" s="147">
        <f t="shared" si="1"/>
        <v>9400</v>
      </c>
      <c r="F17" s="147">
        <f t="shared" si="1"/>
        <v>7516</v>
      </c>
      <c r="G17" s="147">
        <f t="shared" si="1"/>
        <v>8516</v>
      </c>
      <c r="H17" s="147">
        <f t="shared" si="1"/>
        <v>14816</v>
      </c>
      <c r="I17" s="147">
        <f t="shared" si="1"/>
        <v>7526</v>
      </c>
      <c r="J17" s="147">
        <f t="shared" si="1"/>
        <v>7536</v>
      </c>
      <c r="K17" s="147">
        <f t="shared" si="1"/>
        <v>8600</v>
      </c>
      <c r="L17" s="147">
        <f t="shared" si="1"/>
        <v>14762</v>
      </c>
      <c r="M17" s="147">
        <f t="shared" si="1"/>
        <v>7516</v>
      </c>
      <c r="N17" s="147">
        <f t="shared" si="1"/>
        <v>7933</v>
      </c>
      <c r="O17" s="146">
        <f aca="true" t="shared" si="2" ref="D17:O18">SUM(O7+O9+O11+O13+O15)</f>
        <v>114734</v>
      </c>
    </row>
    <row r="18" spans="1:15" ht="30" customHeight="1">
      <c r="A18" s="144"/>
      <c r="B18" s="231" t="s">
        <v>241</v>
      </c>
      <c r="C18" s="127">
        <f>SUM(C8+C10+C12+C14+C16)</f>
        <v>13087</v>
      </c>
      <c r="D18" s="147">
        <f t="shared" si="2"/>
        <v>7526</v>
      </c>
      <c r="E18" s="147">
        <f t="shared" si="2"/>
        <v>9400</v>
      </c>
      <c r="F18" s="147">
        <f t="shared" si="2"/>
        <v>7516</v>
      </c>
      <c r="G18" s="147">
        <f t="shared" si="2"/>
        <v>8516</v>
      </c>
      <c r="H18" s="147">
        <f t="shared" si="2"/>
        <v>14816</v>
      </c>
      <c r="I18" s="147">
        <f t="shared" si="2"/>
        <v>7526</v>
      </c>
      <c r="J18" s="147">
        <f t="shared" si="2"/>
        <v>7536</v>
      </c>
      <c r="K18" s="147">
        <f t="shared" si="2"/>
        <v>8600</v>
      </c>
      <c r="L18" s="147">
        <f t="shared" si="2"/>
        <v>14010</v>
      </c>
      <c r="M18" s="147">
        <f t="shared" si="2"/>
        <v>7387</v>
      </c>
      <c r="N18" s="147">
        <f t="shared" si="2"/>
        <v>11462</v>
      </c>
      <c r="O18" s="146">
        <f t="shared" si="2"/>
        <v>117382</v>
      </c>
    </row>
    <row r="19" spans="1:15" ht="30" customHeight="1">
      <c r="A19" s="425" t="s">
        <v>262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7"/>
    </row>
    <row r="20" spans="1:15" ht="30" customHeight="1">
      <c r="A20" s="144" t="s">
        <v>263</v>
      </c>
      <c r="B20" s="232" t="s">
        <v>179</v>
      </c>
      <c r="C20" s="229">
        <v>2347</v>
      </c>
      <c r="D20" s="145">
        <v>2347</v>
      </c>
      <c r="E20" s="145">
        <v>2347</v>
      </c>
      <c r="F20" s="145">
        <v>2347</v>
      </c>
      <c r="G20" s="145">
        <v>2347</v>
      </c>
      <c r="H20" s="145">
        <v>2347</v>
      </c>
      <c r="I20" s="145">
        <v>2347</v>
      </c>
      <c r="J20" s="145">
        <v>2347</v>
      </c>
      <c r="K20" s="145">
        <v>2347</v>
      </c>
      <c r="L20" s="145">
        <v>2347</v>
      </c>
      <c r="M20" s="145">
        <v>2347</v>
      </c>
      <c r="N20" s="145">
        <v>2352</v>
      </c>
      <c r="O20" s="146">
        <f aca="true" t="shared" si="3" ref="O20:O33">SUM(C20:N20)</f>
        <v>28169</v>
      </c>
    </row>
    <row r="21" spans="1:15" ht="30" customHeight="1">
      <c r="A21" s="144"/>
      <c r="B21" s="233" t="s">
        <v>241</v>
      </c>
      <c r="C21" s="229">
        <v>2347</v>
      </c>
      <c r="D21" s="145">
        <v>2347</v>
      </c>
      <c r="E21" s="145">
        <v>2347</v>
      </c>
      <c r="F21" s="145">
        <v>2347</v>
      </c>
      <c r="G21" s="145">
        <v>2347</v>
      </c>
      <c r="H21" s="145">
        <v>2347</v>
      </c>
      <c r="I21" s="145">
        <v>2347</v>
      </c>
      <c r="J21" s="145">
        <v>2347</v>
      </c>
      <c r="K21" s="145">
        <v>2347</v>
      </c>
      <c r="L21" s="145">
        <v>2347</v>
      </c>
      <c r="M21" s="145">
        <v>2347</v>
      </c>
      <c r="N21" s="145">
        <v>2352</v>
      </c>
      <c r="O21" s="146">
        <f t="shared" si="3"/>
        <v>28169</v>
      </c>
    </row>
    <row r="22" spans="1:19" ht="30" customHeight="1">
      <c r="A22" s="144" t="s">
        <v>264</v>
      </c>
      <c r="B22" s="233" t="s">
        <v>179</v>
      </c>
      <c r="C22" s="229">
        <v>368</v>
      </c>
      <c r="D22" s="145">
        <v>368</v>
      </c>
      <c r="E22" s="145">
        <v>368</v>
      </c>
      <c r="F22" s="145">
        <v>368</v>
      </c>
      <c r="G22" s="145">
        <v>368</v>
      </c>
      <c r="H22" s="145">
        <v>368</v>
      </c>
      <c r="I22" s="145">
        <v>368</v>
      </c>
      <c r="J22" s="145">
        <v>368</v>
      </c>
      <c r="K22" s="145">
        <v>368</v>
      </c>
      <c r="L22" s="145">
        <v>368</v>
      </c>
      <c r="M22" s="145">
        <v>368</v>
      </c>
      <c r="N22" s="145">
        <v>373</v>
      </c>
      <c r="O22" s="146">
        <f t="shared" si="3"/>
        <v>4421</v>
      </c>
      <c r="S22" s="322"/>
    </row>
    <row r="23" spans="1:18" ht="30" customHeight="1">
      <c r="A23" s="144"/>
      <c r="B23" s="233" t="s">
        <v>241</v>
      </c>
      <c r="C23" s="229">
        <v>368</v>
      </c>
      <c r="D23" s="145">
        <v>368</v>
      </c>
      <c r="E23" s="145">
        <v>368</v>
      </c>
      <c r="F23" s="145">
        <v>368</v>
      </c>
      <c r="G23" s="145">
        <v>368</v>
      </c>
      <c r="H23" s="145">
        <v>368</v>
      </c>
      <c r="I23" s="145">
        <v>368</v>
      </c>
      <c r="J23" s="145">
        <v>368</v>
      </c>
      <c r="K23" s="145">
        <v>368</v>
      </c>
      <c r="L23" s="145">
        <v>368</v>
      </c>
      <c r="M23" s="145">
        <v>368</v>
      </c>
      <c r="N23" s="145">
        <v>373</v>
      </c>
      <c r="O23" s="146">
        <f t="shared" si="3"/>
        <v>4421</v>
      </c>
      <c r="R23" s="318"/>
    </row>
    <row r="24" spans="1:15" ht="30" customHeight="1">
      <c r="A24" s="144" t="s">
        <v>265</v>
      </c>
      <c r="B24" s="233" t="s">
        <v>179</v>
      </c>
      <c r="C24" s="229">
        <v>3500</v>
      </c>
      <c r="D24" s="145">
        <v>3600</v>
      </c>
      <c r="E24" s="145">
        <v>4200</v>
      </c>
      <c r="F24" s="145">
        <v>3581</v>
      </c>
      <c r="G24" s="145">
        <v>2900</v>
      </c>
      <c r="H24" s="145">
        <v>4000</v>
      </c>
      <c r="I24" s="145">
        <v>4100</v>
      </c>
      <c r="J24" s="145">
        <v>3500</v>
      </c>
      <c r="K24" s="145">
        <v>3800</v>
      </c>
      <c r="L24" s="145">
        <v>3800</v>
      </c>
      <c r="M24" s="145">
        <v>4000</v>
      </c>
      <c r="N24" s="145">
        <v>4963</v>
      </c>
      <c r="O24" s="146">
        <f t="shared" si="3"/>
        <v>45944</v>
      </c>
    </row>
    <row r="25" spans="1:15" ht="30" customHeight="1">
      <c r="A25" s="144"/>
      <c r="B25" s="233" t="s">
        <v>241</v>
      </c>
      <c r="C25" s="229">
        <v>3500</v>
      </c>
      <c r="D25" s="145">
        <v>3600</v>
      </c>
      <c r="E25" s="145">
        <v>4200</v>
      </c>
      <c r="F25" s="145">
        <v>3581</v>
      </c>
      <c r="G25" s="145">
        <v>2900</v>
      </c>
      <c r="H25" s="145">
        <v>4000</v>
      </c>
      <c r="I25" s="145">
        <v>4100</v>
      </c>
      <c r="J25" s="145">
        <v>600</v>
      </c>
      <c r="K25" s="145">
        <v>600</v>
      </c>
      <c r="L25" s="145">
        <v>600</v>
      </c>
      <c r="M25" s="145">
        <v>600</v>
      </c>
      <c r="N25" s="145">
        <v>715</v>
      </c>
      <c r="O25" s="146">
        <f t="shared" si="3"/>
        <v>28996</v>
      </c>
    </row>
    <row r="26" spans="1:15" ht="30" customHeight="1">
      <c r="A26" s="144" t="s">
        <v>266</v>
      </c>
      <c r="B26" s="233" t="s">
        <v>179</v>
      </c>
      <c r="C26" s="229">
        <v>2000</v>
      </c>
      <c r="D26" s="145">
        <v>2000</v>
      </c>
      <c r="E26" s="145">
        <v>3500</v>
      </c>
      <c r="F26" s="145">
        <v>2000</v>
      </c>
      <c r="G26" s="145">
        <v>2900</v>
      </c>
      <c r="H26" s="145">
        <v>2900</v>
      </c>
      <c r="I26" s="145">
        <v>2700</v>
      </c>
      <c r="J26" s="145">
        <v>3300</v>
      </c>
      <c r="K26" s="145">
        <v>2700</v>
      </c>
      <c r="L26" s="145">
        <v>2700</v>
      </c>
      <c r="M26" s="145">
        <v>3000</v>
      </c>
      <c r="N26" s="145">
        <v>3800</v>
      </c>
      <c r="O26" s="146">
        <f t="shared" si="3"/>
        <v>33500</v>
      </c>
    </row>
    <row r="27" spans="1:15" ht="30" customHeight="1">
      <c r="A27" s="144"/>
      <c r="B27" s="233" t="s">
        <v>241</v>
      </c>
      <c r="C27" s="229">
        <v>2000</v>
      </c>
      <c r="D27" s="145">
        <v>2000</v>
      </c>
      <c r="E27" s="145">
        <v>3500</v>
      </c>
      <c r="F27" s="145">
        <v>2000</v>
      </c>
      <c r="G27" s="145">
        <v>2900</v>
      </c>
      <c r="H27" s="145">
        <v>2900</v>
      </c>
      <c r="I27" s="145">
        <v>2700</v>
      </c>
      <c r="J27" s="145">
        <v>3300</v>
      </c>
      <c r="K27" s="145">
        <v>2700</v>
      </c>
      <c r="L27" s="145">
        <v>2700</v>
      </c>
      <c r="M27" s="145">
        <v>4000</v>
      </c>
      <c r="N27" s="145">
        <v>3937</v>
      </c>
      <c r="O27" s="146">
        <f t="shared" si="3"/>
        <v>34637</v>
      </c>
    </row>
    <row r="28" spans="1:15" ht="30" customHeight="1">
      <c r="A28" s="144" t="s">
        <v>267</v>
      </c>
      <c r="B28" s="233" t="s">
        <v>179</v>
      </c>
      <c r="C28" s="229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>
        <v>500</v>
      </c>
      <c r="O28" s="146">
        <f t="shared" si="3"/>
        <v>500</v>
      </c>
    </row>
    <row r="29" spans="1:15" ht="30" customHeight="1">
      <c r="A29" s="144"/>
      <c r="B29" s="233" t="s">
        <v>241</v>
      </c>
      <c r="C29" s="229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>
        <v>500</v>
      </c>
      <c r="O29" s="146">
        <f t="shared" si="3"/>
        <v>500</v>
      </c>
    </row>
    <row r="30" spans="1:15" ht="30" customHeight="1">
      <c r="A30" s="144" t="s">
        <v>268</v>
      </c>
      <c r="B30" s="233" t="s">
        <v>179</v>
      </c>
      <c r="C30" s="229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6">
        <f t="shared" si="3"/>
        <v>0</v>
      </c>
    </row>
    <row r="31" spans="1:15" ht="30" customHeight="1">
      <c r="A31" s="144"/>
      <c r="B31" s="233" t="s">
        <v>241</v>
      </c>
      <c r="C31" s="229"/>
      <c r="D31" s="145"/>
      <c r="E31" s="145"/>
      <c r="F31" s="145"/>
      <c r="G31" s="145"/>
      <c r="H31" s="145"/>
      <c r="I31" s="145">
        <v>200</v>
      </c>
      <c r="J31" s="145"/>
      <c r="K31" s="145"/>
      <c r="L31" s="145"/>
      <c r="M31" s="145"/>
      <c r="N31" s="145"/>
      <c r="O31" s="146">
        <f t="shared" si="3"/>
        <v>200</v>
      </c>
    </row>
    <row r="32" spans="1:15" ht="30" customHeight="1">
      <c r="A32" s="144" t="s">
        <v>29</v>
      </c>
      <c r="B32" s="233" t="s">
        <v>179</v>
      </c>
      <c r="C32" s="229"/>
      <c r="D32" s="145">
        <v>2200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6">
        <f t="shared" si="3"/>
        <v>2200</v>
      </c>
    </row>
    <row r="33" spans="1:15" ht="30" customHeight="1">
      <c r="A33" s="144"/>
      <c r="B33" s="233" t="s">
        <v>241</v>
      </c>
      <c r="C33" s="229"/>
      <c r="D33" s="145">
        <v>0</v>
      </c>
      <c r="E33" s="145"/>
      <c r="F33" s="145"/>
      <c r="G33" s="145"/>
      <c r="H33" s="145"/>
      <c r="I33" s="145"/>
      <c r="J33" s="145">
        <v>4092</v>
      </c>
      <c r="K33" s="145">
        <v>4092</v>
      </c>
      <c r="L33" s="145">
        <v>4092</v>
      </c>
      <c r="M33" s="145">
        <v>4092</v>
      </c>
      <c r="N33" s="145">
        <v>4091</v>
      </c>
      <c r="O33" s="146">
        <f t="shared" si="3"/>
        <v>20459</v>
      </c>
    </row>
    <row r="34" spans="1:15" ht="30" customHeight="1">
      <c r="A34" s="144" t="s">
        <v>269</v>
      </c>
      <c r="B34" s="233" t="s">
        <v>179</v>
      </c>
      <c r="C34" s="127">
        <f>C20+C22+C24+C26+C28+C30+C32</f>
        <v>8215</v>
      </c>
      <c r="D34" s="147">
        <f aca="true" t="shared" si="4" ref="D34:O34">D20+D22+D24+D26+D28+D30+D32</f>
        <v>10515</v>
      </c>
      <c r="E34" s="147">
        <f t="shared" si="4"/>
        <v>10415</v>
      </c>
      <c r="F34" s="147">
        <f t="shared" si="4"/>
        <v>8296</v>
      </c>
      <c r="G34" s="147">
        <f t="shared" si="4"/>
        <v>8515</v>
      </c>
      <c r="H34" s="147">
        <f t="shared" si="4"/>
        <v>9615</v>
      </c>
      <c r="I34" s="147">
        <f t="shared" si="4"/>
        <v>9515</v>
      </c>
      <c r="J34" s="147">
        <f t="shared" si="4"/>
        <v>9515</v>
      </c>
      <c r="K34" s="147">
        <f t="shared" si="4"/>
        <v>9215</v>
      </c>
      <c r="L34" s="147">
        <f t="shared" si="4"/>
        <v>9215</v>
      </c>
      <c r="M34" s="147">
        <f t="shared" si="4"/>
        <v>9715</v>
      </c>
      <c r="N34" s="147">
        <f t="shared" si="4"/>
        <v>11988</v>
      </c>
      <c r="O34" s="146">
        <f t="shared" si="4"/>
        <v>114734</v>
      </c>
    </row>
    <row r="35" spans="1:15" ht="30" customHeight="1">
      <c r="A35" s="144"/>
      <c r="B35" s="233" t="s">
        <v>241</v>
      </c>
      <c r="C35" s="127">
        <f>C21+C23+C25+C27+C29+C31+C33</f>
        <v>8215</v>
      </c>
      <c r="D35" s="147">
        <f aca="true" t="shared" si="5" ref="D35:O35">D21+D23+D25+D27+D29+D31+D33</f>
        <v>8315</v>
      </c>
      <c r="E35" s="147">
        <f t="shared" si="5"/>
        <v>10415</v>
      </c>
      <c r="F35" s="147">
        <f t="shared" si="5"/>
        <v>8296</v>
      </c>
      <c r="G35" s="147">
        <f t="shared" si="5"/>
        <v>8515</v>
      </c>
      <c r="H35" s="147">
        <f t="shared" si="5"/>
        <v>9615</v>
      </c>
      <c r="I35" s="147">
        <f t="shared" si="5"/>
        <v>9715</v>
      </c>
      <c r="J35" s="147">
        <f t="shared" si="5"/>
        <v>10707</v>
      </c>
      <c r="K35" s="147">
        <f t="shared" si="5"/>
        <v>10107</v>
      </c>
      <c r="L35" s="147">
        <f t="shared" si="5"/>
        <v>10107</v>
      </c>
      <c r="M35" s="147">
        <f t="shared" si="5"/>
        <v>11407</v>
      </c>
      <c r="N35" s="147">
        <f t="shared" si="5"/>
        <v>11968</v>
      </c>
      <c r="O35" s="146">
        <f t="shared" si="5"/>
        <v>117382</v>
      </c>
    </row>
    <row r="36" spans="1:15" ht="30" customHeight="1">
      <c r="A36" s="144" t="s">
        <v>270</v>
      </c>
      <c r="B36" s="233" t="s">
        <v>179</v>
      </c>
      <c r="C36" s="325">
        <f aca="true" t="shared" si="6" ref="C36:O37">-C34+C17</f>
        <v>4872</v>
      </c>
      <c r="D36" s="127">
        <f t="shared" si="6"/>
        <v>-2989</v>
      </c>
      <c r="E36" s="127">
        <f t="shared" si="6"/>
        <v>-1015</v>
      </c>
      <c r="F36" s="147">
        <f t="shared" si="6"/>
        <v>-780</v>
      </c>
      <c r="G36" s="147">
        <f t="shared" si="6"/>
        <v>1</v>
      </c>
      <c r="H36" s="127">
        <f t="shared" si="6"/>
        <v>5201</v>
      </c>
      <c r="I36" s="127">
        <f t="shared" si="6"/>
        <v>-1989</v>
      </c>
      <c r="J36" s="147">
        <f t="shared" si="6"/>
        <v>-1979</v>
      </c>
      <c r="K36" s="127">
        <f t="shared" si="6"/>
        <v>-615</v>
      </c>
      <c r="L36" s="147">
        <f t="shared" si="6"/>
        <v>5547</v>
      </c>
      <c r="M36" s="127">
        <f t="shared" si="6"/>
        <v>-2199</v>
      </c>
      <c r="N36" s="147">
        <f t="shared" si="6"/>
        <v>-4055</v>
      </c>
      <c r="O36" s="146">
        <f t="shared" si="6"/>
        <v>0</v>
      </c>
    </row>
    <row r="37" spans="1:15" ht="30" customHeight="1" thickBot="1">
      <c r="A37" s="225"/>
      <c r="B37" s="234" t="s">
        <v>241</v>
      </c>
      <c r="C37" s="325">
        <f t="shared" si="6"/>
        <v>4872</v>
      </c>
      <c r="D37" s="127">
        <f t="shared" si="6"/>
        <v>-789</v>
      </c>
      <c r="E37" s="325">
        <f aca="true" t="shared" si="7" ref="E37:N37">-E35+E18</f>
        <v>-1015</v>
      </c>
      <c r="F37" s="325">
        <f t="shared" si="7"/>
        <v>-780</v>
      </c>
      <c r="G37" s="325">
        <f t="shared" si="7"/>
        <v>1</v>
      </c>
      <c r="H37" s="325">
        <f t="shared" si="7"/>
        <v>5201</v>
      </c>
      <c r="I37" s="325">
        <f t="shared" si="7"/>
        <v>-2189</v>
      </c>
      <c r="J37" s="325">
        <f t="shared" si="7"/>
        <v>-3171</v>
      </c>
      <c r="K37" s="325">
        <f t="shared" si="7"/>
        <v>-1507</v>
      </c>
      <c r="L37" s="325">
        <f t="shared" si="7"/>
        <v>3903</v>
      </c>
      <c r="M37" s="325">
        <f t="shared" si="7"/>
        <v>-4020</v>
      </c>
      <c r="N37" s="325">
        <f t="shared" si="7"/>
        <v>-506</v>
      </c>
      <c r="O37" s="321">
        <f t="shared" si="6"/>
        <v>0</v>
      </c>
    </row>
    <row r="38" spans="1:15" ht="30" customHeight="1" thickBot="1">
      <c r="A38" s="419" t="s">
        <v>271</v>
      </c>
      <c r="B38" s="235" t="s">
        <v>179</v>
      </c>
      <c r="C38" s="323">
        <f>C36</f>
        <v>4872</v>
      </c>
      <c r="D38" s="227">
        <f aca="true" t="shared" si="8" ref="D38:N39">D36+C38</f>
        <v>1883</v>
      </c>
      <c r="E38" s="226">
        <f t="shared" si="8"/>
        <v>868</v>
      </c>
      <c r="F38" s="226">
        <f t="shared" si="8"/>
        <v>88</v>
      </c>
      <c r="G38" s="125">
        <f t="shared" si="8"/>
        <v>89</v>
      </c>
      <c r="H38" s="125">
        <f t="shared" si="8"/>
        <v>5290</v>
      </c>
      <c r="I38" s="125">
        <f t="shared" si="8"/>
        <v>3301</v>
      </c>
      <c r="J38" s="125">
        <f t="shared" si="8"/>
        <v>1322</v>
      </c>
      <c r="K38" s="125">
        <f t="shared" si="8"/>
        <v>707</v>
      </c>
      <c r="L38" s="125">
        <f t="shared" si="8"/>
        <v>6254</v>
      </c>
      <c r="M38" s="125">
        <f t="shared" si="8"/>
        <v>4055</v>
      </c>
      <c r="N38" s="125">
        <f t="shared" si="8"/>
        <v>0</v>
      </c>
      <c r="O38" s="114">
        <f>N38</f>
        <v>0</v>
      </c>
    </row>
    <row r="39" spans="1:15" ht="30" customHeight="1" thickBot="1">
      <c r="A39" s="420"/>
      <c r="B39" s="236" t="s">
        <v>241</v>
      </c>
      <c r="C39" s="323">
        <f>C37</f>
        <v>4872</v>
      </c>
      <c r="D39" s="227">
        <f t="shared" si="8"/>
        <v>4083</v>
      </c>
      <c r="E39" s="227">
        <f t="shared" si="8"/>
        <v>3068</v>
      </c>
      <c r="F39" s="227">
        <f t="shared" si="8"/>
        <v>2288</v>
      </c>
      <c r="G39" s="227">
        <f t="shared" si="8"/>
        <v>2289</v>
      </c>
      <c r="H39" s="227">
        <f t="shared" si="8"/>
        <v>7490</v>
      </c>
      <c r="I39" s="227">
        <f t="shared" si="8"/>
        <v>5301</v>
      </c>
      <c r="J39" s="227">
        <f t="shared" si="8"/>
        <v>2130</v>
      </c>
      <c r="K39" s="227">
        <f t="shared" si="8"/>
        <v>623</v>
      </c>
      <c r="L39" s="227">
        <f t="shared" si="8"/>
        <v>4526</v>
      </c>
      <c r="M39" s="227">
        <f t="shared" si="8"/>
        <v>506</v>
      </c>
      <c r="N39" s="227">
        <f t="shared" si="8"/>
        <v>0</v>
      </c>
      <c r="O39" s="148">
        <f>N39</f>
        <v>0</v>
      </c>
    </row>
    <row r="40" spans="3:8" ht="18.75">
      <c r="C40" s="318"/>
      <c r="D40" s="318"/>
      <c r="E40" s="318"/>
      <c r="F40" s="318"/>
      <c r="G40" s="318"/>
      <c r="H40" s="318"/>
    </row>
    <row r="41" spans="3:15" ht="15.75">
      <c r="C41" s="324"/>
      <c r="D41" s="324"/>
      <c r="E41" s="324"/>
      <c r="F41" s="324"/>
      <c r="G41" s="324"/>
      <c r="H41" s="324"/>
      <c r="I41" s="149"/>
      <c r="J41" s="149"/>
      <c r="K41" s="149"/>
      <c r="L41" s="149"/>
      <c r="M41" s="149"/>
      <c r="N41" s="149"/>
      <c r="O41" s="149"/>
    </row>
    <row r="42" spans="6:8" ht="21" customHeight="1">
      <c r="F42" s="318"/>
      <c r="G42" s="318"/>
      <c r="H42" s="318"/>
    </row>
    <row r="43" ht="18.75">
      <c r="K43" s="318"/>
    </row>
  </sheetData>
  <sheetProtection/>
  <mergeCells count="6">
    <mergeCell ref="A38:A39"/>
    <mergeCell ref="A2:O2"/>
    <mergeCell ref="A1:O1"/>
    <mergeCell ref="A6:O6"/>
    <mergeCell ref="A19:O19"/>
    <mergeCell ref="L3:O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3">
      <selection activeCell="J13" sqref="J13"/>
    </sheetView>
  </sheetViews>
  <sheetFormatPr defaultColWidth="9.00390625" defaultRowHeight="12.75"/>
  <cols>
    <col min="1" max="1" width="62.25390625" style="0" customWidth="1"/>
    <col min="3" max="3" width="13.25390625" style="0" customWidth="1"/>
    <col min="4" max="5" width="14.00390625" style="0" customWidth="1"/>
  </cols>
  <sheetData>
    <row r="1" spans="1:6" ht="27">
      <c r="A1" s="429" t="s">
        <v>272</v>
      </c>
      <c r="B1" s="429"/>
      <c r="C1" s="429"/>
      <c r="D1" s="429"/>
      <c r="E1" s="429"/>
      <c r="F1" s="429"/>
    </row>
    <row r="2" spans="1:6" ht="27">
      <c r="A2" s="151"/>
      <c r="B2" s="151"/>
      <c r="C2" s="151"/>
      <c r="D2" s="151"/>
      <c r="E2" s="151"/>
      <c r="F2" s="151"/>
    </row>
    <row r="3" spans="1:6" ht="27.75" thickBot="1">
      <c r="A3" s="152"/>
      <c r="B3" s="332" t="s">
        <v>304</v>
      </c>
      <c r="C3" s="332"/>
      <c r="D3" s="332"/>
      <c r="E3" s="332"/>
      <c r="F3" s="153"/>
    </row>
    <row r="4" spans="1:6" ht="48" thickBot="1">
      <c r="A4" s="154" t="s">
        <v>273</v>
      </c>
      <c r="B4" s="155" t="s">
        <v>274</v>
      </c>
      <c r="C4" s="155" t="s">
        <v>275</v>
      </c>
      <c r="D4" s="156" t="s">
        <v>276</v>
      </c>
      <c r="E4" s="212" t="s">
        <v>241</v>
      </c>
      <c r="F4" s="152"/>
    </row>
    <row r="5" spans="1:6" ht="27">
      <c r="A5" s="218" t="s">
        <v>299</v>
      </c>
      <c r="B5" s="157"/>
      <c r="C5" s="157"/>
      <c r="D5" s="205"/>
      <c r="E5" s="204"/>
      <c r="F5" s="150"/>
    </row>
    <row r="6" spans="1:6" ht="24.75" customHeight="1" thickBot="1">
      <c r="A6" s="158" t="s">
        <v>277</v>
      </c>
      <c r="B6" s="159"/>
      <c r="C6" s="160">
        <v>4580000</v>
      </c>
      <c r="D6" s="206">
        <v>5298810</v>
      </c>
      <c r="E6" s="171">
        <v>6931840</v>
      </c>
      <c r="F6" s="150"/>
    </row>
    <row r="7" spans="1:6" ht="27.75">
      <c r="A7" s="161" t="s">
        <v>278</v>
      </c>
      <c r="B7" s="162"/>
      <c r="C7" s="162"/>
      <c r="D7" s="207">
        <v>3600488</v>
      </c>
      <c r="E7" s="164">
        <f>SUM(E9:E12)</f>
        <v>3600488</v>
      </c>
      <c r="F7" s="163"/>
    </row>
    <row r="8" spans="1:6" ht="15" customHeight="1">
      <c r="A8" s="202" t="s">
        <v>37</v>
      </c>
      <c r="B8" s="203"/>
      <c r="C8" s="203"/>
      <c r="D8" s="208"/>
      <c r="E8" s="213"/>
      <c r="F8" s="163"/>
    </row>
    <row r="9" spans="1:6" ht="27.75">
      <c r="A9" s="200" t="s">
        <v>279</v>
      </c>
      <c r="B9" s="165"/>
      <c r="C9" s="165">
        <v>11794</v>
      </c>
      <c r="D9" s="209">
        <v>2410866</v>
      </c>
      <c r="E9" s="166">
        <v>2410866</v>
      </c>
      <c r="F9" s="163"/>
    </row>
    <row r="10" spans="1:6" ht="27.75">
      <c r="A10" s="200" t="s">
        <v>280</v>
      </c>
      <c r="B10" s="167">
        <v>1</v>
      </c>
      <c r="C10" s="167"/>
      <c r="D10" s="209">
        <v>646100</v>
      </c>
      <c r="E10" s="166">
        <v>646100</v>
      </c>
      <c r="F10" s="163"/>
    </row>
    <row r="11" spans="1:6" ht="27.75">
      <c r="A11" s="200" t="s">
        <v>281</v>
      </c>
      <c r="B11" s="167">
        <v>1</v>
      </c>
      <c r="C11" s="167">
        <v>100000</v>
      </c>
      <c r="D11" s="209">
        <v>100000</v>
      </c>
      <c r="E11" s="166">
        <v>100000</v>
      </c>
      <c r="F11" s="163"/>
    </row>
    <row r="12" spans="1:6" ht="27.75">
      <c r="A12" s="200" t="s">
        <v>282</v>
      </c>
      <c r="B12" s="167">
        <v>1</v>
      </c>
      <c r="C12" s="167"/>
      <c r="D12" s="209">
        <v>443522</v>
      </c>
      <c r="E12" s="166">
        <v>443522</v>
      </c>
      <c r="F12" s="163"/>
    </row>
    <row r="13" spans="1:6" ht="27.75">
      <c r="A13" s="169" t="s">
        <v>283</v>
      </c>
      <c r="B13" s="167"/>
      <c r="C13" s="167"/>
      <c r="D13" s="210">
        <v>276055</v>
      </c>
      <c r="E13" s="170">
        <v>276055</v>
      </c>
      <c r="F13" s="163"/>
    </row>
    <row r="14" spans="1:6" ht="28.5" thickBot="1">
      <c r="A14" s="214" t="s">
        <v>298</v>
      </c>
      <c r="B14" s="215">
        <v>1</v>
      </c>
      <c r="C14" s="217">
        <v>3000000</v>
      </c>
      <c r="D14" s="211">
        <f>B14*C14</f>
        <v>3000000</v>
      </c>
      <c r="E14" s="164">
        <v>3000000</v>
      </c>
      <c r="F14" s="163"/>
    </row>
    <row r="15" spans="1:6" ht="28.5" thickBot="1">
      <c r="A15" s="430" t="s">
        <v>299</v>
      </c>
      <c r="B15" s="431"/>
      <c r="C15" s="201"/>
      <c r="D15" s="216">
        <f>D6+D7-D13+D14</f>
        <v>11623243</v>
      </c>
      <c r="E15" s="201">
        <f>E6+E7-E13+E14</f>
        <v>13256273</v>
      </c>
      <c r="F15" s="163"/>
    </row>
    <row r="16" spans="1:6" ht="15.75">
      <c r="A16" s="172"/>
      <c r="B16" s="172"/>
      <c r="C16" s="172"/>
      <c r="D16" s="173"/>
      <c r="E16" s="173"/>
      <c r="F16" s="174"/>
    </row>
    <row r="17" spans="1:6" ht="16.5" thickBot="1">
      <c r="A17" s="173" t="s">
        <v>284</v>
      </c>
      <c r="B17" s="172"/>
      <c r="C17" s="172"/>
      <c r="D17" s="173"/>
      <c r="E17" s="173"/>
      <c r="F17" s="172"/>
    </row>
    <row r="18" spans="1:6" ht="15.75" customHeight="1">
      <c r="A18" s="175" t="s">
        <v>285</v>
      </c>
      <c r="B18" s="176">
        <v>1</v>
      </c>
      <c r="C18" s="176">
        <v>2384903</v>
      </c>
      <c r="D18" s="176">
        <v>2384903</v>
      </c>
      <c r="E18" s="219">
        <v>2384903</v>
      </c>
      <c r="F18" s="163"/>
    </row>
    <row r="19" spans="1:6" ht="15.75" customHeight="1">
      <c r="A19" s="178" t="s">
        <v>286</v>
      </c>
      <c r="B19" s="179">
        <v>1</v>
      </c>
      <c r="C19" s="179">
        <v>1996550</v>
      </c>
      <c r="D19" s="179">
        <v>1996550</v>
      </c>
      <c r="E19" s="220">
        <v>1996550</v>
      </c>
      <c r="F19" s="163"/>
    </row>
    <row r="20" spans="1:6" ht="15.75" customHeight="1" thickBot="1">
      <c r="A20" s="181" t="s">
        <v>287</v>
      </c>
      <c r="B20" s="182"/>
      <c r="C20" s="182"/>
      <c r="D20" s="182">
        <v>13509000</v>
      </c>
      <c r="E20" s="329">
        <v>12268400</v>
      </c>
      <c r="F20" s="163"/>
    </row>
    <row r="21" spans="1:6" ht="15.75" customHeight="1" thickBot="1">
      <c r="A21" s="187" t="s">
        <v>288</v>
      </c>
      <c r="B21" s="191"/>
      <c r="C21" s="191"/>
      <c r="D21" s="191">
        <f>SUM(D18:D20)</f>
        <v>17890453</v>
      </c>
      <c r="E21" s="189">
        <f>SUM(E18:E20)</f>
        <v>16649853</v>
      </c>
      <c r="F21" s="163"/>
    </row>
    <row r="22" spans="1:6" ht="15.75">
      <c r="A22" s="172"/>
      <c r="B22" s="172"/>
      <c r="C22" s="172"/>
      <c r="D22" s="173"/>
      <c r="E22" s="173"/>
      <c r="F22" s="172"/>
    </row>
    <row r="23" spans="1:6" ht="16.5" thickBot="1">
      <c r="A23" s="184" t="s">
        <v>289</v>
      </c>
      <c r="B23" s="183"/>
      <c r="C23" s="183"/>
      <c r="D23" s="183"/>
      <c r="E23" s="183"/>
      <c r="F23" s="186"/>
    </row>
    <row r="24" spans="1:6" ht="16.5" thickBot="1">
      <c r="A24" s="187" t="s">
        <v>290</v>
      </c>
      <c r="B24" s="188">
        <v>388</v>
      </c>
      <c r="C24" s="188">
        <v>1140</v>
      </c>
      <c r="D24" s="191">
        <v>442320</v>
      </c>
      <c r="E24" s="190">
        <v>442320</v>
      </c>
      <c r="F24" s="186"/>
    </row>
    <row r="25" spans="1:6" ht="15.75">
      <c r="A25" s="184"/>
      <c r="B25" s="183"/>
      <c r="C25" s="183"/>
      <c r="D25" s="184"/>
      <c r="E25" s="184"/>
      <c r="F25" s="186"/>
    </row>
    <row r="26" spans="1:6" ht="16.5" thickBot="1">
      <c r="A26" s="184" t="s">
        <v>292</v>
      </c>
      <c r="B26" s="183"/>
      <c r="C26" s="183"/>
      <c r="D26" s="184"/>
      <c r="E26" s="184"/>
      <c r="F26" s="186"/>
    </row>
    <row r="27" spans="1:6" ht="15.75">
      <c r="A27" s="175" t="s">
        <v>300</v>
      </c>
      <c r="B27" s="176"/>
      <c r="C27" s="176"/>
      <c r="D27" s="177"/>
      <c r="E27" s="196">
        <v>0</v>
      </c>
      <c r="F27" s="185"/>
    </row>
    <row r="28" spans="1:6" ht="16.5" thickBot="1">
      <c r="A28" s="181" t="s">
        <v>293</v>
      </c>
      <c r="B28" s="179"/>
      <c r="C28" s="179"/>
      <c r="D28" s="180"/>
      <c r="E28" s="221">
        <v>712800</v>
      </c>
      <c r="F28" s="185"/>
    </row>
    <row r="29" spans="1:9" ht="16.5" thickBot="1">
      <c r="A29" s="187" t="s">
        <v>45</v>
      </c>
      <c r="B29" s="188"/>
      <c r="C29" s="188"/>
      <c r="D29" s="191"/>
      <c r="E29" s="190">
        <f>SUM(E27:E28)</f>
        <v>712800</v>
      </c>
      <c r="F29" s="186"/>
      <c r="I29" s="310"/>
    </row>
    <row r="30" spans="1:6" ht="15.75">
      <c r="A30" s="184"/>
      <c r="B30" s="183"/>
      <c r="C30" s="183"/>
      <c r="D30" s="183"/>
      <c r="E30" s="183"/>
      <c r="F30" s="186"/>
    </row>
    <row r="31" spans="1:6" ht="16.5" thickBot="1">
      <c r="A31" s="184" t="s">
        <v>295</v>
      </c>
      <c r="B31" s="183"/>
      <c r="C31" s="183"/>
      <c r="D31" s="183"/>
      <c r="E31" s="183"/>
      <c r="F31" s="186"/>
    </row>
    <row r="32" spans="1:6" ht="15.75">
      <c r="A32" s="175" t="s">
        <v>296</v>
      </c>
      <c r="B32" s="176"/>
      <c r="C32" s="176"/>
      <c r="D32" s="176"/>
      <c r="E32" s="196">
        <v>527800</v>
      </c>
      <c r="F32" s="186"/>
    </row>
    <row r="33" spans="1:6" ht="15.75">
      <c r="A33" s="198" t="s">
        <v>294</v>
      </c>
      <c r="B33" s="199"/>
      <c r="C33" s="199"/>
      <c r="D33" s="199"/>
      <c r="E33" s="197">
        <v>276055</v>
      </c>
      <c r="F33" s="186"/>
    </row>
    <row r="34" spans="1:6" ht="16.5" thickBot="1">
      <c r="A34" s="181" t="s">
        <v>297</v>
      </c>
      <c r="B34" s="182"/>
      <c r="C34" s="222"/>
      <c r="D34" s="182"/>
      <c r="E34" s="223">
        <v>167640</v>
      </c>
      <c r="F34" s="186"/>
    </row>
    <row r="35" spans="1:6" ht="16.5" thickBot="1">
      <c r="A35" s="187" t="s">
        <v>45</v>
      </c>
      <c r="B35" s="188"/>
      <c r="C35" s="188"/>
      <c r="D35" s="188"/>
      <c r="E35" s="190">
        <f>SUM(E32:E34)</f>
        <v>971495</v>
      </c>
      <c r="F35" s="186"/>
    </row>
    <row r="36" spans="1:6" ht="16.5" thickBot="1">
      <c r="A36" s="184"/>
      <c r="B36" s="192"/>
      <c r="C36" s="183"/>
      <c r="D36" s="183"/>
      <c r="E36" s="183"/>
      <c r="F36" s="186"/>
    </row>
    <row r="37" spans="1:6" ht="16.5" thickBot="1">
      <c r="A37" s="187" t="s">
        <v>301</v>
      </c>
      <c r="B37" s="194"/>
      <c r="C37" s="194"/>
      <c r="D37" s="193">
        <v>14090000</v>
      </c>
      <c r="E37" s="190">
        <v>9875000</v>
      </c>
      <c r="F37" s="186"/>
    </row>
    <row r="38" spans="1:6" ht="16.5" thickBot="1">
      <c r="A38" s="184"/>
      <c r="B38" s="183"/>
      <c r="C38" s="195"/>
      <c r="D38" s="183"/>
      <c r="E38" s="183"/>
      <c r="F38" s="186"/>
    </row>
    <row r="39" spans="1:6" ht="16.5" thickBot="1">
      <c r="A39" s="187" t="s">
        <v>291</v>
      </c>
      <c r="B39" s="191"/>
      <c r="C39" s="191"/>
      <c r="D39" s="189">
        <f>D15+D21+D24+D27+D37</f>
        <v>44046016</v>
      </c>
      <c r="E39" s="189">
        <f>E15+E21+E24+E29+E35+E37</f>
        <v>41907741</v>
      </c>
      <c r="F39" s="186"/>
    </row>
    <row r="40" spans="1:6" ht="12.75">
      <c r="A40" s="186"/>
      <c r="B40" s="186"/>
      <c r="C40" s="186"/>
      <c r="D40" s="186"/>
      <c r="E40" s="186"/>
      <c r="F40" s="186"/>
    </row>
  </sheetData>
  <mergeCells count="3">
    <mergeCell ref="A1:F1"/>
    <mergeCell ref="A15:B15"/>
    <mergeCell ref="B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Pénzügy-7</cp:lastModifiedBy>
  <cp:lastPrinted>2013-12-16T07:30:45Z</cp:lastPrinted>
  <dcterms:created xsi:type="dcterms:W3CDTF">2009-01-22T08:56:40Z</dcterms:created>
  <dcterms:modified xsi:type="dcterms:W3CDTF">2013-12-16T07:33:05Z</dcterms:modified>
  <cp:category/>
  <cp:version/>
  <cp:contentType/>
  <cp:contentStatus/>
</cp:coreProperties>
</file>