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ozos\Testületi anyagok 2019. év\11.június 26. Kt. ülés\Előirányzat módosítás\"/>
    </mc:Choice>
  </mc:AlternateContent>
  <bookViews>
    <workbookView xWindow="0" yWindow="0" windowWidth="27675" windowHeight="13020"/>
  </bookViews>
  <sheets>
    <sheet name="2.sz.Kiadások forrásonként " sheetId="1" r:id="rId1"/>
  </sheets>
  <definedNames>
    <definedName name="_xlnm.Print_Area" localSheetId="0">'2.sz.Kiadások forrásonként '!$A$1:$N$42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D40" i="1"/>
  <c r="C40" i="1"/>
  <c r="M39" i="1"/>
  <c r="D39" i="1" s="1"/>
  <c r="E39" i="1"/>
  <c r="C39" i="1"/>
  <c r="N37" i="1"/>
  <c r="L37" i="1"/>
  <c r="K37" i="1"/>
  <c r="I37" i="1"/>
  <c r="H37" i="1"/>
  <c r="G37" i="1"/>
  <c r="F37" i="1"/>
  <c r="M36" i="1"/>
  <c r="J36" i="1"/>
  <c r="E36" i="1"/>
  <c r="C36" i="1"/>
  <c r="M35" i="1"/>
  <c r="J35" i="1"/>
  <c r="D35" i="1" s="1"/>
  <c r="E35" i="1"/>
  <c r="E37" i="1" s="1"/>
  <c r="C35" i="1"/>
  <c r="C37" i="1" s="1"/>
  <c r="N32" i="1"/>
  <c r="L32" i="1"/>
  <c r="K32" i="1"/>
  <c r="I32" i="1"/>
  <c r="H32" i="1"/>
  <c r="F32" i="1"/>
  <c r="C32" i="1" s="1"/>
  <c r="M31" i="1"/>
  <c r="J31" i="1"/>
  <c r="G31" i="1"/>
  <c r="E31" i="1"/>
  <c r="E32" i="1" s="1"/>
  <c r="C31" i="1"/>
  <c r="M30" i="1"/>
  <c r="J30" i="1"/>
  <c r="J32" i="1" s="1"/>
  <c r="G30" i="1"/>
  <c r="G32" i="1" s="1"/>
  <c r="E30" i="1"/>
  <c r="C30" i="1"/>
  <c r="N28" i="1"/>
  <c r="L28" i="1"/>
  <c r="K28" i="1"/>
  <c r="I28" i="1"/>
  <c r="H28" i="1"/>
  <c r="G28" i="1"/>
  <c r="F28" i="1"/>
  <c r="M27" i="1"/>
  <c r="J27" i="1"/>
  <c r="D27" i="1" s="1"/>
  <c r="E27" i="1"/>
  <c r="C27" i="1"/>
  <c r="M26" i="1"/>
  <c r="J26" i="1"/>
  <c r="J28" i="1" s="1"/>
  <c r="E26" i="1"/>
  <c r="E28" i="1" s="1"/>
  <c r="C26" i="1"/>
  <c r="C28" i="1" s="1"/>
  <c r="N24" i="1"/>
  <c r="L24" i="1"/>
  <c r="K24" i="1"/>
  <c r="I24" i="1"/>
  <c r="H24" i="1"/>
  <c r="F24" i="1"/>
  <c r="M23" i="1"/>
  <c r="J23" i="1"/>
  <c r="D23" i="1" s="1"/>
  <c r="E23" i="1"/>
  <c r="C23" i="1"/>
  <c r="M22" i="1"/>
  <c r="D22" i="1" s="1"/>
  <c r="E22" i="1"/>
  <c r="C22" i="1"/>
  <c r="M21" i="1"/>
  <c r="J21" i="1"/>
  <c r="E21" i="1"/>
  <c r="C21" i="1"/>
  <c r="M20" i="1"/>
  <c r="J20" i="1"/>
  <c r="D20" i="1" s="1"/>
  <c r="E20" i="1"/>
  <c r="C20" i="1"/>
  <c r="M19" i="1"/>
  <c r="J19" i="1"/>
  <c r="J24" i="1" s="1"/>
  <c r="G19" i="1"/>
  <c r="G24" i="1" s="1"/>
  <c r="E19" i="1"/>
  <c r="E24" i="1" s="1"/>
  <c r="C19" i="1"/>
  <c r="M18" i="1"/>
  <c r="N17" i="1"/>
  <c r="L17" i="1"/>
  <c r="K17" i="1"/>
  <c r="K33" i="1" s="1"/>
  <c r="K38" i="1" s="1"/>
  <c r="I17" i="1"/>
  <c r="H17" i="1"/>
  <c r="G17" i="1"/>
  <c r="F17" i="1"/>
  <c r="F33" i="1" s="1"/>
  <c r="F38" i="1" s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M11" i="1"/>
  <c r="J11" i="1"/>
  <c r="E11" i="1"/>
  <c r="C11" i="1"/>
  <c r="M10" i="1"/>
  <c r="M17" i="1" s="1"/>
  <c r="J10" i="1"/>
  <c r="J17" i="1" s="1"/>
  <c r="E10" i="1"/>
  <c r="C10" i="1"/>
  <c r="E9" i="1"/>
  <c r="D9" i="1"/>
  <c r="C9" i="1"/>
  <c r="E8" i="1"/>
  <c r="D8" i="1"/>
  <c r="C8" i="1"/>
  <c r="E7" i="1"/>
  <c r="D7" i="1"/>
  <c r="C7" i="1"/>
  <c r="C17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L33" i="1" l="1"/>
  <c r="L38" i="1" s="1"/>
  <c r="D19" i="1"/>
  <c r="D24" i="1" s="1"/>
  <c r="M24" i="1"/>
  <c r="D21" i="1"/>
  <c r="E17" i="1"/>
  <c r="E33" i="1" s="1"/>
  <c r="E38" i="1" s="1"/>
  <c r="H33" i="1"/>
  <c r="H38" i="1" s="1"/>
  <c r="N33" i="1"/>
  <c r="N38" i="1" s="1"/>
  <c r="N42" i="1" s="1"/>
  <c r="C24" i="1"/>
  <c r="C33" i="1" s="1"/>
  <c r="C38" i="1" s="1"/>
  <c r="M28" i="1"/>
  <c r="D31" i="1"/>
  <c r="D36" i="1"/>
  <c r="D37" i="1" s="1"/>
  <c r="J33" i="1"/>
  <c r="J38" i="1" s="1"/>
  <c r="D11" i="1"/>
  <c r="I33" i="1"/>
  <c r="I38" i="1" s="1"/>
  <c r="D26" i="1"/>
  <c r="D28" i="1" s="1"/>
  <c r="M32" i="1"/>
  <c r="M33" i="1" s="1"/>
  <c r="G33" i="1"/>
  <c r="G38" i="1" s="1"/>
  <c r="M37" i="1"/>
  <c r="D10" i="1"/>
  <c r="D17" i="1" s="1"/>
  <c r="D30" i="1"/>
  <c r="J37" i="1"/>
  <c r="L42" i="1"/>
  <c r="H42" i="1"/>
  <c r="K42" i="1"/>
  <c r="I42" i="1"/>
  <c r="F42" i="1"/>
  <c r="D32" i="1" l="1"/>
  <c r="D33" i="1" s="1"/>
  <c r="D38" i="1" s="1"/>
  <c r="M38" i="1"/>
  <c r="M42" i="1" s="1"/>
  <c r="C42" i="1"/>
  <c r="E42" i="1"/>
  <c r="G42" i="1"/>
  <c r="J42" i="1" l="1"/>
  <c r="D42" i="1"/>
</calcChain>
</file>

<file path=xl/sharedStrings.xml><?xml version="1.0" encoding="utf-8"?>
<sst xmlns="http://schemas.openxmlformats.org/spreadsheetml/2006/main" count="57" uniqueCount="49">
  <si>
    <t xml:space="preserve">2. sz. melléklet a </t>
  </si>
  <si>
    <t xml:space="preserve">  Nagyigmánd Nagyközség Önkormányzat és irányítása alatt álló költségvetési szervek </t>
  </si>
  <si>
    <t>2019. évi kiadásai forrásonkénti bontásban</t>
  </si>
  <si>
    <t>Kiadások forrásonként</t>
  </si>
  <si>
    <t>Kiadások összesen</t>
  </si>
  <si>
    <t>Önkormányzat</t>
  </si>
  <si>
    <t>Közös Önkormányzati Hivatal</t>
  </si>
  <si>
    <t>Magos Művelődési Ház</t>
  </si>
  <si>
    <t>eredeti ei.</t>
  </si>
  <si>
    <t>módosított ei.</t>
  </si>
  <si>
    <t>teljesítés</t>
  </si>
  <si>
    <t>módoított .ei.</t>
  </si>
  <si>
    <t>I. Működési feladatok</t>
  </si>
  <si>
    <t xml:space="preserve"> - Személyi juttatások (K1)</t>
  </si>
  <si>
    <t xml:space="preserve"> - Munkaadót terhelő j. és szociális hozzj., adó (K2)</t>
  </si>
  <si>
    <t xml:space="preserve"> - Dologi kiadások (K3)</t>
  </si>
  <si>
    <t xml:space="preserve"> - Ellátottak pénzbeli juttatásai (K4)</t>
  </si>
  <si>
    <t xml:space="preserve"> - Működési célú kiadás (K5)</t>
  </si>
  <si>
    <t xml:space="preserve"> - ebből tartalék</t>
  </si>
  <si>
    <t xml:space="preserve"> - Államháztartáson kívüli pénzeszköz átadás</t>
  </si>
  <si>
    <t xml:space="preserve"> - Önkormányzati ellátások összesen</t>
  </si>
  <si>
    <t xml:space="preserve"> - Részvény vásárlása</t>
  </si>
  <si>
    <t xml:space="preserve"> - Intézményfinanszírozás</t>
  </si>
  <si>
    <t>Működési kiadás összesen</t>
  </si>
  <si>
    <t>II. Beruházási feladatak</t>
  </si>
  <si>
    <t xml:space="preserve">  -Immateriális javak beszerzése</t>
  </si>
  <si>
    <t xml:space="preserve"> - Ingatlanok beszerzése</t>
  </si>
  <si>
    <t xml:space="preserve"> - Informatikai eszközök</t>
  </si>
  <si>
    <t xml:space="preserve"> - Egyéb tárgyi eszközök</t>
  </si>
  <si>
    <t xml:space="preserve"> - beruházások áfája</t>
  </si>
  <si>
    <t>Beruházások összesen K64</t>
  </si>
  <si>
    <t>III. Felújítási feladatok feladatok</t>
  </si>
  <si>
    <t xml:space="preserve">  -Ingatlanok felújítása</t>
  </si>
  <si>
    <t xml:space="preserve"> - Felújítások áfája</t>
  </si>
  <si>
    <t>Felújítás összesen (K7)</t>
  </si>
  <si>
    <t>IV. Egyéb felhalmozási célú kiadás</t>
  </si>
  <si>
    <t xml:space="preserve"> - ÁHB egyéb felhasználási támogatás</t>
  </si>
  <si>
    <t xml:space="preserve"> - ÁHK egyéb felhasználási támogatás</t>
  </si>
  <si>
    <t>Felhalmozási célú támogatás összesen (K8)</t>
  </si>
  <si>
    <t>Költségvetési kiadások összesen:</t>
  </si>
  <si>
    <t>V. Finanszírozási kiadások</t>
  </si>
  <si>
    <t xml:space="preserve"> - Állami támogatás megelőleg. visszafiz.</t>
  </si>
  <si>
    <t xml:space="preserve"> - Pénzeszközök lekötött bankbetétek elhely.</t>
  </si>
  <si>
    <t>Finanszírozási kiadások összesen (K9)</t>
  </si>
  <si>
    <t>Kiadások mindösszesen</t>
  </si>
  <si>
    <t>Központi, irányító szervi támogatások</t>
  </si>
  <si>
    <t>Létszám: (fő)</t>
  </si>
  <si>
    <t>Mindösszesen:</t>
  </si>
  <si>
    <t>……/2019. (VI.26.)  Kt.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</si>
</sst>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3" fontId="4" fillId="2" borderId="7" xfId="0" applyNumberFormat="1" applyFont="1" applyFill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0" fontId="1" fillId="0" borderId="2" xfId="0" applyFont="1" applyBorder="1" applyAlignment="1">
      <alignment horizontal="left" vertical="center" indent="1"/>
    </xf>
    <xf numFmtId="3" fontId="4" fillId="2" borderId="6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4" fillId="0" borderId="2" xfId="0" applyFont="1" applyBorder="1" applyAlignment="1">
      <alignment horizontal="left" vertical="center" indent="2"/>
    </xf>
    <xf numFmtId="3" fontId="4" fillId="0" borderId="6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3" fontId="3" fillId="3" borderId="6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vertical="center"/>
    </xf>
    <xf numFmtId="3" fontId="3" fillId="3" borderId="7" xfId="0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3" fontId="4" fillId="0" borderId="7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3" fontId="3" fillId="2" borderId="6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3" fontId="3" fillId="2" borderId="7" xfId="0" applyNumberFormat="1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1" fillId="0" borderId="2" xfId="0" applyFont="1" applyFill="1" applyBorder="1" applyAlignment="1">
      <alignment horizontal="left" vertical="center" indent="1"/>
    </xf>
    <xf numFmtId="3" fontId="4" fillId="0" borderId="6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1" fillId="0" borderId="6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3" fontId="1" fillId="0" borderId="7" xfId="0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workbookViewId="0">
      <pane xSplit="2" topLeftCell="C1" activePane="topRight" state="frozen"/>
      <selection activeCell="B1" sqref="B1"/>
      <selection pane="topRight" activeCell="G17" sqref="G17"/>
    </sheetView>
  </sheetViews>
  <sheetFormatPr defaultRowHeight="12.75" x14ac:dyDescent="0.2"/>
  <cols>
    <col min="1" max="1" width="3.7109375" style="1" customWidth="1"/>
    <col min="2" max="2" width="39.85546875" style="1" customWidth="1"/>
    <col min="3" max="3" width="12.5703125" style="1" customWidth="1"/>
    <col min="4" max="4" width="13.28515625" style="1" customWidth="1"/>
    <col min="5" max="5" width="12.85546875" style="1" hidden="1" customWidth="1"/>
    <col min="6" max="6" width="12.42578125" style="1" customWidth="1"/>
    <col min="7" max="7" width="13" style="1" customWidth="1"/>
    <col min="8" max="8" width="13" style="1" hidden="1" customWidth="1"/>
    <col min="9" max="9" width="11.140625" style="1" customWidth="1"/>
    <col min="10" max="10" width="13.42578125" style="1" customWidth="1"/>
    <col min="11" max="11" width="11.85546875" style="1" hidden="1" customWidth="1"/>
    <col min="12" max="12" width="10.140625" style="1" customWidth="1"/>
    <col min="13" max="13" width="12.28515625" style="1" customWidth="1"/>
    <col min="14" max="14" width="10.42578125" style="1" hidden="1" customWidth="1"/>
    <col min="15" max="16384" width="9.140625" style="1"/>
  </cols>
  <sheetData>
    <row r="1" spans="1:15" x14ac:dyDescent="0.2">
      <c r="B1" s="2" t="s">
        <v>0</v>
      </c>
      <c r="C1" s="3" t="s">
        <v>48</v>
      </c>
    </row>
    <row r="2" spans="1:15" x14ac:dyDescent="0.2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5" ht="13.5" thickBot="1" x14ac:dyDescent="0.25">
      <c r="B3" s="52" t="s">
        <v>2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5" ht="13.5" x14ac:dyDescent="0.2">
      <c r="A4" s="4"/>
      <c r="B4" s="5" t="s">
        <v>3</v>
      </c>
      <c r="C4" s="53" t="s">
        <v>4</v>
      </c>
      <c r="D4" s="54"/>
      <c r="E4" s="55"/>
      <c r="F4" s="56" t="s">
        <v>5</v>
      </c>
      <c r="G4" s="57"/>
      <c r="H4" s="58"/>
      <c r="I4" s="56" t="s">
        <v>6</v>
      </c>
      <c r="J4" s="57"/>
      <c r="K4" s="58"/>
      <c r="L4" s="56" t="s">
        <v>7</v>
      </c>
      <c r="M4" s="57"/>
      <c r="N4" s="58"/>
    </row>
    <row r="5" spans="1:15" ht="13.5" x14ac:dyDescent="0.2">
      <c r="A5" s="4"/>
      <c r="B5" s="5"/>
      <c r="C5" s="6" t="s">
        <v>8</v>
      </c>
      <c r="D5" s="7" t="s">
        <v>9</v>
      </c>
      <c r="E5" s="8" t="s">
        <v>10</v>
      </c>
      <c r="F5" s="9" t="s">
        <v>8</v>
      </c>
      <c r="G5" s="10" t="s">
        <v>9</v>
      </c>
      <c r="H5" s="11" t="s">
        <v>10</v>
      </c>
      <c r="I5" s="9" t="s">
        <v>8</v>
      </c>
      <c r="J5" s="10" t="s">
        <v>11</v>
      </c>
      <c r="K5" s="11" t="s">
        <v>10</v>
      </c>
      <c r="L5" s="9" t="s">
        <v>8</v>
      </c>
      <c r="M5" s="10" t="s">
        <v>11</v>
      </c>
      <c r="N5" s="11" t="s">
        <v>10</v>
      </c>
    </row>
    <row r="6" spans="1:15" x14ac:dyDescent="0.2">
      <c r="A6" s="4">
        <v>1</v>
      </c>
      <c r="B6" s="12" t="s">
        <v>12</v>
      </c>
      <c r="C6" s="13"/>
      <c r="D6" s="14"/>
      <c r="E6" s="15"/>
      <c r="F6" s="16"/>
      <c r="G6" s="17"/>
      <c r="H6" s="18"/>
      <c r="I6" s="16"/>
      <c r="J6" s="17"/>
      <c r="K6" s="18"/>
      <c r="L6" s="16"/>
      <c r="M6" s="17"/>
      <c r="N6" s="18"/>
    </row>
    <row r="7" spans="1:15" x14ac:dyDescent="0.2">
      <c r="A7" s="4">
        <f>A6+1</f>
        <v>2</v>
      </c>
      <c r="B7" s="19" t="s">
        <v>13</v>
      </c>
      <c r="C7" s="20">
        <f>F7+I7+L7</f>
        <v>155045500</v>
      </c>
      <c r="D7" s="21">
        <f>G7+J7+M7</f>
        <v>156315423</v>
      </c>
      <c r="E7" s="15">
        <f>H7+K7+N7</f>
        <v>43588379</v>
      </c>
      <c r="F7" s="16">
        <v>85276000</v>
      </c>
      <c r="G7" s="17">
        <v>85550600</v>
      </c>
      <c r="H7" s="18">
        <v>22547133</v>
      </c>
      <c r="I7" s="16">
        <v>54675500</v>
      </c>
      <c r="J7" s="17">
        <v>55294900</v>
      </c>
      <c r="K7" s="18">
        <v>16577737</v>
      </c>
      <c r="L7" s="16">
        <v>15094000</v>
      </c>
      <c r="M7" s="17">
        <v>15469923</v>
      </c>
      <c r="N7" s="18">
        <v>4463509</v>
      </c>
      <c r="O7" s="22"/>
    </row>
    <row r="8" spans="1:15" x14ac:dyDescent="0.2">
      <c r="A8" s="4">
        <f t="shared" ref="A8:A40" si="0">A7+1</f>
        <v>3</v>
      </c>
      <c r="B8" s="19" t="s">
        <v>14</v>
      </c>
      <c r="C8" s="20">
        <f t="shared" ref="C8:E16" si="1">F8+I8+L8</f>
        <v>31381396</v>
      </c>
      <c r="D8" s="21">
        <f t="shared" si="1"/>
        <v>31611887</v>
      </c>
      <c r="E8" s="15">
        <f t="shared" si="1"/>
        <v>8357916</v>
      </c>
      <c r="F8" s="16">
        <v>17239396</v>
      </c>
      <c r="G8" s="17">
        <v>17292510</v>
      </c>
      <c r="H8" s="18">
        <v>4240238</v>
      </c>
      <c r="I8" s="16">
        <v>11052000</v>
      </c>
      <c r="J8" s="17">
        <v>11163484</v>
      </c>
      <c r="K8" s="18">
        <v>3226656</v>
      </c>
      <c r="L8" s="16">
        <v>3090000</v>
      </c>
      <c r="M8" s="17">
        <v>3155893</v>
      </c>
      <c r="N8" s="18">
        <v>891022</v>
      </c>
    </row>
    <row r="9" spans="1:15" x14ac:dyDescent="0.2">
      <c r="A9" s="4">
        <f t="shared" si="0"/>
        <v>4</v>
      </c>
      <c r="B9" s="19" t="s">
        <v>15</v>
      </c>
      <c r="C9" s="20">
        <f t="shared" si="1"/>
        <v>181894927</v>
      </c>
      <c r="D9" s="21">
        <f t="shared" si="1"/>
        <v>235456863</v>
      </c>
      <c r="E9" s="15">
        <f t="shared" si="1"/>
        <v>49870263</v>
      </c>
      <c r="F9" s="16">
        <v>142001927</v>
      </c>
      <c r="G9" s="17">
        <v>193996812</v>
      </c>
      <c r="H9" s="18">
        <v>30335521</v>
      </c>
      <c r="I9" s="16">
        <v>27180000</v>
      </c>
      <c r="J9" s="17">
        <v>28418626</v>
      </c>
      <c r="K9" s="18">
        <v>15184457</v>
      </c>
      <c r="L9" s="16">
        <v>12713000</v>
      </c>
      <c r="M9" s="17">
        <v>13041425</v>
      </c>
      <c r="N9" s="18">
        <v>4350285</v>
      </c>
    </row>
    <row r="10" spans="1:15" x14ac:dyDescent="0.2">
      <c r="A10" s="4">
        <f t="shared" si="0"/>
        <v>5</v>
      </c>
      <c r="B10" s="19" t="s">
        <v>16</v>
      </c>
      <c r="C10" s="20">
        <f t="shared" si="1"/>
        <v>8700000</v>
      </c>
      <c r="D10" s="21">
        <f t="shared" si="1"/>
        <v>8700000</v>
      </c>
      <c r="E10" s="15">
        <f t="shared" si="1"/>
        <v>1463300</v>
      </c>
      <c r="F10" s="16">
        <v>8700000</v>
      </c>
      <c r="G10" s="17">
        <v>8700000</v>
      </c>
      <c r="H10" s="18">
        <v>1463300</v>
      </c>
      <c r="I10" s="16"/>
      <c r="J10" s="17">
        <f t="shared" ref="J10:J11" si="2">I10</f>
        <v>0</v>
      </c>
      <c r="K10" s="18"/>
      <c r="L10" s="16"/>
      <c r="M10" s="17">
        <f t="shared" ref="M10:M11" si="3">L10</f>
        <v>0</v>
      </c>
      <c r="N10" s="18"/>
    </row>
    <row r="11" spans="1:15" x14ac:dyDescent="0.2">
      <c r="A11" s="4">
        <f t="shared" si="0"/>
        <v>6</v>
      </c>
      <c r="B11" s="19" t="s">
        <v>17</v>
      </c>
      <c r="C11" s="20">
        <f t="shared" si="1"/>
        <v>288134759</v>
      </c>
      <c r="D11" s="21">
        <f t="shared" si="1"/>
        <v>479444776</v>
      </c>
      <c r="E11" s="15">
        <f t="shared" si="1"/>
        <v>74505133</v>
      </c>
      <c r="F11" s="16">
        <v>287727759</v>
      </c>
      <c r="G11" s="17">
        <v>479037776</v>
      </c>
      <c r="H11" s="18">
        <v>74505133</v>
      </c>
      <c r="I11" s="16">
        <v>407000</v>
      </c>
      <c r="J11" s="17">
        <f t="shared" si="2"/>
        <v>407000</v>
      </c>
      <c r="K11" s="18"/>
      <c r="L11" s="16"/>
      <c r="M11" s="17">
        <f t="shared" si="3"/>
        <v>0</v>
      </c>
      <c r="N11" s="18"/>
    </row>
    <row r="12" spans="1:15" x14ac:dyDescent="0.2">
      <c r="A12" s="4">
        <f t="shared" si="0"/>
        <v>7</v>
      </c>
      <c r="B12" s="23" t="s">
        <v>18</v>
      </c>
      <c r="C12" s="20">
        <f t="shared" si="1"/>
        <v>25000000</v>
      </c>
      <c r="D12" s="21">
        <f t="shared" si="1"/>
        <v>212518084</v>
      </c>
      <c r="E12" s="15">
        <f t="shared" si="1"/>
        <v>0</v>
      </c>
      <c r="F12" s="24">
        <v>25000000</v>
      </c>
      <c r="G12" s="25">
        <v>212518084</v>
      </c>
      <c r="H12" s="18"/>
      <c r="I12" s="16"/>
      <c r="J12" s="17"/>
      <c r="K12" s="18"/>
      <c r="L12" s="24"/>
      <c r="M12" s="25"/>
      <c r="N12" s="18"/>
    </row>
    <row r="13" spans="1:15" ht="12.75" hidden="1" customHeight="1" x14ac:dyDescent="0.2">
      <c r="A13" s="4">
        <f t="shared" si="0"/>
        <v>8</v>
      </c>
      <c r="B13" s="19" t="s">
        <v>19</v>
      </c>
      <c r="C13" s="20">
        <f t="shared" si="1"/>
        <v>0</v>
      </c>
      <c r="D13" s="21">
        <f t="shared" si="1"/>
        <v>0</v>
      </c>
      <c r="E13" s="15">
        <f t="shared" si="1"/>
        <v>0</v>
      </c>
      <c r="F13" s="16"/>
      <c r="G13" s="17"/>
      <c r="H13" s="18"/>
      <c r="I13" s="16"/>
      <c r="J13" s="17"/>
      <c r="K13" s="18"/>
      <c r="L13" s="16"/>
      <c r="M13" s="17"/>
      <c r="N13" s="18"/>
    </row>
    <row r="14" spans="1:15" ht="12.75" hidden="1" customHeight="1" x14ac:dyDescent="0.2">
      <c r="A14" s="4">
        <f t="shared" si="0"/>
        <v>9</v>
      </c>
      <c r="B14" s="19" t="s">
        <v>20</v>
      </c>
      <c r="C14" s="20">
        <f t="shared" si="1"/>
        <v>0</v>
      </c>
      <c r="D14" s="21">
        <f t="shared" si="1"/>
        <v>0</v>
      </c>
      <c r="E14" s="15">
        <f t="shared" si="1"/>
        <v>0</v>
      </c>
      <c r="F14" s="16"/>
      <c r="G14" s="17"/>
      <c r="H14" s="18"/>
      <c r="I14" s="16"/>
      <c r="J14" s="17"/>
      <c r="K14" s="18"/>
      <c r="L14" s="16"/>
      <c r="M14" s="17"/>
      <c r="N14" s="18"/>
    </row>
    <row r="15" spans="1:15" ht="12.75" hidden="1" customHeight="1" x14ac:dyDescent="0.2">
      <c r="A15" s="4">
        <f t="shared" si="0"/>
        <v>10</v>
      </c>
      <c r="B15" s="19" t="s">
        <v>21</v>
      </c>
      <c r="C15" s="20">
        <f t="shared" si="1"/>
        <v>0</v>
      </c>
      <c r="D15" s="21">
        <f t="shared" si="1"/>
        <v>0</v>
      </c>
      <c r="E15" s="15">
        <f t="shared" si="1"/>
        <v>0</v>
      </c>
      <c r="F15" s="16"/>
      <c r="G15" s="17"/>
      <c r="H15" s="18"/>
      <c r="I15" s="16"/>
      <c r="J15" s="17"/>
      <c r="K15" s="18"/>
      <c r="L15" s="16"/>
      <c r="M15" s="17"/>
      <c r="N15" s="18"/>
    </row>
    <row r="16" spans="1:15" ht="12.75" hidden="1" customHeight="1" x14ac:dyDescent="0.2">
      <c r="A16" s="4">
        <f t="shared" si="0"/>
        <v>11</v>
      </c>
      <c r="B16" s="19" t="s">
        <v>22</v>
      </c>
      <c r="C16" s="20">
        <f t="shared" si="1"/>
        <v>0</v>
      </c>
      <c r="D16" s="21">
        <f t="shared" si="1"/>
        <v>0</v>
      </c>
      <c r="E16" s="15">
        <f t="shared" si="1"/>
        <v>0</v>
      </c>
      <c r="F16" s="16"/>
      <c r="G16" s="17"/>
      <c r="H16" s="18"/>
      <c r="I16" s="16"/>
      <c r="J16" s="17"/>
      <c r="K16" s="18"/>
      <c r="L16" s="16"/>
      <c r="M16" s="17"/>
      <c r="N16" s="18"/>
    </row>
    <row r="17" spans="1:14" ht="13.5" x14ac:dyDescent="0.2">
      <c r="A17" s="4">
        <f t="shared" si="0"/>
        <v>12</v>
      </c>
      <c r="B17" s="26" t="s">
        <v>23</v>
      </c>
      <c r="C17" s="27">
        <f>SUM(C7:C11)</f>
        <v>665156582</v>
      </c>
      <c r="D17" s="28">
        <f>SUM(D7:D11)</f>
        <v>911528949</v>
      </c>
      <c r="E17" s="29">
        <f>SUM(E7:E11)</f>
        <v>177784991</v>
      </c>
      <c r="F17" s="27">
        <f>SUM(F7:F11)</f>
        <v>540945082</v>
      </c>
      <c r="G17" s="28">
        <f>SUM(G7:G11)</f>
        <v>784577698</v>
      </c>
      <c r="H17" s="29">
        <f t="shared" ref="H17:N17" si="4">SUM(H7:H11)</f>
        <v>133091325</v>
      </c>
      <c r="I17" s="27">
        <f t="shared" si="4"/>
        <v>93314500</v>
      </c>
      <c r="J17" s="27">
        <f t="shared" si="4"/>
        <v>95284010</v>
      </c>
      <c r="K17" s="27">
        <f t="shared" si="4"/>
        <v>34988850</v>
      </c>
      <c r="L17" s="27">
        <f t="shared" si="4"/>
        <v>30897000</v>
      </c>
      <c r="M17" s="28">
        <f t="shared" si="4"/>
        <v>31667241</v>
      </c>
      <c r="N17" s="29">
        <f t="shared" si="4"/>
        <v>9704816</v>
      </c>
    </row>
    <row r="18" spans="1:14" ht="13.5" x14ac:dyDescent="0.2">
      <c r="A18" s="4">
        <f t="shared" si="0"/>
        <v>13</v>
      </c>
      <c r="B18" s="12" t="s">
        <v>24</v>
      </c>
      <c r="C18" s="30"/>
      <c r="D18" s="31"/>
      <c r="E18" s="32"/>
      <c r="F18" s="16"/>
      <c r="G18" s="17"/>
      <c r="H18" s="18"/>
      <c r="I18" s="16"/>
      <c r="J18" s="17"/>
      <c r="K18" s="18"/>
      <c r="L18" s="16"/>
      <c r="M18" s="17">
        <f t="shared" ref="M18:M23" si="5">L18</f>
        <v>0</v>
      </c>
      <c r="N18" s="18"/>
    </row>
    <row r="19" spans="1:14" x14ac:dyDescent="0.2">
      <c r="A19" s="4">
        <f t="shared" si="0"/>
        <v>14</v>
      </c>
      <c r="B19" s="19" t="s">
        <v>25</v>
      </c>
      <c r="C19" s="20">
        <f t="shared" ref="C19:E23" si="6">F19+I19+L19</f>
        <v>650000</v>
      </c>
      <c r="D19" s="21">
        <f t="shared" si="6"/>
        <v>650000</v>
      </c>
      <c r="E19" s="15">
        <f t="shared" si="6"/>
        <v>650000</v>
      </c>
      <c r="F19" s="16">
        <v>650000</v>
      </c>
      <c r="G19" s="17">
        <f>F19</f>
        <v>650000</v>
      </c>
      <c r="H19" s="18">
        <v>650000</v>
      </c>
      <c r="I19" s="16"/>
      <c r="J19" s="17">
        <f>I19</f>
        <v>0</v>
      </c>
      <c r="K19" s="18"/>
      <c r="L19" s="16"/>
      <c r="M19" s="17">
        <f t="shared" si="5"/>
        <v>0</v>
      </c>
      <c r="N19" s="18"/>
    </row>
    <row r="20" spans="1:14" x14ac:dyDescent="0.2">
      <c r="A20" s="4">
        <f t="shared" si="0"/>
        <v>15</v>
      </c>
      <c r="B20" s="19" t="s">
        <v>26</v>
      </c>
      <c r="C20" s="20">
        <f t="shared" si="6"/>
        <v>151127760</v>
      </c>
      <c r="D20" s="21">
        <f t="shared" si="6"/>
        <v>172376905</v>
      </c>
      <c r="E20" s="15">
        <f t="shared" si="6"/>
        <v>0</v>
      </c>
      <c r="F20" s="16">
        <v>151127760</v>
      </c>
      <c r="G20" s="17">
        <v>172376905</v>
      </c>
      <c r="H20" s="18">
        <v>0</v>
      </c>
      <c r="I20" s="16"/>
      <c r="J20" s="17">
        <f t="shared" ref="J20" si="7">I20</f>
        <v>0</v>
      </c>
      <c r="K20" s="18"/>
      <c r="L20" s="16"/>
      <c r="M20" s="17">
        <f t="shared" si="5"/>
        <v>0</v>
      </c>
      <c r="N20" s="18"/>
    </row>
    <row r="21" spans="1:14" x14ac:dyDescent="0.2">
      <c r="A21" s="4">
        <f t="shared" si="0"/>
        <v>16</v>
      </c>
      <c r="B21" s="19" t="s">
        <v>27</v>
      </c>
      <c r="C21" s="20">
        <f t="shared" si="6"/>
        <v>109000</v>
      </c>
      <c r="D21" s="21">
        <f t="shared" si="6"/>
        <v>149000</v>
      </c>
      <c r="E21" s="15">
        <f t="shared" si="6"/>
        <v>39362</v>
      </c>
      <c r="F21" s="16"/>
      <c r="G21" s="17">
        <v>40000</v>
      </c>
      <c r="H21" s="18">
        <v>39362</v>
      </c>
      <c r="I21" s="16">
        <v>109000</v>
      </c>
      <c r="J21" s="17">
        <f>I21</f>
        <v>109000</v>
      </c>
      <c r="K21" s="18"/>
      <c r="L21" s="16"/>
      <c r="M21" s="17">
        <f t="shared" si="5"/>
        <v>0</v>
      </c>
      <c r="N21" s="18"/>
    </row>
    <row r="22" spans="1:14" x14ac:dyDescent="0.2">
      <c r="A22" s="4">
        <f t="shared" si="0"/>
        <v>17</v>
      </c>
      <c r="B22" s="19" t="s">
        <v>28</v>
      </c>
      <c r="C22" s="20">
        <f t="shared" si="6"/>
        <v>4915000</v>
      </c>
      <c r="D22" s="21">
        <f t="shared" si="6"/>
        <v>16949576</v>
      </c>
      <c r="E22" s="15">
        <f t="shared" si="6"/>
        <v>2376945</v>
      </c>
      <c r="F22" s="16">
        <v>3630000</v>
      </c>
      <c r="G22" s="17">
        <v>15652576</v>
      </c>
      <c r="H22" s="18">
        <v>2157103</v>
      </c>
      <c r="I22" s="16"/>
      <c r="J22" s="17">
        <v>12000</v>
      </c>
      <c r="K22" s="18">
        <v>11417</v>
      </c>
      <c r="L22" s="16">
        <v>1285000</v>
      </c>
      <c r="M22" s="17">
        <f t="shared" si="5"/>
        <v>1285000</v>
      </c>
      <c r="N22" s="18">
        <v>208425</v>
      </c>
    </row>
    <row r="23" spans="1:14" x14ac:dyDescent="0.2">
      <c r="A23" s="4">
        <f t="shared" si="0"/>
        <v>18</v>
      </c>
      <c r="B23" s="19" t="s">
        <v>29</v>
      </c>
      <c r="C23" s="20">
        <f t="shared" si="6"/>
        <v>1410800</v>
      </c>
      <c r="D23" s="21">
        <f t="shared" si="6"/>
        <v>10405015</v>
      </c>
      <c r="E23" s="15">
        <f t="shared" si="6"/>
        <v>739401</v>
      </c>
      <c r="F23" s="16">
        <v>1156800</v>
      </c>
      <c r="G23" s="17">
        <v>10151015</v>
      </c>
      <c r="H23" s="18">
        <v>703476</v>
      </c>
      <c r="I23" s="16">
        <v>35000</v>
      </c>
      <c r="J23" s="17">
        <f t="shared" ref="J23" si="8">I23</f>
        <v>35000</v>
      </c>
      <c r="K23" s="18">
        <v>3083</v>
      </c>
      <c r="L23" s="16">
        <v>219000</v>
      </c>
      <c r="M23" s="17">
        <f t="shared" si="5"/>
        <v>219000</v>
      </c>
      <c r="N23" s="18">
        <v>32842</v>
      </c>
    </row>
    <row r="24" spans="1:14" ht="13.5" x14ac:dyDescent="0.2">
      <c r="A24" s="4">
        <f t="shared" si="0"/>
        <v>19</v>
      </c>
      <c r="B24" s="33" t="s">
        <v>30</v>
      </c>
      <c r="C24" s="34">
        <f>SUM(C19:C23)</f>
        <v>158212560</v>
      </c>
      <c r="D24" s="35">
        <f t="shared" ref="D24:N24" si="9">SUM(D19:D23)</f>
        <v>200530496</v>
      </c>
      <c r="E24" s="36">
        <f t="shared" si="9"/>
        <v>3805708</v>
      </c>
      <c r="F24" s="34">
        <f>SUM(F19:F23)</f>
        <v>156564560</v>
      </c>
      <c r="G24" s="35">
        <f>SUM(G19:G23)</f>
        <v>198870496</v>
      </c>
      <c r="H24" s="36">
        <f t="shared" si="9"/>
        <v>3549941</v>
      </c>
      <c r="I24" s="34">
        <f t="shared" si="9"/>
        <v>144000</v>
      </c>
      <c r="J24" s="35">
        <f t="shared" si="9"/>
        <v>156000</v>
      </c>
      <c r="K24" s="36">
        <f t="shared" si="9"/>
        <v>14500</v>
      </c>
      <c r="L24" s="34">
        <f t="shared" si="9"/>
        <v>1504000</v>
      </c>
      <c r="M24" s="35">
        <f t="shared" si="9"/>
        <v>1504000</v>
      </c>
      <c r="N24" s="36">
        <f t="shared" si="9"/>
        <v>241267</v>
      </c>
    </row>
    <row r="25" spans="1:14" ht="13.5" x14ac:dyDescent="0.2">
      <c r="A25" s="4">
        <f>A24+1</f>
        <v>20</v>
      </c>
      <c r="B25" s="12" t="s">
        <v>31</v>
      </c>
      <c r="C25" s="30"/>
      <c r="D25" s="31"/>
      <c r="E25" s="32"/>
      <c r="F25" s="16"/>
      <c r="G25" s="17"/>
      <c r="H25" s="18"/>
      <c r="I25" s="16"/>
      <c r="J25" s="17"/>
      <c r="K25" s="18"/>
      <c r="L25" s="16"/>
      <c r="M25" s="17"/>
      <c r="N25" s="18"/>
    </row>
    <row r="26" spans="1:14" x14ac:dyDescent="0.2">
      <c r="A26" s="4">
        <f t="shared" si="0"/>
        <v>21</v>
      </c>
      <c r="B26" s="19" t="s">
        <v>32</v>
      </c>
      <c r="C26" s="20">
        <f t="shared" ref="C26:E27" si="10">F26+I26+L26</f>
        <v>61094405</v>
      </c>
      <c r="D26" s="21">
        <f t="shared" si="10"/>
        <v>63778405</v>
      </c>
      <c r="E26" s="15">
        <f t="shared" si="10"/>
        <v>3090593</v>
      </c>
      <c r="F26" s="16">
        <v>61094405</v>
      </c>
      <c r="G26" s="17">
        <v>63778405</v>
      </c>
      <c r="H26" s="18">
        <v>3090593</v>
      </c>
      <c r="I26" s="16"/>
      <c r="J26" s="17">
        <f t="shared" ref="J26:J27" si="11">I26</f>
        <v>0</v>
      </c>
      <c r="K26" s="18"/>
      <c r="L26" s="16"/>
      <c r="M26" s="17">
        <f t="shared" ref="M26:M27" si="12">L26</f>
        <v>0</v>
      </c>
      <c r="N26" s="18"/>
    </row>
    <row r="27" spans="1:14" x14ac:dyDescent="0.2">
      <c r="A27" s="4">
        <f t="shared" si="0"/>
        <v>22</v>
      </c>
      <c r="B27" s="19" t="s">
        <v>33</v>
      </c>
      <c r="C27" s="20">
        <f t="shared" si="10"/>
        <v>4787801</v>
      </c>
      <c r="D27" s="21">
        <f t="shared" si="10"/>
        <v>5269481</v>
      </c>
      <c r="E27" s="15">
        <f t="shared" si="10"/>
        <v>834460</v>
      </c>
      <c r="F27" s="16">
        <v>4787801</v>
      </c>
      <c r="G27" s="17">
        <v>5269481</v>
      </c>
      <c r="H27" s="18">
        <v>834460</v>
      </c>
      <c r="I27" s="16"/>
      <c r="J27" s="17">
        <f t="shared" si="11"/>
        <v>0</v>
      </c>
      <c r="K27" s="18"/>
      <c r="L27" s="16"/>
      <c r="M27" s="17">
        <f t="shared" si="12"/>
        <v>0</v>
      </c>
      <c r="N27" s="18"/>
    </row>
    <row r="28" spans="1:14" ht="13.5" x14ac:dyDescent="0.2">
      <c r="A28" s="4">
        <f t="shared" si="0"/>
        <v>23</v>
      </c>
      <c r="B28" s="33" t="s">
        <v>34</v>
      </c>
      <c r="C28" s="34">
        <f>SUM(C26:C27)</f>
        <v>65882206</v>
      </c>
      <c r="D28" s="35">
        <f t="shared" ref="D28:N28" si="13">SUM(D26:D27)</f>
        <v>69047886</v>
      </c>
      <c r="E28" s="36">
        <f t="shared" si="13"/>
        <v>3925053</v>
      </c>
      <c r="F28" s="34">
        <f t="shared" si="13"/>
        <v>65882206</v>
      </c>
      <c r="G28" s="35">
        <f t="shared" si="13"/>
        <v>69047886</v>
      </c>
      <c r="H28" s="36">
        <f t="shared" si="13"/>
        <v>3925053</v>
      </c>
      <c r="I28" s="34">
        <f t="shared" si="13"/>
        <v>0</v>
      </c>
      <c r="J28" s="35">
        <f t="shared" si="13"/>
        <v>0</v>
      </c>
      <c r="K28" s="36">
        <f t="shared" si="13"/>
        <v>0</v>
      </c>
      <c r="L28" s="34">
        <f t="shared" si="13"/>
        <v>0</v>
      </c>
      <c r="M28" s="35">
        <f t="shared" si="13"/>
        <v>0</v>
      </c>
      <c r="N28" s="36">
        <f t="shared" si="13"/>
        <v>0</v>
      </c>
    </row>
    <row r="29" spans="1:14" ht="13.5" x14ac:dyDescent="0.2">
      <c r="A29" s="4">
        <f t="shared" si="0"/>
        <v>24</v>
      </c>
      <c r="B29" s="12" t="s">
        <v>35</v>
      </c>
      <c r="C29" s="30"/>
      <c r="D29" s="31"/>
      <c r="E29" s="32"/>
      <c r="F29" s="16"/>
      <c r="G29" s="17"/>
      <c r="H29" s="18"/>
      <c r="I29" s="16"/>
      <c r="J29" s="17"/>
      <c r="K29" s="18"/>
      <c r="L29" s="16"/>
      <c r="M29" s="17"/>
      <c r="N29" s="18"/>
    </row>
    <row r="30" spans="1:14" x14ac:dyDescent="0.2">
      <c r="A30" s="4">
        <f t="shared" si="0"/>
        <v>25</v>
      </c>
      <c r="B30" s="19" t="s">
        <v>36</v>
      </c>
      <c r="C30" s="20">
        <f t="shared" ref="C30:E31" si="14">F30+I30+L30</f>
        <v>61000000</v>
      </c>
      <c r="D30" s="21">
        <f t="shared" si="14"/>
        <v>61000000</v>
      </c>
      <c r="E30" s="15">
        <f t="shared" si="14"/>
        <v>0</v>
      </c>
      <c r="F30" s="16">
        <v>61000000</v>
      </c>
      <c r="G30" s="17">
        <f>F30</f>
        <v>61000000</v>
      </c>
      <c r="H30" s="18">
        <v>0</v>
      </c>
      <c r="I30" s="16"/>
      <c r="J30" s="17">
        <f t="shared" ref="J30:J31" si="15">I30</f>
        <v>0</v>
      </c>
      <c r="K30" s="18"/>
      <c r="L30" s="16"/>
      <c r="M30" s="17">
        <f t="shared" ref="M30:M31" si="16">L30</f>
        <v>0</v>
      </c>
      <c r="N30" s="18"/>
    </row>
    <row r="31" spans="1:14" x14ac:dyDescent="0.2">
      <c r="A31" s="4">
        <f t="shared" si="0"/>
        <v>26</v>
      </c>
      <c r="B31" s="19" t="s">
        <v>37</v>
      </c>
      <c r="C31" s="20">
        <f t="shared" si="14"/>
        <v>4000000</v>
      </c>
      <c r="D31" s="21">
        <f t="shared" si="14"/>
        <v>4000000</v>
      </c>
      <c r="E31" s="15">
        <f t="shared" si="14"/>
        <v>0</v>
      </c>
      <c r="F31" s="16">
        <v>4000000</v>
      </c>
      <c r="G31" s="17">
        <f>F31</f>
        <v>4000000</v>
      </c>
      <c r="H31" s="18">
        <v>0</v>
      </c>
      <c r="I31" s="16"/>
      <c r="J31" s="17">
        <f t="shared" si="15"/>
        <v>0</v>
      </c>
      <c r="K31" s="18"/>
      <c r="L31" s="16"/>
      <c r="M31" s="17">
        <f t="shared" si="16"/>
        <v>0</v>
      </c>
      <c r="N31" s="18"/>
    </row>
    <row r="32" spans="1:14" ht="13.5" x14ac:dyDescent="0.2">
      <c r="A32" s="4">
        <f t="shared" si="0"/>
        <v>27</v>
      </c>
      <c r="B32" s="33" t="s">
        <v>38</v>
      </c>
      <c r="C32" s="34">
        <f>F32</f>
        <v>65000000</v>
      </c>
      <c r="D32" s="35">
        <f>SUM(D30:D31)</f>
        <v>65000000</v>
      </c>
      <c r="E32" s="36">
        <f>SUM(E30:E31)</f>
        <v>0</v>
      </c>
      <c r="F32" s="34">
        <f>SUM(F30:F31)</f>
        <v>65000000</v>
      </c>
      <c r="G32" s="35">
        <f t="shared" ref="G32:N32" si="17">SUM(G30:G31)</f>
        <v>65000000</v>
      </c>
      <c r="H32" s="36">
        <f t="shared" si="17"/>
        <v>0</v>
      </c>
      <c r="I32" s="34">
        <f t="shared" si="17"/>
        <v>0</v>
      </c>
      <c r="J32" s="35">
        <f t="shared" si="17"/>
        <v>0</v>
      </c>
      <c r="K32" s="36">
        <f t="shared" si="17"/>
        <v>0</v>
      </c>
      <c r="L32" s="34">
        <f t="shared" si="17"/>
        <v>0</v>
      </c>
      <c r="M32" s="35">
        <f t="shared" si="17"/>
        <v>0</v>
      </c>
      <c r="N32" s="36">
        <f t="shared" si="17"/>
        <v>0</v>
      </c>
    </row>
    <row r="33" spans="1:14" ht="13.5" x14ac:dyDescent="0.2">
      <c r="A33" s="4">
        <f t="shared" si="0"/>
        <v>28</v>
      </c>
      <c r="B33" s="37" t="s">
        <v>39</v>
      </c>
      <c r="C33" s="27">
        <f t="shared" ref="C33:E33" si="18">C17+C24+C28+C32</f>
        <v>954251348</v>
      </c>
      <c r="D33" s="27">
        <f t="shared" si="18"/>
        <v>1246107331</v>
      </c>
      <c r="E33" s="27">
        <f t="shared" si="18"/>
        <v>185515752</v>
      </c>
      <c r="F33" s="27">
        <f>F17+F24+F28+F32</f>
        <v>828391848</v>
      </c>
      <c r="G33" s="28">
        <f t="shared" ref="G33:N33" si="19">G17+G24+G28+G32</f>
        <v>1117496080</v>
      </c>
      <c r="H33" s="29">
        <f t="shared" si="19"/>
        <v>140566319</v>
      </c>
      <c r="I33" s="27">
        <f>I17+I24+I28+I32</f>
        <v>93458500</v>
      </c>
      <c r="J33" s="28">
        <f t="shared" si="19"/>
        <v>95440010</v>
      </c>
      <c r="K33" s="29">
        <f t="shared" si="19"/>
        <v>35003350</v>
      </c>
      <c r="L33" s="27">
        <f t="shared" si="19"/>
        <v>32401000</v>
      </c>
      <c r="M33" s="28">
        <f t="shared" si="19"/>
        <v>33171241</v>
      </c>
      <c r="N33" s="29">
        <f t="shared" si="19"/>
        <v>9946083</v>
      </c>
    </row>
    <row r="34" spans="1:14" ht="13.5" x14ac:dyDescent="0.2">
      <c r="A34" s="4">
        <f t="shared" si="0"/>
        <v>29</v>
      </c>
      <c r="B34" s="12" t="s">
        <v>40</v>
      </c>
      <c r="C34" s="30"/>
      <c r="D34" s="31"/>
      <c r="E34" s="32"/>
      <c r="F34" s="38"/>
      <c r="G34" s="17"/>
      <c r="H34" s="18"/>
      <c r="I34" s="38"/>
      <c r="J34" s="17"/>
      <c r="K34" s="18"/>
      <c r="L34" s="38"/>
      <c r="M34" s="17"/>
      <c r="N34" s="18"/>
    </row>
    <row r="35" spans="1:14" x14ac:dyDescent="0.2">
      <c r="A35" s="4">
        <f t="shared" si="0"/>
        <v>30</v>
      </c>
      <c r="B35" s="19" t="s">
        <v>41</v>
      </c>
      <c r="C35" s="20">
        <f t="shared" ref="C35:E36" si="20">F35+I35+L35</f>
        <v>38558672</v>
      </c>
      <c r="D35" s="21">
        <f t="shared" si="20"/>
        <v>43603173</v>
      </c>
      <c r="E35" s="15">
        <f t="shared" si="20"/>
        <v>24280476</v>
      </c>
      <c r="F35" s="16">
        <v>38558672</v>
      </c>
      <c r="G35" s="17">
        <v>43603173</v>
      </c>
      <c r="H35" s="18">
        <v>24280476</v>
      </c>
      <c r="I35" s="16"/>
      <c r="J35" s="17">
        <f t="shared" ref="J35:J36" si="21">I35</f>
        <v>0</v>
      </c>
      <c r="K35" s="18"/>
      <c r="L35" s="16"/>
      <c r="M35" s="17">
        <f t="shared" ref="M35:M36" si="22">L35</f>
        <v>0</v>
      </c>
      <c r="N35" s="18"/>
    </row>
    <row r="36" spans="1:14" x14ac:dyDescent="0.2">
      <c r="A36" s="4">
        <f t="shared" si="0"/>
        <v>31</v>
      </c>
      <c r="B36" s="19" t="s">
        <v>42</v>
      </c>
      <c r="C36" s="20">
        <f t="shared" si="20"/>
        <v>0</v>
      </c>
      <c r="D36" s="21">
        <f t="shared" si="20"/>
        <v>0</v>
      </c>
      <c r="E36" s="15">
        <f t="shared" si="20"/>
        <v>0</v>
      </c>
      <c r="F36" s="38"/>
      <c r="G36" s="17"/>
      <c r="H36" s="18"/>
      <c r="I36" s="38"/>
      <c r="J36" s="17">
        <f t="shared" si="21"/>
        <v>0</v>
      </c>
      <c r="K36" s="18"/>
      <c r="L36" s="38"/>
      <c r="M36" s="17">
        <f t="shared" si="22"/>
        <v>0</v>
      </c>
      <c r="N36" s="18"/>
    </row>
    <row r="37" spans="1:14" ht="13.5" x14ac:dyDescent="0.2">
      <c r="A37" s="4">
        <f t="shared" si="0"/>
        <v>32</v>
      </c>
      <c r="B37" s="33" t="s">
        <v>43</v>
      </c>
      <c r="C37" s="34">
        <f t="shared" ref="C37:N37" si="23">SUM(C35:C36)</f>
        <v>38558672</v>
      </c>
      <c r="D37" s="35">
        <f t="shared" si="23"/>
        <v>43603173</v>
      </c>
      <c r="E37" s="36">
        <f t="shared" si="23"/>
        <v>24280476</v>
      </c>
      <c r="F37" s="34">
        <f t="shared" si="23"/>
        <v>38558672</v>
      </c>
      <c r="G37" s="35">
        <f t="shared" si="23"/>
        <v>43603173</v>
      </c>
      <c r="H37" s="36">
        <f t="shared" si="23"/>
        <v>24280476</v>
      </c>
      <c r="I37" s="34">
        <f t="shared" si="23"/>
        <v>0</v>
      </c>
      <c r="J37" s="35">
        <f t="shared" si="23"/>
        <v>0</v>
      </c>
      <c r="K37" s="36">
        <f t="shared" si="23"/>
        <v>0</v>
      </c>
      <c r="L37" s="34">
        <f t="shared" si="23"/>
        <v>0</v>
      </c>
      <c r="M37" s="35">
        <f t="shared" si="23"/>
        <v>0</v>
      </c>
      <c r="N37" s="36">
        <f t="shared" si="23"/>
        <v>0</v>
      </c>
    </row>
    <row r="38" spans="1:14" ht="13.5" x14ac:dyDescent="0.2">
      <c r="A38" s="4">
        <f t="shared" si="0"/>
        <v>33</v>
      </c>
      <c r="B38" s="5" t="s">
        <v>44</v>
      </c>
      <c r="C38" s="34">
        <f t="shared" ref="C38:N38" si="24">C33+C37</f>
        <v>992810020</v>
      </c>
      <c r="D38" s="35">
        <f t="shared" si="24"/>
        <v>1289710504</v>
      </c>
      <c r="E38" s="36">
        <f t="shared" si="24"/>
        <v>209796228</v>
      </c>
      <c r="F38" s="34">
        <f t="shared" si="24"/>
        <v>866950520</v>
      </c>
      <c r="G38" s="35">
        <f t="shared" si="24"/>
        <v>1161099253</v>
      </c>
      <c r="H38" s="36">
        <f t="shared" si="24"/>
        <v>164846795</v>
      </c>
      <c r="I38" s="34">
        <f t="shared" si="24"/>
        <v>93458500</v>
      </c>
      <c r="J38" s="35">
        <f t="shared" si="24"/>
        <v>95440010</v>
      </c>
      <c r="K38" s="36">
        <f t="shared" si="24"/>
        <v>35003350</v>
      </c>
      <c r="L38" s="34">
        <f t="shared" si="24"/>
        <v>32401000</v>
      </c>
      <c r="M38" s="35">
        <f t="shared" si="24"/>
        <v>33171241</v>
      </c>
      <c r="N38" s="36">
        <f t="shared" si="24"/>
        <v>9946083</v>
      </c>
    </row>
    <row r="39" spans="1:14" x14ac:dyDescent="0.2">
      <c r="A39" s="4">
        <f t="shared" si="0"/>
        <v>34</v>
      </c>
      <c r="B39" s="39" t="s">
        <v>45</v>
      </c>
      <c r="C39" s="40">
        <f t="shared" ref="C39:E40" si="25">F39+I39+L39</f>
        <v>116583882</v>
      </c>
      <c r="D39" s="41">
        <f t="shared" si="25"/>
        <v>117219882</v>
      </c>
      <c r="E39" s="32">
        <f t="shared" si="25"/>
        <v>43900581</v>
      </c>
      <c r="F39" s="42">
        <v>116583882</v>
      </c>
      <c r="G39" s="43">
        <v>117219882</v>
      </c>
      <c r="H39" s="44">
        <v>43900581</v>
      </c>
      <c r="I39" s="42"/>
      <c r="J39" s="17"/>
      <c r="K39" s="44"/>
      <c r="L39" s="42"/>
      <c r="M39" s="43">
        <f t="shared" ref="M39" si="26">L39</f>
        <v>0</v>
      </c>
      <c r="N39" s="44"/>
    </row>
    <row r="40" spans="1:14" ht="13.5" thickBot="1" x14ac:dyDescent="0.25">
      <c r="A40" s="4">
        <f t="shared" si="0"/>
        <v>35</v>
      </c>
      <c r="B40" s="45" t="s">
        <v>46</v>
      </c>
      <c r="C40" s="46">
        <f t="shared" si="25"/>
        <v>36</v>
      </c>
      <c r="D40" s="47">
        <f t="shared" si="25"/>
        <v>36</v>
      </c>
      <c r="E40" s="48">
        <f t="shared" si="25"/>
        <v>36</v>
      </c>
      <c r="F40" s="49">
        <v>17</v>
      </c>
      <c r="G40" s="50">
        <v>17</v>
      </c>
      <c r="H40" s="51">
        <v>17</v>
      </c>
      <c r="I40" s="49">
        <v>15</v>
      </c>
      <c r="J40" s="50">
        <v>15</v>
      </c>
      <c r="K40" s="51">
        <v>15</v>
      </c>
      <c r="L40" s="49">
        <v>4</v>
      </c>
      <c r="M40" s="50">
        <v>4</v>
      </c>
      <c r="N40" s="51">
        <v>4</v>
      </c>
    </row>
    <row r="42" spans="1:14" x14ac:dyDescent="0.2">
      <c r="B42" s="2" t="s">
        <v>47</v>
      </c>
      <c r="C42" s="22">
        <f>C38+C39</f>
        <v>1109393902</v>
      </c>
      <c r="D42" s="22">
        <f t="shared" ref="D42:N42" si="27">D38+D39</f>
        <v>1406930386</v>
      </c>
      <c r="E42" s="22">
        <f t="shared" si="27"/>
        <v>253696809</v>
      </c>
      <c r="F42" s="22">
        <f t="shared" si="27"/>
        <v>983534402</v>
      </c>
      <c r="G42" s="22">
        <f t="shared" si="27"/>
        <v>1278319135</v>
      </c>
      <c r="H42" s="22">
        <f t="shared" si="27"/>
        <v>208747376</v>
      </c>
      <c r="I42" s="22">
        <f t="shared" si="27"/>
        <v>93458500</v>
      </c>
      <c r="J42" s="22">
        <f t="shared" si="27"/>
        <v>95440010</v>
      </c>
      <c r="K42" s="22">
        <f t="shared" si="27"/>
        <v>35003350</v>
      </c>
      <c r="L42" s="22">
        <f t="shared" si="27"/>
        <v>32401000</v>
      </c>
      <c r="M42" s="22">
        <f t="shared" si="27"/>
        <v>33171241</v>
      </c>
      <c r="N42" s="22">
        <f t="shared" si="27"/>
        <v>9946083</v>
      </c>
    </row>
    <row r="43" spans="1:14" x14ac:dyDescent="0.2">
      <c r="M43" s="22"/>
    </row>
    <row r="44" spans="1:14" x14ac:dyDescent="0.2">
      <c r="F44" s="22"/>
      <c r="G44" s="22"/>
      <c r="H44" s="22"/>
      <c r="I44" s="22"/>
      <c r="J44" s="22"/>
      <c r="K44" s="22"/>
      <c r="L44" s="22"/>
      <c r="M44" s="22"/>
      <c r="N44" s="22"/>
    </row>
    <row r="45" spans="1:14" x14ac:dyDescent="0.2">
      <c r="G45" s="22"/>
    </row>
    <row r="46" spans="1:14" x14ac:dyDescent="0.2"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</row>
  </sheetData>
  <mergeCells count="6">
    <mergeCell ref="A2:N2"/>
    <mergeCell ref="B3:N3"/>
    <mergeCell ref="C4:E4"/>
    <mergeCell ref="F4:H4"/>
    <mergeCell ref="I4:K4"/>
    <mergeCell ref="L4:N4"/>
  </mergeCells>
  <pageMargins left="0.75" right="0.75" top="1" bottom="1" header="0.5" footer="0.5"/>
  <pageSetup paperSize="8" orientation="landscape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2.sz.Kiadások forrásonként </vt:lpstr>
      <vt:lpstr>'2.sz.Kiadások forrásonként 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Pósán Györgyné</dc:creator>
  <cp:lastModifiedBy>Pósán Györgyné</cp:lastModifiedBy>
  <cp:lastPrinted>2019-06-19T10:43:01Z</cp:lastPrinted>
  <dcterms:created xsi:type="dcterms:W3CDTF">2019-06-18T11:50:21Z</dcterms:created>
  <dcterms:modified xsi:type="dcterms:W3CDTF">2019-06-21T08:07:03Z</dcterms:modified>
</cp:coreProperties>
</file>