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Munka6" sheetId="36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V44" i="36"/>
  <c r="U44"/>
  <c r="T44"/>
  <c r="P44"/>
  <c r="O44"/>
  <c r="N44"/>
  <c r="M44"/>
  <c r="L44"/>
  <c r="J44"/>
  <c r="I44"/>
  <c r="H44"/>
  <c r="G44"/>
  <c r="F44"/>
  <c r="E44"/>
  <c r="Y43"/>
  <c r="X43"/>
  <c r="B43"/>
  <c r="B44" s="1"/>
  <c r="S42"/>
  <c r="S44" s="1"/>
  <c r="R42"/>
  <c r="R44" s="1"/>
  <c r="Q42"/>
  <c r="Q44" s="1"/>
  <c r="K42"/>
  <c r="D42"/>
  <c r="C42"/>
  <c r="K41"/>
  <c r="W41" s="1"/>
  <c r="D41"/>
  <c r="D44" s="1"/>
  <c r="C41"/>
  <c r="C44" s="1"/>
  <c r="V38"/>
  <c r="U38"/>
  <c r="T38"/>
  <c r="S38"/>
  <c r="Y38" s="1"/>
  <c r="R38"/>
  <c r="X38" s="1"/>
  <c r="Q38"/>
  <c r="W38" s="1"/>
  <c r="P38"/>
  <c r="O38"/>
  <c r="N38"/>
  <c r="M38"/>
  <c r="L38"/>
  <c r="K38"/>
  <c r="J38"/>
  <c r="I38"/>
  <c r="H38"/>
  <c r="G38"/>
  <c r="F38"/>
  <c r="E38"/>
  <c r="D38"/>
  <c r="C38"/>
  <c r="B38"/>
  <c r="Y37"/>
  <c r="X37"/>
  <c r="W37"/>
  <c r="Y36"/>
  <c r="X36"/>
  <c r="W36"/>
  <c r="V35"/>
  <c r="V39" s="1"/>
  <c r="U35"/>
  <c r="U39" s="1"/>
  <c r="T35"/>
  <c r="T39" s="1"/>
  <c r="Y34"/>
  <c r="X34"/>
  <c r="W34"/>
  <c r="S33"/>
  <c r="S35" s="1"/>
  <c r="R33"/>
  <c r="Q33"/>
  <c r="Q35" s="1"/>
  <c r="P33"/>
  <c r="P35" s="1"/>
  <c r="P39" s="1"/>
  <c r="O33"/>
  <c r="O35" s="1"/>
  <c r="O39" s="1"/>
  <c r="N33"/>
  <c r="N35" s="1"/>
  <c r="N39" s="1"/>
  <c r="M33"/>
  <c r="M35" s="1"/>
  <c r="M39" s="1"/>
  <c r="L33"/>
  <c r="L35" s="1"/>
  <c r="L39" s="1"/>
  <c r="K33"/>
  <c r="K35" s="1"/>
  <c r="K39" s="1"/>
  <c r="J33"/>
  <c r="J35" s="1"/>
  <c r="J39" s="1"/>
  <c r="I33"/>
  <c r="I35" s="1"/>
  <c r="I39" s="1"/>
  <c r="H33"/>
  <c r="H35" s="1"/>
  <c r="H39" s="1"/>
  <c r="G33"/>
  <c r="G35" s="1"/>
  <c r="G39" s="1"/>
  <c r="F33"/>
  <c r="F35" s="1"/>
  <c r="F39" s="1"/>
  <c r="E33"/>
  <c r="E35" s="1"/>
  <c r="E39" s="1"/>
  <c r="D33"/>
  <c r="D35" s="1"/>
  <c r="D39" s="1"/>
  <c r="C33"/>
  <c r="C35" s="1"/>
  <c r="C39" s="1"/>
  <c r="B33"/>
  <c r="B35" s="1"/>
  <c r="B39" s="1"/>
  <c r="V31"/>
  <c r="U31"/>
  <c r="T31"/>
  <c r="P31"/>
  <c r="O31"/>
  <c r="X31" s="1"/>
  <c r="N31"/>
  <c r="M31"/>
  <c r="L31"/>
  <c r="K31"/>
  <c r="E31"/>
  <c r="B31"/>
  <c r="W31" s="1"/>
  <c r="S30"/>
  <c r="Y30" s="1"/>
  <c r="R30"/>
  <c r="X30" s="1"/>
  <c r="Q30"/>
  <c r="G30"/>
  <c r="E30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B28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B27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B26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B25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B24"/>
  <c r="V23"/>
  <c r="V29" s="1"/>
  <c r="U23"/>
  <c r="T23"/>
  <c r="T29" s="1"/>
  <c r="S23"/>
  <c r="R23"/>
  <c r="R29" s="1"/>
  <c r="Q23"/>
  <c r="P23"/>
  <c r="P29" s="1"/>
  <c r="O23"/>
  <c r="N23"/>
  <c r="N29" s="1"/>
  <c r="M23"/>
  <c r="L23"/>
  <c r="L29" s="1"/>
  <c r="K23"/>
  <c r="J23"/>
  <c r="J29" s="1"/>
  <c r="I23"/>
  <c r="H23"/>
  <c r="H29" s="1"/>
  <c r="G23"/>
  <c r="F23"/>
  <c r="F29" s="1"/>
  <c r="E23"/>
  <c r="D23"/>
  <c r="D29" s="1"/>
  <c r="C23"/>
  <c r="B23"/>
  <c r="B29" s="1"/>
  <c r="S22"/>
  <c r="Y22" s="1"/>
  <c r="R22"/>
  <c r="X22" s="1"/>
  <c r="Q22"/>
  <c r="W22" s="1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B20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B19"/>
  <c r="V18"/>
  <c r="S18" s="1"/>
  <c r="U18"/>
  <c r="T18"/>
  <c r="Q18" s="1"/>
  <c r="R18"/>
  <c r="P18"/>
  <c r="O18"/>
  <c r="N18"/>
  <c r="M18"/>
  <c r="L18"/>
  <c r="K18"/>
  <c r="J18"/>
  <c r="I18"/>
  <c r="H18"/>
  <c r="G18"/>
  <c r="F18"/>
  <c r="E18"/>
  <c r="D18"/>
  <c r="C18"/>
  <c r="B18"/>
  <c r="V17"/>
  <c r="S17" s="1"/>
  <c r="U17"/>
  <c r="T17"/>
  <c r="Q17" s="1"/>
  <c r="R17"/>
  <c r="P17"/>
  <c r="O17"/>
  <c r="N17"/>
  <c r="M17"/>
  <c r="L17"/>
  <c r="K17"/>
  <c r="J17"/>
  <c r="I17"/>
  <c r="H17"/>
  <c r="G17"/>
  <c r="F17"/>
  <c r="E17"/>
  <c r="D17"/>
  <c r="C17"/>
  <c r="B17"/>
  <c r="V16"/>
  <c r="S16" s="1"/>
  <c r="U16"/>
  <c r="T16"/>
  <c r="Q16" s="1"/>
  <c r="R16"/>
  <c r="P16"/>
  <c r="O16"/>
  <c r="N16"/>
  <c r="M16"/>
  <c r="L16"/>
  <c r="K16"/>
  <c r="J16"/>
  <c r="I16"/>
  <c r="H16"/>
  <c r="G16"/>
  <c r="F16"/>
  <c r="E16"/>
  <c r="D16"/>
  <c r="C16"/>
  <c r="B16"/>
  <c r="V15"/>
  <c r="S15" s="1"/>
  <c r="U15"/>
  <c r="T15"/>
  <c r="Q15" s="1"/>
  <c r="R15"/>
  <c r="P15"/>
  <c r="O15"/>
  <c r="N15"/>
  <c r="M15"/>
  <c r="L15"/>
  <c r="K15"/>
  <c r="J15"/>
  <c r="I15"/>
  <c r="H15"/>
  <c r="G15"/>
  <c r="F15"/>
  <c r="E15"/>
  <c r="D15"/>
  <c r="C15"/>
  <c r="B15"/>
  <c r="V14"/>
  <c r="S14" s="1"/>
  <c r="U14"/>
  <c r="U13" s="1"/>
  <c r="T14"/>
  <c r="Q14" s="1"/>
  <c r="R14"/>
  <c r="R13" s="1"/>
  <c r="P14"/>
  <c r="O14"/>
  <c r="O13" s="1"/>
  <c r="N14"/>
  <c r="M14"/>
  <c r="M13" s="1"/>
  <c r="L14"/>
  <c r="K14"/>
  <c r="K13" s="1"/>
  <c r="J14"/>
  <c r="I14"/>
  <c r="I13" s="1"/>
  <c r="H14"/>
  <c r="G14"/>
  <c r="G13" s="1"/>
  <c r="F14"/>
  <c r="E14"/>
  <c r="E13" s="1"/>
  <c r="D14"/>
  <c r="C14"/>
  <c r="C13" s="1"/>
  <c r="B14"/>
  <c r="V13"/>
  <c r="T13"/>
  <c r="P13"/>
  <c r="N13"/>
  <c r="L13"/>
  <c r="J13"/>
  <c r="H13"/>
  <c r="F13"/>
  <c r="D13"/>
  <c r="B13"/>
  <c r="V12"/>
  <c r="S12" s="1"/>
  <c r="U12"/>
  <c r="T12"/>
  <c r="Q12" s="1"/>
  <c r="R12"/>
  <c r="P12"/>
  <c r="O12"/>
  <c r="N12"/>
  <c r="M12"/>
  <c r="L12"/>
  <c r="K12"/>
  <c r="J12"/>
  <c r="I12"/>
  <c r="H12"/>
  <c r="G12"/>
  <c r="F12"/>
  <c r="E12"/>
  <c r="D12"/>
  <c r="C12"/>
  <c r="B12"/>
  <c r="V11"/>
  <c r="S11" s="1"/>
  <c r="U11"/>
  <c r="T11"/>
  <c r="Q11" s="1"/>
  <c r="R11"/>
  <c r="P11"/>
  <c r="O11"/>
  <c r="N11"/>
  <c r="M11"/>
  <c r="L11"/>
  <c r="K11"/>
  <c r="J11"/>
  <c r="I11"/>
  <c r="H11"/>
  <c r="G11"/>
  <c r="F11"/>
  <c r="E11"/>
  <c r="D11"/>
  <c r="C11"/>
  <c r="B11"/>
  <c r="V10"/>
  <c r="S10" s="1"/>
  <c r="U10"/>
  <c r="T10"/>
  <c r="Q10" s="1"/>
  <c r="R10"/>
  <c r="P10"/>
  <c r="O10"/>
  <c r="N10"/>
  <c r="M10"/>
  <c r="L10"/>
  <c r="K10"/>
  <c r="J10"/>
  <c r="I10"/>
  <c r="H10"/>
  <c r="G10"/>
  <c r="F10"/>
  <c r="E10"/>
  <c r="D10"/>
  <c r="C10"/>
  <c r="B10"/>
  <c r="V9"/>
  <c r="S9" s="1"/>
  <c r="U9"/>
  <c r="T9"/>
  <c r="Q9" s="1"/>
  <c r="R9"/>
  <c r="P9"/>
  <c r="P8" s="1"/>
  <c r="P21" s="1"/>
  <c r="P32" s="1"/>
  <c r="P40" s="1"/>
  <c r="P45" s="1"/>
  <c r="O9"/>
  <c r="N9"/>
  <c r="N8" s="1"/>
  <c r="N21" s="1"/>
  <c r="N32" s="1"/>
  <c r="N40" s="1"/>
  <c r="N45" s="1"/>
  <c r="M9"/>
  <c r="L9"/>
  <c r="L8" s="1"/>
  <c r="L21" s="1"/>
  <c r="L32" s="1"/>
  <c r="L40" s="1"/>
  <c r="L45" s="1"/>
  <c r="K9"/>
  <c r="J9"/>
  <c r="J8" s="1"/>
  <c r="J21" s="1"/>
  <c r="J32" s="1"/>
  <c r="J40" s="1"/>
  <c r="J45" s="1"/>
  <c r="I9"/>
  <c r="H9"/>
  <c r="H8" s="1"/>
  <c r="H21" s="1"/>
  <c r="H32" s="1"/>
  <c r="H40" s="1"/>
  <c r="H45" s="1"/>
  <c r="G9"/>
  <c r="F9"/>
  <c r="F8" s="1"/>
  <c r="F21" s="1"/>
  <c r="F32" s="1"/>
  <c r="F40" s="1"/>
  <c r="F45" s="1"/>
  <c r="E9"/>
  <c r="D9"/>
  <c r="D8" s="1"/>
  <c r="D21" s="1"/>
  <c r="D32" s="1"/>
  <c r="D40" s="1"/>
  <c r="D45" s="1"/>
  <c r="C9"/>
  <c r="B9"/>
  <c r="B8" s="1"/>
  <c r="B21" s="1"/>
  <c r="B32" s="1"/>
  <c r="B40" s="1"/>
  <c r="B45" s="1"/>
  <c r="U8"/>
  <c r="R8"/>
  <c r="O8"/>
  <c r="M8"/>
  <c r="K8"/>
  <c r="I8"/>
  <c r="G8"/>
  <c r="E8"/>
  <c r="C8"/>
  <c r="X13" l="1"/>
  <c r="T8"/>
  <c r="T21" s="1"/>
  <c r="T32" s="1"/>
  <c r="T40" s="1"/>
  <c r="T45" s="1"/>
  <c r="V8"/>
  <c r="V21" s="1"/>
  <c r="V32" s="1"/>
  <c r="V40" s="1"/>
  <c r="V45" s="1"/>
  <c r="X9"/>
  <c r="W10"/>
  <c r="Y10"/>
  <c r="X11"/>
  <c r="W12"/>
  <c r="Y12"/>
  <c r="X15"/>
  <c r="W16"/>
  <c r="Y16"/>
  <c r="X17"/>
  <c r="W18"/>
  <c r="Y18"/>
  <c r="W19"/>
  <c r="Y19"/>
  <c r="X20"/>
  <c r="C29"/>
  <c r="E29"/>
  <c r="G29"/>
  <c r="I29"/>
  <c r="K29"/>
  <c r="M29"/>
  <c r="O29"/>
  <c r="Q29"/>
  <c r="S29"/>
  <c r="U29"/>
  <c r="X24"/>
  <c r="W25"/>
  <c r="Y25"/>
  <c r="X26"/>
  <c r="W27"/>
  <c r="Y27"/>
  <c r="X28"/>
  <c r="Y31"/>
  <c r="X33"/>
  <c r="W42"/>
  <c r="X44"/>
  <c r="Y42"/>
  <c r="W43"/>
  <c r="C21"/>
  <c r="E21"/>
  <c r="G21"/>
  <c r="I21"/>
  <c r="K21"/>
  <c r="M21"/>
  <c r="O21"/>
  <c r="R21"/>
  <c r="R32" s="1"/>
  <c r="U21"/>
  <c r="X10"/>
  <c r="W11"/>
  <c r="Y11"/>
  <c r="X12"/>
  <c r="X14"/>
  <c r="W15"/>
  <c r="Y15"/>
  <c r="X16"/>
  <c r="W17"/>
  <c r="Y17"/>
  <c r="X18"/>
  <c r="X19"/>
  <c r="W20"/>
  <c r="Y20"/>
  <c r="W24"/>
  <c r="Y24"/>
  <c r="X25"/>
  <c r="W26"/>
  <c r="Y26"/>
  <c r="X27"/>
  <c r="W28"/>
  <c r="Y28"/>
  <c r="W30"/>
  <c r="W14"/>
  <c r="Q13"/>
  <c r="W13" s="1"/>
  <c r="Y14"/>
  <c r="S13"/>
  <c r="Y13" s="1"/>
  <c r="X21"/>
  <c r="W9"/>
  <c r="Q8"/>
  <c r="Y9"/>
  <c r="S8"/>
  <c r="Q39"/>
  <c r="W39" s="1"/>
  <c r="W35"/>
  <c r="S39"/>
  <c r="Y39" s="1"/>
  <c r="Y35"/>
  <c r="C32"/>
  <c r="C40" s="1"/>
  <c r="C45" s="1"/>
  <c r="E32"/>
  <c r="E40" s="1"/>
  <c r="E45" s="1"/>
  <c r="G32"/>
  <c r="G40" s="1"/>
  <c r="G45" s="1"/>
  <c r="I32"/>
  <c r="I40" s="1"/>
  <c r="I45" s="1"/>
  <c r="K32"/>
  <c r="K40" s="1"/>
  <c r="M32"/>
  <c r="M40" s="1"/>
  <c r="M45" s="1"/>
  <c r="O32"/>
  <c r="O40" s="1"/>
  <c r="O45" s="1"/>
  <c r="U32"/>
  <c r="U40" s="1"/>
  <c r="U45" s="1"/>
  <c r="Y44"/>
  <c r="X8"/>
  <c r="X23"/>
  <c r="W33"/>
  <c r="Y33"/>
  <c r="R35"/>
  <c r="X41"/>
  <c r="K44"/>
  <c r="W44" s="1"/>
  <c r="W23"/>
  <c r="Y23"/>
  <c r="Y29" s="1"/>
  <c r="Y41"/>
  <c r="X42"/>
  <c r="W29" l="1"/>
  <c r="X29"/>
  <c r="K45"/>
  <c r="R39"/>
  <c r="X39" s="1"/>
  <c r="X35"/>
  <c r="R40"/>
  <c r="S21"/>
  <c r="Y8"/>
  <c r="Q21"/>
  <c r="W8"/>
  <c r="X32"/>
  <c r="R45" l="1"/>
  <c r="X45" s="1"/>
  <c r="X40"/>
  <c r="Q32"/>
  <c r="Q40" s="1"/>
  <c r="W21"/>
  <c r="W32" s="1"/>
  <c r="S32"/>
  <c r="S40" s="1"/>
  <c r="Y21"/>
  <c r="Y32" s="1"/>
  <c r="Y40" l="1"/>
  <c r="S45"/>
  <c r="Y45" s="1"/>
  <c r="W40"/>
  <c r="Q45"/>
  <c r="W45" s="1"/>
</calcChain>
</file>

<file path=xl/sharedStrings.xml><?xml version="1.0" encoding="utf-8"?>
<sst xmlns="http://schemas.openxmlformats.org/spreadsheetml/2006/main" count="76" uniqueCount="54">
  <si>
    <t xml:space="preserve"> </t>
  </si>
  <si>
    <t>1. számú</t>
  </si>
  <si>
    <t>Az Önkormányzat 2013. évi költségvetés tervezett bevételei (Főtábla)</t>
  </si>
  <si>
    <t>e Ft</t>
  </si>
  <si>
    <t>Megnevezés</t>
  </si>
  <si>
    <t>Polgármesteri Hivatal</t>
  </si>
  <si>
    <t>Önállóan működő költségvetési szervek</t>
  </si>
  <si>
    <t>Önkormányzat feladatai</t>
  </si>
  <si>
    <t>2011 évben megszünt önállóan működő költslgvetési szervek</t>
  </si>
  <si>
    <t>Önkormányzat összesen</t>
  </si>
  <si>
    <t>Kitaibel Pál  Általános Iskola, Gimnázium és Alapfokú Művészetoktatási Intézmény</t>
  </si>
  <si>
    <t>Harkányi Óvoda</t>
  </si>
  <si>
    <t>Harkány Városi Könyvtár</t>
  </si>
  <si>
    <t>Harkányi Kulturális- és Sport Központ</t>
  </si>
  <si>
    <t>Terv          2013</t>
  </si>
  <si>
    <t>1. Intézményi működési bevételek összesen</t>
  </si>
  <si>
    <t>Hatósági jogkörhöz köthető működési bevételek</t>
  </si>
  <si>
    <t>Egyéb saját működési bevétel</t>
  </si>
  <si>
    <t>Hozam- és kamatbevételek</t>
  </si>
  <si>
    <t xml:space="preserve">ÁFA bevételek </t>
  </si>
  <si>
    <t>2. Közhatalmi bevételek</t>
  </si>
  <si>
    <t>Adók</t>
  </si>
  <si>
    <t>Átengedett központi adók</t>
  </si>
  <si>
    <t>Bírságok</t>
  </si>
  <si>
    <t>Más fizetési kötelezettségek</t>
  </si>
  <si>
    <t>3. Önkormányzatok költségvetési támogatása</t>
  </si>
  <si>
    <t>4.Működési célú támogatás ÁHT-n belülről</t>
  </si>
  <si>
    <t xml:space="preserve">5.Működési célú átvett pénteszköz </t>
  </si>
  <si>
    <t xml:space="preserve"> Működési bevétel mindösszesen</t>
  </si>
  <si>
    <t>Tárgyi eszközök, immateriális javak értékesítése</t>
  </si>
  <si>
    <t>Önkormányzat sajátos felhalmozási és tőke bev.</t>
  </si>
  <si>
    <t>Pénzügyi befektetések bevételei</t>
  </si>
  <si>
    <t>Felhalmozási célú kölcsönök visszatér. ÁHT-n kívülről</t>
  </si>
  <si>
    <t>Felhalmozási célú támogatás ÁHT-n belülről</t>
  </si>
  <si>
    <t>Felhalmozási célú átvett pénzeszköz</t>
  </si>
  <si>
    <t>Felhalmozási bevételek mindösszesen</t>
  </si>
  <si>
    <t>Felügyeleti szervtől kapott támogatás</t>
  </si>
  <si>
    <t>Előző évi ktgvetési kieg. visszatérülések</t>
  </si>
  <si>
    <t>A. Költségvetési pénzforgalmi  bevételek összesen</t>
  </si>
  <si>
    <t>Pénzmaradvány igénybevétele működési célra</t>
  </si>
  <si>
    <t>Működési hiány finanszírozására igénybevett pénzmaradvány</t>
  </si>
  <si>
    <t xml:space="preserve">Előző évi előirányzat maradvány, pénzmaradvány, valamint vállalkozási maradvány alaptevékenység ellátására történő igénybevétele </t>
  </si>
  <si>
    <t>Pénzmaradvány igénybevétele felhalmozási célra</t>
  </si>
  <si>
    <t>Felhalmozási hiány finanszírozására igénybevett pénzmaradvány</t>
  </si>
  <si>
    <t>B. Pénzforgalom nélküli bevételek összesen</t>
  </si>
  <si>
    <t>I. Költségvetési bevételek összesen</t>
  </si>
  <si>
    <t>Működési célú hitelfelvétel</t>
  </si>
  <si>
    <t>Fejlesztési célú hitelfelvétel</t>
  </si>
  <si>
    <t>Egyéb finanszírozás bevételei</t>
  </si>
  <si>
    <t>II. Finanszírozás bevételei összesen</t>
  </si>
  <si>
    <t>BEVÉTELEK ÖSSZESEN</t>
  </si>
  <si>
    <t xml:space="preserve">Változás        </t>
  </si>
  <si>
    <t>Mód. 2013.07.26</t>
  </si>
  <si>
    <t xml:space="preserve">Felhalmozási célú egyéb központi támogatás 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</si>
</sst>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3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2"/>
      <name val="Times New Roman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sz val="11"/>
      <name val="Cambria"/>
      <family val="1"/>
      <charset val="238"/>
    </font>
    <font>
      <b/>
      <sz val="16"/>
      <name val="Cambria"/>
      <family val="1"/>
      <charset val="238"/>
    </font>
    <font>
      <sz val="12"/>
      <name val="Cambria"/>
      <family val="1"/>
      <charset val="238"/>
    </font>
    <font>
      <b/>
      <sz val="11"/>
      <name val="Cambria"/>
      <family val="1"/>
      <charset val="238"/>
    </font>
    <font>
      <b/>
      <sz val="10"/>
      <name val="Cambria"/>
      <family val="1"/>
      <charset val="238"/>
    </font>
    <font>
      <b/>
      <sz val="12"/>
      <name val="Cambria"/>
      <family val="1"/>
      <charset val="238"/>
    </font>
    <font>
      <sz val="12"/>
      <name val="Cambria"/>
      <charset val="238"/>
    </font>
    <font>
      <b/>
      <sz val="11"/>
      <name val="Cambria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8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7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6" borderId="5" applyNumberFormat="0" applyAlignment="0" applyProtection="0"/>
    <xf numFmtId="43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" fillId="17" borderId="7" applyNumberFormat="0" applyFon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13" fillId="4" borderId="0" applyNumberFormat="0" applyBorder="0" applyAlignment="0" applyProtection="0"/>
    <xf numFmtId="0" fontId="14" fillId="22" borderId="8" applyNumberFormat="0" applyAlignment="0" applyProtection="0"/>
    <xf numFmtId="0" fontId="15" fillId="0" borderId="0" applyNumberFormat="0" applyFill="0" applyBorder="0" applyAlignment="0" applyProtection="0"/>
    <xf numFmtId="0" fontId="10" fillId="0" borderId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23" borderId="0" applyNumberFormat="0" applyBorder="0" applyAlignment="0" applyProtection="0"/>
    <xf numFmtId="0" fontId="19" fillId="22" borderId="1" applyNumberFormat="0" applyAlignment="0" applyProtection="0"/>
    <xf numFmtId="9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</cellStyleXfs>
  <cellXfs count="125">
    <xf numFmtId="0" fontId="0" fillId="0" borderId="0" xfId="0"/>
    <xf numFmtId="0" fontId="22" fillId="0" borderId="0" xfId="0" applyFont="1"/>
    <xf numFmtId="0" fontId="23" fillId="0" borderId="0" xfId="0" applyFont="1" applyAlignment="1">
      <alignment horizontal="right"/>
    </xf>
    <xf numFmtId="0" fontId="24" fillId="0" borderId="0" xfId="0" applyFont="1" applyAlignment="1"/>
    <xf numFmtId="0" fontId="27" fillId="24" borderId="22" xfId="0" applyFont="1" applyFill="1" applyBorder="1" applyAlignment="1">
      <alignment horizontal="center" vertical="center" wrapText="1"/>
    </xf>
    <xf numFmtId="0" fontId="28" fillId="25" borderId="17" xfId="0" applyFont="1" applyFill="1" applyBorder="1" applyAlignment="1">
      <alignment horizontal="left" vertical="center" wrapText="1"/>
    </xf>
    <xf numFmtId="3" fontId="28" fillId="25" borderId="23" xfId="0" applyNumberFormat="1" applyFont="1" applyFill="1" applyBorder="1" applyAlignment="1">
      <alignment horizontal="right" vertical="center" wrapText="1"/>
    </xf>
    <xf numFmtId="0" fontId="28" fillId="25" borderId="24" xfId="0" applyFont="1" applyFill="1" applyBorder="1" applyAlignment="1">
      <alignment horizontal="right" vertical="center" wrapText="1"/>
    </xf>
    <xf numFmtId="0" fontId="28" fillId="25" borderId="19" xfId="0" applyFont="1" applyFill="1" applyBorder="1" applyAlignment="1">
      <alignment horizontal="right" vertical="center" wrapText="1"/>
    </xf>
    <xf numFmtId="0" fontId="28" fillId="25" borderId="23" xfId="0" applyFont="1" applyFill="1" applyBorder="1" applyAlignment="1">
      <alignment horizontal="right" vertical="center" wrapText="1"/>
    </xf>
    <xf numFmtId="0" fontId="25" fillId="25" borderId="25" xfId="0" applyFont="1" applyFill="1" applyBorder="1" applyAlignment="1">
      <alignment horizontal="left" vertical="center" wrapText="1"/>
    </xf>
    <xf numFmtId="3" fontId="25" fillId="25" borderId="26" xfId="0" applyNumberFormat="1" applyFont="1" applyFill="1" applyBorder="1" applyAlignment="1">
      <alignment horizontal="right" vertical="center" wrapText="1"/>
    </xf>
    <xf numFmtId="3" fontId="25" fillId="25" borderId="27" xfId="0" applyNumberFormat="1" applyFont="1" applyFill="1" applyBorder="1" applyAlignment="1">
      <alignment horizontal="right" vertical="center" wrapText="1"/>
    </xf>
    <xf numFmtId="3" fontId="25" fillId="25" borderId="28" xfId="0" applyNumberFormat="1" applyFont="1" applyFill="1" applyBorder="1" applyAlignment="1">
      <alignment horizontal="right" vertical="center" wrapText="1"/>
    </xf>
    <xf numFmtId="3" fontId="25" fillId="25" borderId="29" xfId="0" applyNumberFormat="1" applyFont="1" applyFill="1" applyBorder="1" applyAlignment="1">
      <alignment horizontal="right" vertical="center" wrapText="1"/>
    </xf>
    <xf numFmtId="3" fontId="25" fillId="25" borderId="30" xfId="0" applyNumberFormat="1" applyFont="1" applyFill="1" applyBorder="1" applyAlignment="1">
      <alignment horizontal="right" vertical="center" wrapText="1"/>
    </xf>
    <xf numFmtId="3" fontId="25" fillId="25" borderId="31" xfId="0" applyNumberFormat="1" applyFont="1" applyFill="1" applyBorder="1" applyAlignment="1">
      <alignment horizontal="right" vertical="center" wrapText="1"/>
    </xf>
    <xf numFmtId="0" fontId="25" fillId="25" borderId="32" xfId="0" applyFont="1" applyFill="1" applyBorder="1" applyAlignment="1">
      <alignment horizontal="left" vertical="center" wrapText="1"/>
    </xf>
    <xf numFmtId="3" fontId="25" fillId="25" borderId="33" xfId="0" applyNumberFormat="1" applyFont="1" applyFill="1" applyBorder="1" applyAlignment="1">
      <alignment horizontal="right" vertical="center" wrapText="1"/>
    </xf>
    <xf numFmtId="3" fontId="25" fillId="25" borderId="34" xfId="0" applyNumberFormat="1" applyFont="1" applyFill="1" applyBorder="1" applyAlignment="1">
      <alignment horizontal="right" vertical="center" wrapText="1"/>
    </xf>
    <xf numFmtId="3" fontId="25" fillId="25" borderId="35" xfId="0" applyNumberFormat="1" applyFont="1" applyFill="1" applyBorder="1" applyAlignment="1">
      <alignment horizontal="right" vertical="center" wrapText="1"/>
    </xf>
    <xf numFmtId="0" fontId="28" fillId="25" borderId="17" xfId="0" applyFont="1" applyFill="1" applyBorder="1" applyAlignment="1">
      <alignment horizontal="left" vertical="center"/>
    </xf>
    <xf numFmtId="3" fontId="28" fillId="25" borderId="23" xfId="0" applyNumberFormat="1" applyFont="1" applyFill="1" applyBorder="1" applyAlignment="1">
      <alignment horizontal="right" vertical="center"/>
    </xf>
    <xf numFmtId="0" fontId="28" fillId="25" borderId="23" xfId="0" applyFont="1" applyFill="1" applyBorder="1" applyAlignment="1">
      <alignment horizontal="right" vertical="center"/>
    </xf>
    <xf numFmtId="0" fontId="28" fillId="0" borderId="23" xfId="0" applyFont="1" applyFill="1" applyBorder="1" applyAlignment="1">
      <alignment horizontal="right" vertical="center"/>
    </xf>
    <xf numFmtId="3" fontId="25" fillId="0" borderId="29" xfId="0" applyNumberFormat="1" applyFont="1" applyFill="1" applyBorder="1" applyAlignment="1">
      <alignment horizontal="right" vertical="center" wrapText="1"/>
    </xf>
    <xf numFmtId="3" fontId="25" fillId="0" borderId="33" xfId="0" applyNumberFormat="1" applyFont="1" applyFill="1" applyBorder="1" applyAlignment="1">
      <alignment horizontal="right" vertical="center" wrapText="1"/>
    </xf>
    <xf numFmtId="3" fontId="25" fillId="0" borderId="26" xfId="0" applyNumberFormat="1" applyFont="1" applyFill="1" applyBorder="1" applyAlignment="1">
      <alignment horizontal="right" vertical="center" wrapText="1"/>
    </xf>
    <xf numFmtId="3" fontId="28" fillId="0" borderId="23" xfId="0" applyNumberFormat="1" applyFont="1" applyFill="1" applyBorder="1" applyAlignment="1">
      <alignment horizontal="right" vertical="center" wrapText="1"/>
    </xf>
    <xf numFmtId="0" fontId="25" fillId="25" borderId="25" xfId="0" applyFont="1" applyFill="1" applyBorder="1" applyAlignment="1">
      <alignment horizontal="left" vertical="center"/>
    </xf>
    <xf numFmtId="0" fontId="25" fillId="25" borderId="32" xfId="0" applyFont="1" applyFill="1" applyBorder="1" applyAlignment="1">
      <alignment horizontal="left" vertical="center"/>
    </xf>
    <xf numFmtId="0" fontId="28" fillId="25" borderId="10" xfId="0" applyFont="1" applyFill="1" applyBorder="1" applyAlignment="1">
      <alignment horizontal="left" vertical="center" wrapText="1"/>
    </xf>
    <xf numFmtId="3" fontId="28" fillId="25" borderId="20" xfId="0" applyNumberFormat="1" applyFont="1" applyFill="1" applyBorder="1" applyAlignment="1">
      <alignment horizontal="right" vertical="center" wrapText="1"/>
    </xf>
    <xf numFmtId="3" fontId="28" fillId="25" borderId="36" xfId="0" applyNumberFormat="1" applyFont="1" applyFill="1" applyBorder="1" applyAlignment="1">
      <alignment horizontal="right" vertical="center" wrapText="1"/>
    </xf>
    <xf numFmtId="3" fontId="28" fillId="25" borderId="37" xfId="0" applyNumberFormat="1" applyFont="1" applyFill="1" applyBorder="1" applyAlignment="1">
      <alignment horizontal="right" vertical="center" wrapText="1"/>
    </xf>
    <xf numFmtId="3" fontId="28" fillId="0" borderId="36" xfId="0" applyNumberFormat="1" applyFont="1" applyFill="1" applyBorder="1" applyAlignment="1">
      <alignment horizontal="right" vertical="center" wrapText="1"/>
    </xf>
    <xf numFmtId="3" fontId="28" fillId="0" borderId="37" xfId="0" applyNumberFormat="1" applyFont="1" applyFill="1" applyBorder="1" applyAlignment="1">
      <alignment horizontal="right" vertical="center" wrapText="1"/>
    </xf>
    <xf numFmtId="0" fontId="25" fillId="25" borderId="13" xfId="0" applyFont="1" applyFill="1" applyBorder="1" applyAlignment="1">
      <alignment horizontal="left" vertical="center" wrapText="1"/>
    </xf>
    <xf numFmtId="0" fontId="28" fillId="25" borderId="29" xfId="0" applyFont="1" applyFill="1" applyBorder="1" applyAlignment="1">
      <alignment horizontal="right" vertical="center" wrapText="1"/>
    </xf>
    <xf numFmtId="0" fontId="28" fillId="25" borderId="30" xfId="0" applyFont="1" applyFill="1" applyBorder="1" applyAlignment="1">
      <alignment horizontal="right" vertical="center" wrapText="1"/>
    </xf>
    <xf numFmtId="3" fontId="28" fillId="25" borderId="31" xfId="0" applyNumberFormat="1" applyFont="1" applyFill="1" applyBorder="1" applyAlignment="1">
      <alignment horizontal="right" vertical="center" wrapText="1"/>
    </xf>
    <xf numFmtId="3" fontId="28" fillId="25" borderId="29" xfId="0" applyNumberFormat="1" applyFont="1" applyFill="1" applyBorder="1" applyAlignment="1">
      <alignment horizontal="right" vertical="center" wrapText="1"/>
    </xf>
    <xf numFmtId="3" fontId="28" fillId="25" borderId="30" xfId="0" applyNumberFormat="1" applyFont="1" applyFill="1" applyBorder="1" applyAlignment="1">
      <alignment horizontal="right" vertical="center" wrapText="1"/>
    </xf>
    <xf numFmtId="0" fontId="28" fillId="25" borderId="31" xfId="0" applyFont="1" applyFill="1" applyBorder="1" applyAlignment="1">
      <alignment horizontal="right" vertical="center" wrapText="1"/>
    </xf>
    <xf numFmtId="0" fontId="25" fillId="25" borderId="38" xfId="0" applyFont="1" applyFill="1" applyBorder="1" applyAlignment="1">
      <alignment horizontal="left" vertical="center" wrapText="1"/>
    </xf>
    <xf numFmtId="0" fontId="25" fillId="25" borderId="34" xfId="0" applyFont="1" applyFill="1" applyBorder="1" applyAlignment="1">
      <alignment horizontal="right" vertical="center" wrapText="1"/>
    </xf>
    <xf numFmtId="0" fontId="28" fillId="26" borderId="17" xfId="0" applyFont="1" applyFill="1" applyBorder="1" applyAlignment="1">
      <alignment horizontal="left" vertical="center" wrapText="1"/>
    </xf>
    <xf numFmtId="3" fontId="28" fillId="26" borderId="23" xfId="0" applyNumberFormat="1" applyFont="1" applyFill="1" applyBorder="1" applyAlignment="1">
      <alignment horizontal="right" vertical="center" wrapText="1"/>
    </xf>
    <xf numFmtId="3" fontId="28" fillId="26" borderId="24" xfId="0" applyNumberFormat="1" applyFont="1" applyFill="1" applyBorder="1" applyAlignment="1">
      <alignment horizontal="right" vertical="center" wrapText="1"/>
    </xf>
    <xf numFmtId="3" fontId="28" fillId="26" borderId="19" xfId="0" applyNumberFormat="1" applyFont="1" applyFill="1" applyBorder="1" applyAlignment="1">
      <alignment horizontal="right" vertical="center" wrapText="1"/>
    </xf>
    <xf numFmtId="0" fontId="29" fillId="0" borderId="0" xfId="0" applyFont="1" applyAlignment="1">
      <alignment horizontal="right"/>
    </xf>
    <xf numFmtId="0" fontId="27" fillId="24" borderId="10" xfId="0" applyFont="1" applyFill="1" applyBorder="1" applyAlignment="1">
      <alignment horizontal="center" vertical="center" wrapText="1"/>
    </xf>
    <xf numFmtId="0" fontId="27" fillId="24" borderId="36" xfId="0" applyFont="1" applyFill="1" applyBorder="1" applyAlignment="1">
      <alignment horizontal="center" vertical="center" wrapText="1"/>
    </xf>
    <xf numFmtId="0" fontId="28" fillId="25" borderId="36" xfId="0" applyFont="1" applyFill="1" applyBorder="1" applyAlignment="1">
      <alignment horizontal="right" vertical="center" wrapText="1"/>
    </xf>
    <xf numFmtId="0" fontId="28" fillId="25" borderId="37" xfId="0" applyFont="1" applyFill="1" applyBorder="1" applyAlignment="1">
      <alignment horizontal="right" vertical="center" wrapText="1"/>
    </xf>
    <xf numFmtId="3" fontId="29" fillId="25" borderId="26" xfId="0" applyNumberFormat="1" applyFont="1" applyFill="1" applyBorder="1" applyAlignment="1">
      <alignment horizontal="right" vertical="center" wrapText="1"/>
    </xf>
    <xf numFmtId="3" fontId="29" fillId="25" borderId="27" xfId="0" applyNumberFormat="1" applyFont="1" applyFill="1" applyBorder="1" applyAlignment="1">
      <alignment horizontal="right" vertical="center" wrapText="1"/>
    </xf>
    <xf numFmtId="3" fontId="29" fillId="25" borderId="28" xfId="0" applyNumberFormat="1" applyFont="1" applyFill="1" applyBorder="1" applyAlignment="1">
      <alignment horizontal="right" vertical="center" wrapText="1"/>
    </xf>
    <xf numFmtId="3" fontId="28" fillId="25" borderId="26" xfId="0" applyNumberFormat="1" applyFont="1" applyFill="1" applyBorder="1" applyAlignment="1">
      <alignment horizontal="right" vertical="center" wrapText="1"/>
    </xf>
    <xf numFmtId="3" fontId="28" fillId="25" borderId="27" xfId="0" applyNumberFormat="1" applyFont="1" applyFill="1" applyBorder="1" applyAlignment="1">
      <alignment horizontal="right" vertical="center" wrapText="1"/>
    </xf>
    <xf numFmtId="3" fontId="28" fillId="25" borderId="28" xfId="0" applyNumberFormat="1" applyFont="1" applyFill="1" applyBorder="1" applyAlignment="1">
      <alignment horizontal="right" vertical="center" wrapText="1"/>
    </xf>
    <xf numFmtId="3" fontId="29" fillId="25" borderId="29" xfId="0" applyNumberFormat="1" applyFont="1" applyFill="1" applyBorder="1" applyAlignment="1">
      <alignment horizontal="right" vertical="center" wrapText="1"/>
    </xf>
    <xf numFmtId="3" fontId="29" fillId="25" borderId="30" xfId="0" applyNumberFormat="1" applyFont="1" applyFill="1" applyBorder="1" applyAlignment="1">
      <alignment horizontal="right" vertical="center" wrapText="1"/>
    </xf>
    <xf numFmtId="3" fontId="29" fillId="25" borderId="31" xfId="0" applyNumberFormat="1" applyFont="1" applyFill="1" applyBorder="1" applyAlignment="1">
      <alignment horizontal="right" vertical="center" wrapText="1"/>
    </xf>
    <xf numFmtId="3" fontId="29" fillId="25" borderId="33" xfId="0" applyNumberFormat="1" applyFont="1" applyFill="1" applyBorder="1" applyAlignment="1">
      <alignment horizontal="right" vertical="center" wrapText="1"/>
    </xf>
    <xf numFmtId="3" fontId="29" fillId="25" borderId="34" xfId="0" applyNumberFormat="1" applyFont="1" applyFill="1" applyBorder="1" applyAlignment="1">
      <alignment horizontal="right" vertical="center" wrapText="1"/>
    </xf>
    <xf numFmtId="3" fontId="29" fillId="25" borderId="35" xfId="0" applyNumberFormat="1" applyFont="1" applyFill="1" applyBorder="1" applyAlignment="1">
      <alignment horizontal="right" vertical="center" wrapText="1"/>
    </xf>
    <xf numFmtId="3" fontId="28" fillId="25" borderId="33" xfId="0" applyNumberFormat="1" applyFont="1" applyFill="1" applyBorder="1" applyAlignment="1">
      <alignment horizontal="right" vertical="center" wrapText="1"/>
    </xf>
    <xf numFmtId="3" fontId="28" fillId="25" borderId="34" xfId="0" applyNumberFormat="1" applyFont="1" applyFill="1" applyBorder="1" applyAlignment="1">
      <alignment horizontal="right" vertical="center" wrapText="1"/>
    </xf>
    <xf numFmtId="3" fontId="28" fillId="25" borderId="35" xfId="0" applyNumberFormat="1" applyFont="1" applyFill="1" applyBorder="1" applyAlignment="1">
      <alignment horizontal="right" vertical="center" wrapText="1"/>
    </xf>
    <xf numFmtId="0" fontId="28" fillId="25" borderId="36" xfId="0" applyFont="1" applyFill="1" applyBorder="1" applyAlignment="1">
      <alignment horizontal="right" vertical="center"/>
    </xf>
    <xf numFmtId="0" fontId="28" fillId="25" borderId="37" xfId="0" applyFont="1" applyFill="1" applyBorder="1" applyAlignment="1">
      <alignment horizontal="right" vertical="center"/>
    </xf>
    <xf numFmtId="3" fontId="28" fillId="25" borderId="37" xfId="0" applyNumberFormat="1" applyFont="1" applyFill="1" applyBorder="1" applyAlignment="1">
      <alignment horizontal="right" vertical="center"/>
    </xf>
    <xf numFmtId="0" fontId="28" fillId="0" borderId="36" xfId="0" applyFont="1" applyFill="1" applyBorder="1" applyAlignment="1">
      <alignment horizontal="right" vertical="center"/>
    </xf>
    <xf numFmtId="0" fontId="28" fillId="0" borderId="37" xfId="0" applyFont="1" applyFill="1" applyBorder="1" applyAlignment="1">
      <alignment horizontal="right" vertical="center"/>
    </xf>
    <xf numFmtId="3" fontId="25" fillId="0" borderId="27" xfId="0" applyNumberFormat="1" applyFont="1" applyFill="1" applyBorder="1" applyAlignment="1">
      <alignment horizontal="right" vertical="center" wrapText="1"/>
    </xf>
    <xf numFmtId="3" fontId="25" fillId="0" borderId="28" xfId="0" applyNumberFormat="1" applyFont="1" applyFill="1" applyBorder="1" applyAlignment="1">
      <alignment horizontal="right" vertical="center" wrapText="1"/>
    </xf>
    <xf numFmtId="3" fontId="28" fillId="0" borderId="26" xfId="0" applyNumberFormat="1" applyFont="1" applyFill="1" applyBorder="1" applyAlignment="1">
      <alignment horizontal="right" vertical="center" wrapText="1"/>
    </xf>
    <xf numFmtId="3" fontId="25" fillId="0" borderId="30" xfId="0" applyNumberFormat="1" applyFont="1" applyFill="1" applyBorder="1" applyAlignment="1">
      <alignment horizontal="right" vertical="center" wrapText="1"/>
    </xf>
    <xf numFmtId="3" fontId="25" fillId="0" borderId="31" xfId="0" applyNumberFormat="1" applyFont="1" applyFill="1" applyBorder="1" applyAlignment="1">
      <alignment horizontal="right" vertical="center" wrapText="1"/>
    </xf>
    <xf numFmtId="3" fontId="28" fillId="0" borderId="29" xfId="0" applyNumberFormat="1" applyFont="1" applyFill="1" applyBorder="1" applyAlignment="1">
      <alignment horizontal="right" vertical="center" wrapText="1"/>
    </xf>
    <xf numFmtId="3" fontId="25" fillId="0" borderId="34" xfId="0" applyNumberFormat="1" applyFont="1" applyFill="1" applyBorder="1" applyAlignment="1">
      <alignment horizontal="right" vertical="center" wrapText="1"/>
    </xf>
    <xf numFmtId="3" fontId="25" fillId="0" borderId="35" xfId="0" applyNumberFormat="1" applyFont="1" applyFill="1" applyBorder="1" applyAlignment="1">
      <alignment horizontal="right" vertical="center" wrapText="1"/>
    </xf>
    <xf numFmtId="3" fontId="28" fillId="0" borderId="33" xfId="0" applyNumberFormat="1" applyFont="1" applyFill="1" applyBorder="1" applyAlignment="1">
      <alignment horizontal="right" vertical="center" wrapText="1"/>
    </xf>
    <xf numFmtId="0" fontId="30" fillId="25" borderId="38" xfId="0" applyFont="1" applyFill="1" applyBorder="1" applyAlignment="1">
      <alignment horizontal="left" vertical="center"/>
    </xf>
    <xf numFmtId="0" fontId="30" fillId="25" borderId="32" xfId="0" applyFont="1" applyFill="1" applyBorder="1" applyAlignment="1">
      <alignment horizontal="left" vertical="center" wrapText="1"/>
    </xf>
    <xf numFmtId="0" fontId="29" fillId="25" borderId="13" xfId="0" applyFont="1" applyFill="1" applyBorder="1" applyAlignment="1">
      <alignment horizontal="left" vertical="center" wrapText="1"/>
    </xf>
    <xf numFmtId="3" fontId="29" fillId="0" borderId="26" xfId="0" applyNumberFormat="1" applyFont="1" applyFill="1" applyBorder="1" applyAlignment="1">
      <alignment horizontal="right" vertical="center" wrapText="1"/>
    </xf>
    <xf numFmtId="3" fontId="29" fillId="0" borderId="27" xfId="0" applyNumberFormat="1" applyFont="1" applyFill="1" applyBorder="1" applyAlignment="1">
      <alignment horizontal="right" vertical="center" wrapText="1"/>
    </xf>
    <xf numFmtId="3" fontId="29" fillId="0" borderId="28" xfId="0" applyNumberFormat="1" applyFont="1" applyFill="1" applyBorder="1" applyAlignment="1">
      <alignment horizontal="right" vertical="center" wrapText="1"/>
    </xf>
    <xf numFmtId="3" fontId="28" fillId="0" borderId="27" xfId="0" applyNumberFormat="1" applyFont="1" applyFill="1" applyBorder="1" applyAlignment="1">
      <alignment horizontal="right" vertical="center" wrapText="1"/>
    </xf>
    <xf numFmtId="3" fontId="28" fillId="0" borderId="28" xfId="0" applyNumberFormat="1" applyFont="1" applyFill="1" applyBorder="1" applyAlignment="1">
      <alignment horizontal="right" vertical="center" wrapText="1"/>
    </xf>
    <xf numFmtId="0" fontId="28" fillId="25" borderId="14" xfId="0" applyFont="1" applyFill="1" applyBorder="1" applyAlignment="1">
      <alignment horizontal="left" vertical="center" wrapText="1"/>
    </xf>
    <xf numFmtId="0" fontId="29" fillId="0" borderId="33" xfId="0" applyFont="1" applyFill="1" applyBorder="1" applyAlignment="1">
      <alignment horizontal="right" vertical="center" wrapText="1"/>
    </xf>
    <xf numFmtId="0" fontId="29" fillId="0" borderId="34" xfId="0" applyFont="1" applyFill="1" applyBorder="1" applyAlignment="1">
      <alignment horizontal="right" vertical="center" wrapText="1"/>
    </xf>
    <xf numFmtId="0" fontId="29" fillId="0" borderId="35" xfId="0" applyFont="1" applyFill="1" applyBorder="1" applyAlignment="1">
      <alignment horizontal="right" vertical="center" wrapText="1"/>
    </xf>
    <xf numFmtId="0" fontId="28" fillId="25" borderId="33" xfId="0" applyFont="1" applyFill="1" applyBorder="1" applyAlignment="1">
      <alignment horizontal="right" vertical="center" wrapText="1"/>
    </xf>
    <xf numFmtId="0" fontId="28" fillId="25" borderId="34" xfId="0" applyFont="1" applyFill="1" applyBorder="1" applyAlignment="1">
      <alignment horizontal="right" vertical="center" wrapText="1"/>
    </xf>
    <xf numFmtId="0" fontId="28" fillId="25" borderId="35" xfId="0" applyFont="1" applyFill="1" applyBorder="1" applyAlignment="1">
      <alignment horizontal="right" vertical="center" wrapText="1"/>
    </xf>
    <xf numFmtId="0" fontId="28" fillId="25" borderId="26" xfId="0" applyFont="1" applyFill="1" applyBorder="1" applyAlignment="1">
      <alignment horizontal="right" vertical="center" wrapText="1"/>
    </xf>
    <xf numFmtId="0" fontId="28" fillId="25" borderId="27" xfId="0" applyFont="1" applyFill="1" applyBorder="1" applyAlignment="1">
      <alignment horizontal="right" vertical="center" wrapText="1"/>
    </xf>
    <xf numFmtId="0" fontId="28" fillId="25" borderId="28" xfId="0" applyFont="1" applyFill="1" applyBorder="1" applyAlignment="1">
      <alignment horizontal="right" vertical="center" wrapText="1"/>
    </xf>
    <xf numFmtId="0" fontId="28" fillId="25" borderId="20" xfId="0" applyFont="1" applyFill="1" applyBorder="1" applyAlignment="1">
      <alignment horizontal="right" vertical="center" wrapText="1"/>
    </xf>
    <xf numFmtId="0" fontId="28" fillId="25" borderId="21" xfId="0" applyFont="1" applyFill="1" applyBorder="1" applyAlignment="1">
      <alignment horizontal="right" vertical="center" wrapText="1"/>
    </xf>
    <xf numFmtId="0" fontId="28" fillId="25" borderId="22" xfId="0" applyFont="1" applyFill="1" applyBorder="1" applyAlignment="1">
      <alignment horizontal="right" vertical="center" wrapText="1"/>
    </xf>
    <xf numFmtId="3" fontId="28" fillId="25" borderId="21" xfId="0" applyNumberFormat="1" applyFont="1" applyFill="1" applyBorder="1" applyAlignment="1">
      <alignment horizontal="right" vertical="center" wrapText="1"/>
    </xf>
    <xf numFmtId="3" fontId="28" fillId="25" borderId="22" xfId="0" applyNumberFormat="1" applyFont="1" applyFill="1" applyBorder="1" applyAlignment="1">
      <alignment horizontal="right" vertical="center" wrapText="1"/>
    </xf>
    <xf numFmtId="0" fontId="25" fillId="25" borderId="33" xfId="0" applyFont="1" applyFill="1" applyBorder="1" applyAlignment="1">
      <alignment horizontal="right" vertical="center" wrapText="1"/>
    </xf>
    <xf numFmtId="0" fontId="25" fillId="25" borderId="35" xfId="0" applyFont="1" applyFill="1" applyBorder="1" applyAlignment="1">
      <alignment horizontal="right" vertical="center" wrapText="1"/>
    </xf>
    <xf numFmtId="3" fontId="28" fillId="26" borderId="36" xfId="0" applyNumberFormat="1" applyFont="1" applyFill="1" applyBorder="1" applyAlignment="1">
      <alignment horizontal="right" vertical="center" wrapText="1"/>
    </xf>
    <xf numFmtId="3" fontId="28" fillId="26" borderId="37" xfId="0" applyNumberFormat="1" applyFont="1" applyFill="1" applyBorder="1" applyAlignment="1">
      <alignment horizontal="right" vertical="center" wrapText="1"/>
    </xf>
    <xf numFmtId="3" fontId="28" fillId="24" borderId="23" xfId="0" applyNumberFormat="1" applyFont="1" applyFill="1" applyBorder="1" applyAlignment="1">
      <alignment horizontal="right" vertical="center" wrapText="1"/>
    </xf>
    <xf numFmtId="3" fontId="28" fillId="24" borderId="36" xfId="0" applyNumberFormat="1" applyFont="1" applyFill="1" applyBorder="1" applyAlignment="1">
      <alignment horizontal="right" vertical="center" wrapText="1"/>
    </xf>
    <xf numFmtId="3" fontId="28" fillId="24" borderId="37" xfId="0" applyNumberFormat="1" applyFont="1" applyFill="1" applyBorder="1" applyAlignment="1">
      <alignment horizontal="right" vertical="center" wrapText="1"/>
    </xf>
    <xf numFmtId="0" fontId="26" fillId="24" borderId="10" xfId="0" applyFont="1" applyFill="1" applyBorder="1" applyAlignment="1">
      <alignment horizontal="center" vertical="center" wrapText="1"/>
    </xf>
    <xf numFmtId="0" fontId="26" fillId="24" borderId="13" xfId="0" applyFont="1" applyFill="1" applyBorder="1" applyAlignment="1">
      <alignment horizontal="center" vertical="center" wrapText="1"/>
    </xf>
    <xf numFmtId="0" fontId="26" fillId="24" borderId="14" xfId="0" applyFont="1" applyFill="1" applyBorder="1" applyAlignment="1">
      <alignment horizontal="center" vertical="center" wrapText="1"/>
    </xf>
    <xf numFmtId="0" fontId="26" fillId="24" borderId="11" xfId="0" applyFont="1" applyFill="1" applyBorder="1" applyAlignment="1">
      <alignment horizontal="center" vertical="center" wrapText="1"/>
    </xf>
    <xf numFmtId="0" fontId="26" fillId="24" borderId="12" xfId="0" applyFont="1" applyFill="1" applyBorder="1" applyAlignment="1">
      <alignment horizontal="center" vertical="center" wrapText="1"/>
    </xf>
    <xf numFmtId="0" fontId="26" fillId="24" borderId="15" xfId="0" applyFont="1" applyFill="1" applyBorder="1" applyAlignment="1">
      <alignment horizontal="center" vertical="center" wrapText="1"/>
    </xf>
    <xf numFmtId="0" fontId="26" fillId="24" borderId="16" xfId="0" applyFont="1" applyFill="1" applyBorder="1" applyAlignment="1">
      <alignment horizontal="center" vertical="center" wrapText="1"/>
    </xf>
    <xf numFmtId="0" fontId="26" fillId="24" borderId="17" xfId="0" applyFont="1" applyFill="1" applyBorder="1" applyAlignment="1">
      <alignment horizontal="center" vertical="center" wrapText="1"/>
    </xf>
    <xf numFmtId="0" fontId="26" fillId="24" borderId="18" xfId="0" applyFont="1" applyFill="1" applyBorder="1" applyAlignment="1">
      <alignment horizontal="center" vertical="center" wrapText="1"/>
    </xf>
    <xf numFmtId="0" fontId="26" fillId="24" borderId="19" xfId="0" applyFont="1" applyFill="1" applyBorder="1" applyAlignment="1">
      <alignment horizontal="center" vertical="center" wrapText="1"/>
    </xf>
    <xf numFmtId="0" fontId="30" fillId="24" borderId="11" xfId="0" applyFont="1" applyFill="1" applyBorder="1" applyAlignment="1">
      <alignment horizontal="center"/>
    </xf>
  </cellXfs>
  <cellStyles count="48">
    <cellStyle name="20% - 1. jelölőszín 2" xfId="2"/>
    <cellStyle name="20% - 2. jelölőszín 2" xfId="3"/>
    <cellStyle name="20% - 3. jelölőszín 2" xfId="4"/>
    <cellStyle name="20% - 4. jelölőszín 2" xfId="5"/>
    <cellStyle name="20% - 5. jelölőszín 2" xfId="6"/>
    <cellStyle name="20% - 6. jelölőszín 2" xfId="7"/>
    <cellStyle name="40% - 1. jelölőszín 2" xfId="8"/>
    <cellStyle name="40% - 2. jelölőszín 2" xfId="9"/>
    <cellStyle name="40% - 3. jelölőszín 2" xfId="10"/>
    <cellStyle name="40% - 4. jelölőszín 2" xfId="11"/>
    <cellStyle name="40% - 5. jelölőszín 2" xfId="12"/>
    <cellStyle name="40% - 6. jelölőszín 2" xfId="13"/>
    <cellStyle name="60% - 1. jelölőszín 2" xfId="14"/>
    <cellStyle name="60% - 2. jelölőszín 2" xfId="15"/>
    <cellStyle name="60% - 3. jelölőszín 2" xfId="16"/>
    <cellStyle name="60% - 4. jelölőszín 2" xfId="17"/>
    <cellStyle name="60% - 5. jelölőszín 2" xfId="18"/>
    <cellStyle name="60% - 6. jelölőszín 2" xfId="19"/>
    <cellStyle name="Bevitel 2" xfId="20"/>
    <cellStyle name="Cím 2" xfId="21"/>
    <cellStyle name="Címsor 1 2" xfId="22"/>
    <cellStyle name="Címsor 2 2" xfId="23"/>
    <cellStyle name="Címsor 3 2" xfId="24"/>
    <cellStyle name="Címsor 4 2" xfId="25"/>
    <cellStyle name="Ellenőrzőcella 2" xfId="26"/>
    <cellStyle name="Ezres 2" xfId="27"/>
    <cellStyle name="Ezres 2 2" xfId="46"/>
    <cellStyle name="Figyelmeztetés 2" xfId="28"/>
    <cellStyle name="Hivatkozott cella 2" xfId="29"/>
    <cellStyle name="Jegyzet 2" xfId="30"/>
    <cellStyle name="Jelölőszín (1) 2" xfId="31"/>
    <cellStyle name="Jelölőszín (2) 2" xfId="32"/>
    <cellStyle name="Jelölőszín (3) 2" xfId="33"/>
    <cellStyle name="Jelölőszín (4) 2" xfId="34"/>
    <cellStyle name="Jelölőszín (5) 2" xfId="35"/>
    <cellStyle name="Jelölőszín (6) 2" xfId="36"/>
    <cellStyle name="Jó 2" xfId="37"/>
    <cellStyle name="Kimenet 2" xfId="38"/>
    <cellStyle name="Magyarázó szöveg 2" xfId="39"/>
    <cellStyle name="Normál" xfId="0" builtinId="0"/>
    <cellStyle name="Normál 2" xfId="40"/>
    <cellStyle name="Normál 2 2" xfId="47"/>
    <cellStyle name="Normál 3" xfId="1"/>
    <cellStyle name="Összesen 2" xfId="41"/>
    <cellStyle name="Rossz 2" xfId="42"/>
    <cellStyle name="Semleges 2" xfId="43"/>
    <cellStyle name="Számítás 2" xfId="44"/>
    <cellStyle name="Százalék 2" xfId="4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53\Hivatal\Hohner%20&#201;va\2013.&#233;vi%20k&#246;lts&#233;gvet&#233;s\2013.08.05.%20k&#246;lts&#233;gvet&#233;s%20m&#243;d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evételek 1. sz. (4)"/>
      <sheetName val="kiadások 2. sz. (3)"/>
      <sheetName val="működési felhalmozási m. 3. (2)"/>
      <sheetName val="szakfeladat 6. sz. intézmények"/>
      <sheetName val="szakfeladat 7. sz. önkormányzat"/>
      <sheetName val="többéves kih. 9. sz."/>
      <sheetName val="kötelező 13. sz."/>
      <sheetName val="önként vállalt 14. sz."/>
      <sheetName val="felúj. kiad. célonként 15."/>
      <sheetName val="hitel, kölcs. alakulása 18. (2)"/>
    </sheetNames>
    <sheetDataSet>
      <sheetData sheetId="0"/>
      <sheetData sheetId="1"/>
      <sheetData sheetId="2"/>
      <sheetData sheetId="3">
        <row r="44">
          <cell r="B44" t="str">
            <v>Intézményi működési bevétel</v>
          </cell>
          <cell r="C44">
            <v>0</v>
          </cell>
          <cell r="D44">
            <v>0</v>
          </cell>
          <cell r="AJ44">
            <v>3937</v>
          </cell>
          <cell r="AK44">
            <v>0</v>
          </cell>
          <cell r="BB44">
            <v>0</v>
          </cell>
          <cell r="BC44">
            <v>0</v>
          </cell>
          <cell r="BQ44">
            <v>0</v>
          </cell>
          <cell r="BR44">
            <v>0</v>
          </cell>
        </row>
        <row r="45">
          <cell r="B45" t="str">
            <v>Hatósági jogkörhöz köthető működési bevételek</v>
          </cell>
          <cell r="C45">
            <v>0</v>
          </cell>
          <cell r="D45">
            <v>0</v>
          </cell>
          <cell r="AJ45">
            <v>0</v>
          </cell>
          <cell r="AK45">
            <v>0</v>
          </cell>
          <cell r="BB45">
            <v>432</v>
          </cell>
          <cell r="BC45">
            <v>0</v>
          </cell>
          <cell r="BQ45">
            <v>0</v>
          </cell>
          <cell r="BR45">
            <v>0</v>
          </cell>
        </row>
        <row r="46">
          <cell r="B46" t="str">
            <v>Egyéb saját működési bevétel</v>
          </cell>
          <cell r="C46">
            <v>0</v>
          </cell>
          <cell r="D46">
            <v>0</v>
          </cell>
          <cell r="AJ46">
            <v>4409</v>
          </cell>
          <cell r="AK46">
            <v>0</v>
          </cell>
          <cell r="BA46">
            <v>3622</v>
          </cell>
          <cell r="BB46">
            <v>250</v>
          </cell>
          <cell r="BC46">
            <v>0</v>
          </cell>
          <cell r="BN46">
            <v>260</v>
          </cell>
          <cell r="BO46">
            <v>0</v>
          </cell>
          <cell r="BP46">
            <v>260</v>
          </cell>
          <cell r="BQ46">
            <v>5300</v>
          </cell>
          <cell r="BR46">
            <v>0</v>
          </cell>
        </row>
        <row r="47">
          <cell r="B47" t="str">
            <v>Kamatbevételek</v>
          </cell>
          <cell r="C47">
            <v>0</v>
          </cell>
          <cell r="D47">
            <v>0</v>
          </cell>
          <cell r="AJ47">
            <v>0</v>
          </cell>
          <cell r="AK47">
            <v>0</v>
          </cell>
          <cell r="BB47">
            <v>0</v>
          </cell>
          <cell r="BC47">
            <v>0</v>
          </cell>
          <cell r="BQ47">
            <v>0</v>
          </cell>
          <cell r="BR47">
            <v>0</v>
          </cell>
        </row>
        <row r="48">
          <cell r="B48" t="str">
            <v>Áfa bevételek és visszatérülések</v>
          </cell>
          <cell r="C48">
            <v>0</v>
          </cell>
          <cell r="D48">
            <v>0</v>
          </cell>
          <cell r="AJ48">
            <v>2254</v>
          </cell>
          <cell r="AK48">
            <v>0</v>
          </cell>
          <cell r="BA48">
            <v>978</v>
          </cell>
          <cell r="BB48">
            <v>68</v>
          </cell>
          <cell r="BC48">
            <v>0</v>
          </cell>
          <cell r="BN48">
            <v>70</v>
          </cell>
          <cell r="BO48">
            <v>0</v>
          </cell>
          <cell r="BP48">
            <v>70</v>
          </cell>
          <cell r="BQ48">
            <v>0</v>
          </cell>
          <cell r="BR48">
            <v>0</v>
          </cell>
        </row>
        <row r="49">
          <cell r="B49" t="str">
            <v>Közhatalmi bevételek</v>
          </cell>
          <cell r="C49">
            <v>0</v>
          </cell>
          <cell r="D49">
            <v>0</v>
          </cell>
          <cell r="AJ49">
            <v>0</v>
          </cell>
          <cell r="AK49">
            <v>0</v>
          </cell>
          <cell r="BB49">
            <v>0</v>
          </cell>
          <cell r="BC49">
            <v>0</v>
          </cell>
          <cell r="BQ49">
            <v>0</v>
          </cell>
          <cell r="BR49">
            <v>0</v>
          </cell>
        </row>
        <row r="50">
          <cell r="B50" t="str">
            <v>Adók</v>
          </cell>
          <cell r="C50">
            <v>0</v>
          </cell>
          <cell r="D50">
            <v>0</v>
          </cell>
          <cell r="AJ50">
            <v>0</v>
          </cell>
          <cell r="AK50">
            <v>0</v>
          </cell>
          <cell r="BB50">
            <v>0</v>
          </cell>
          <cell r="BC50">
            <v>0</v>
          </cell>
          <cell r="BQ50">
            <v>0</v>
          </cell>
          <cell r="BR50">
            <v>0</v>
          </cell>
        </row>
        <row r="51">
          <cell r="B51" t="str">
            <v>Jövedelemkülönbség mérséklése</v>
          </cell>
          <cell r="C51">
            <v>0</v>
          </cell>
          <cell r="D51">
            <v>0</v>
          </cell>
          <cell r="AJ51">
            <v>0</v>
          </cell>
          <cell r="AK51">
            <v>0</v>
          </cell>
          <cell r="BB51">
            <v>0</v>
          </cell>
          <cell r="BC51">
            <v>0</v>
          </cell>
          <cell r="BQ51">
            <v>0</v>
          </cell>
          <cell r="BR51">
            <v>0</v>
          </cell>
        </row>
        <row r="52">
          <cell r="B52" t="str">
            <v>Átengedett központi adók</v>
          </cell>
          <cell r="C52">
            <v>0</v>
          </cell>
          <cell r="D52">
            <v>0</v>
          </cell>
          <cell r="AJ52">
            <v>0</v>
          </cell>
          <cell r="AK52">
            <v>0</v>
          </cell>
          <cell r="BB52">
            <v>0</v>
          </cell>
          <cell r="BC52">
            <v>0</v>
          </cell>
          <cell r="BQ52">
            <v>0</v>
          </cell>
          <cell r="BR52">
            <v>0</v>
          </cell>
        </row>
        <row r="53">
          <cell r="B53" t="str">
            <v xml:space="preserve">Bírságok </v>
          </cell>
          <cell r="C53">
            <v>0</v>
          </cell>
          <cell r="D53">
            <v>0</v>
          </cell>
          <cell r="AJ53">
            <v>0</v>
          </cell>
          <cell r="AK53">
            <v>0</v>
          </cell>
          <cell r="BB53">
            <v>0</v>
          </cell>
          <cell r="BC53">
            <v>0</v>
          </cell>
          <cell r="BQ53">
            <v>0</v>
          </cell>
          <cell r="BR53">
            <v>0</v>
          </cell>
        </row>
        <row r="54">
          <cell r="B54" t="str">
            <v>Más fizetési kötelezettségek</v>
          </cell>
          <cell r="C54">
            <v>0</v>
          </cell>
          <cell r="D54">
            <v>0</v>
          </cell>
          <cell r="AJ54">
            <v>0</v>
          </cell>
          <cell r="AK54">
            <v>0</v>
          </cell>
          <cell r="BB54">
            <v>0</v>
          </cell>
          <cell r="BC54">
            <v>0</v>
          </cell>
          <cell r="BQ54">
            <v>0</v>
          </cell>
          <cell r="BR54">
            <v>0</v>
          </cell>
        </row>
        <row r="55">
          <cell r="B55" t="str">
            <v>Önkormányzat költségvetési támogatása</v>
          </cell>
          <cell r="C55">
            <v>0</v>
          </cell>
          <cell r="D55">
            <v>0</v>
          </cell>
          <cell r="AJ55">
            <v>71236</v>
          </cell>
          <cell r="AK55">
            <v>9639</v>
          </cell>
          <cell r="BB55">
            <v>94134</v>
          </cell>
          <cell r="BC55">
            <v>4614</v>
          </cell>
          <cell r="BM55">
            <v>117</v>
          </cell>
          <cell r="BO55">
            <v>4856</v>
          </cell>
          <cell r="BP55">
            <v>4856</v>
          </cell>
          <cell r="BQ55">
            <v>0</v>
          </cell>
          <cell r="BR55">
            <v>200</v>
          </cell>
        </row>
        <row r="56">
          <cell r="B56" t="str">
            <v>Működési célú támogatás ÁHT-n belülről</v>
          </cell>
          <cell r="C56">
            <v>0</v>
          </cell>
          <cell r="D56">
            <v>0</v>
          </cell>
          <cell r="AJ56">
            <v>0</v>
          </cell>
          <cell r="AK56">
            <v>0</v>
          </cell>
          <cell r="BB56">
            <v>18397</v>
          </cell>
          <cell r="BC56">
            <v>0</v>
          </cell>
          <cell r="BQ56">
            <v>0</v>
          </cell>
          <cell r="BR56">
            <v>0</v>
          </cell>
        </row>
        <row r="57">
          <cell r="B57" t="str">
            <v>Működési célú átvett pénzeszköz</v>
          </cell>
          <cell r="C57">
            <v>0</v>
          </cell>
          <cell r="D57">
            <v>0</v>
          </cell>
          <cell r="AJ57">
            <v>0</v>
          </cell>
          <cell r="AK57">
            <v>0</v>
          </cell>
          <cell r="BB57">
            <v>0</v>
          </cell>
          <cell r="BC57">
            <v>0</v>
          </cell>
          <cell r="BQ57">
            <v>0</v>
          </cell>
          <cell r="BR57">
            <v>0</v>
          </cell>
        </row>
        <row r="59">
          <cell r="BB59">
            <v>0</v>
          </cell>
          <cell r="BC59">
            <v>0</v>
          </cell>
        </row>
        <row r="60">
          <cell r="B60" t="str">
            <v>Tárgyi eszközök, immateriális javak értékesítése</v>
          </cell>
          <cell r="C60">
            <v>0</v>
          </cell>
          <cell r="D60">
            <v>0</v>
          </cell>
          <cell r="AJ60">
            <v>0</v>
          </cell>
          <cell r="AK60">
            <v>0</v>
          </cell>
          <cell r="BB60">
            <v>0</v>
          </cell>
          <cell r="BC60">
            <v>0</v>
          </cell>
          <cell r="BQ60">
            <v>0</v>
          </cell>
          <cell r="BR60">
            <v>0</v>
          </cell>
        </row>
        <row r="61">
          <cell r="B61" t="str">
            <v>Önkormányzat sajátos felhalmozási és tőke bev.</v>
          </cell>
          <cell r="C61">
            <v>0</v>
          </cell>
          <cell r="D61">
            <v>0</v>
          </cell>
          <cell r="AJ61">
            <v>0</v>
          </cell>
          <cell r="AK61">
            <v>0</v>
          </cell>
          <cell r="BB61">
            <v>0</v>
          </cell>
          <cell r="BC61">
            <v>0</v>
          </cell>
          <cell r="BQ61">
            <v>0</v>
          </cell>
          <cell r="BR61">
            <v>0</v>
          </cell>
        </row>
        <row r="62">
          <cell r="B62" t="str">
            <v>Pénzügyi befektetések bevételei</v>
          </cell>
          <cell r="C62">
            <v>0</v>
          </cell>
          <cell r="D62">
            <v>0</v>
          </cell>
          <cell r="AJ62">
            <v>0</v>
          </cell>
          <cell r="AK62">
            <v>0</v>
          </cell>
          <cell r="BB62">
            <v>0</v>
          </cell>
          <cell r="BC62">
            <v>0</v>
          </cell>
          <cell r="BQ62">
            <v>0</v>
          </cell>
          <cell r="BR62">
            <v>0</v>
          </cell>
        </row>
        <row r="63">
          <cell r="B63" t="str">
            <v>Felhalm. c. kölcsön  visszatér. ÁHT-n kivűlről</v>
          </cell>
          <cell r="C63">
            <v>0</v>
          </cell>
          <cell r="D63">
            <v>0</v>
          </cell>
          <cell r="AJ63">
            <v>0</v>
          </cell>
          <cell r="AK63">
            <v>0</v>
          </cell>
          <cell r="BB63">
            <v>0</v>
          </cell>
          <cell r="BC63">
            <v>0</v>
          </cell>
          <cell r="BQ63">
            <v>0</v>
          </cell>
          <cell r="BR63">
            <v>0</v>
          </cell>
        </row>
        <row r="64">
          <cell r="B64" t="str">
            <v>Felhalmozási célú támogatás ÁHT-n belülről</v>
          </cell>
          <cell r="C64">
            <v>0</v>
          </cell>
          <cell r="D64">
            <v>0</v>
          </cell>
          <cell r="AJ64">
            <v>0</v>
          </cell>
          <cell r="AK64">
            <v>0</v>
          </cell>
          <cell r="BB64">
            <v>0</v>
          </cell>
          <cell r="BC64">
            <v>0</v>
          </cell>
          <cell r="BQ64">
            <v>0</v>
          </cell>
          <cell r="BR64">
            <v>0</v>
          </cell>
        </row>
        <row r="65">
          <cell r="B65" t="str">
            <v>Felhalmozási célú átvett pénzeszköz</v>
          </cell>
          <cell r="C65">
            <v>0</v>
          </cell>
          <cell r="D65">
            <v>0</v>
          </cell>
          <cell r="AJ65">
            <v>0</v>
          </cell>
          <cell r="AK65">
            <v>0</v>
          </cell>
          <cell r="BB65">
            <v>0</v>
          </cell>
          <cell r="BC65">
            <v>0</v>
          </cell>
          <cell r="BQ65">
            <v>0</v>
          </cell>
          <cell r="BR65">
            <v>0</v>
          </cell>
        </row>
        <row r="66">
          <cell r="B66" t="str">
            <v xml:space="preserve">Előző évi előirányzat maradvány, pénzmaradvány, valamint vállalkozási maradvány alaptevékenység ellátására történő igénybevétele </v>
          </cell>
          <cell r="C66">
            <v>0</v>
          </cell>
        </row>
        <row r="67">
          <cell r="B67" t="str">
            <v>Irányító szervi  támogatás</v>
          </cell>
          <cell r="D67">
            <v>0</v>
          </cell>
        </row>
        <row r="70">
          <cell r="B70" t="str">
            <v>Pf. Nélküli költségvetési bevételek</v>
          </cell>
          <cell r="D70">
            <v>0</v>
          </cell>
          <cell r="AI70">
            <v>0</v>
          </cell>
          <cell r="AJ70">
            <v>944</v>
          </cell>
          <cell r="AK70">
            <v>0</v>
          </cell>
          <cell r="BA70">
            <v>0</v>
          </cell>
          <cell r="BB70">
            <v>1458</v>
          </cell>
          <cell r="BC70">
            <v>0</v>
          </cell>
          <cell r="BM70">
            <v>0</v>
          </cell>
          <cell r="BN70">
            <v>52</v>
          </cell>
          <cell r="BO70">
            <v>0</v>
          </cell>
          <cell r="BP70">
            <v>52</v>
          </cell>
          <cell r="BQ70">
            <v>731</v>
          </cell>
          <cell r="BR70">
            <v>0</v>
          </cell>
        </row>
      </sheetData>
      <sheetData sheetId="4">
        <row r="45">
          <cell r="B45" t="str">
            <v>Hatósági jogkörhöz köthető működési bevételek</v>
          </cell>
          <cell r="EE45">
            <v>0</v>
          </cell>
          <cell r="EF45">
            <v>0</v>
          </cell>
        </row>
        <row r="46">
          <cell r="B46" t="str">
            <v>Egyéb saját működési bevétel</v>
          </cell>
          <cell r="ED46">
            <v>30000</v>
          </cell>
          <cell r="EE46">
            <v>22739</v>
          </cell>
          <cell r="EF46">
            <v>76460</v>
          </cell>
        </row>
        <row r="47">
          <cell r="B47" t="str">
            <v>Kamatbevételek</v>
          </cell>
          <cell r="ED47">
            <v>900</v>
          </cell>
          <cell r="EE47">
            <v>1000</v>
          </cell>
          <cell r="EF47">
            <v>0</v>
          </cell>
        </row>
        <row r="48">
          <cell r="B48" t="str">
            <v>Áfa bevételek és visszatérülések</v>
          </cell>
          <cell r="ED48">
            <v>8100</v>
          </cell>
          <cell r="EE48">
            <v>25525</v>
          </cell>
          <cell r="EF48">
            <v>0</v>
          </cell>
        </row>
        <row r="49">
          <cell r="EE49">
            <v>0</v>
          </cell>
          <cell r="EF49">
            <v>0</v>
          </cell>
        </row>
        <row r="50">
          <cell r="B50" t="str">
            <v>Adók</v>
          </cell>
          <cell r="EE50">
            <v>415000</v>
          </cell>
          <cell r="EF50">
            <v>0</v>
          </cell>
        </row>
        <row r="51">
          <cell r="EE51">
            <v>0</v>
          </cell>
          <cell r="EF51">
            <v>0</v>
          </cell>
        </row>
        <row r="52">
          <cell r="B52" t="str">
            <v>Átengedett központi adók</v>
          </cell>
          <cell r="EE52">
            <v>11000</v>
          </cell>
          <cell r="EF52">
            <v>0</v>
          </cell>
        </row>
        <row r="53">
          <cell r="B53" t="str">
            <v xml:space="preserve">Bírságok </v>
          </cell>
          <cell r="EE53">
            <v>7000</v>
          </cell>
          <cell r="EF53">
            <v>0</v>
          </cell>
        </row>
        <row r="54">
          <cell r="B54" t="str">
            <v>Más fizetési kötelezettségek</v>
          </cell>
          <cell r="ED54">
            <v>0</v>
          </cell>
          <cell r="EE54">
            <v>76760</v>
          </cell>
          <cell r="EF54">
            <v>-76460</v>
          </cell>
        </row>
        <row r="55">
          <cell r="B55" t="str">
            <v>Önkormányzat költségvetési támogatása</v>
          </cell>
          <cell r="ED55">
            <v>15123</v>
          </cell>
          <cell r="EE55">
            <v>158337</v>
          </cell>
          <cell r="EF55">
            <v>278255</v>
          </cell>
        </row>
        <row r="56">
          <cell r="B56" t="str">
            <v>Működési célú támogatás ÁHT-n belülről</v>
          </cell>
          <cell r="ED56">
            <v>17557</v>
          </cell>
          <cell r="EE56">
            <v>46249</v>
          </cell>
          <cell r="EF56">
            <v>0</v>
          </cell>
        </row>
        <row r="57">
          <cell r="B57" t="str">
            <v>Működési célú átvett pénzeszköz</v>
          </cell>
          <cell r="EE57">
            <v>0</v>
          </cell>
          <cell r="EF57">
            <v>0</v>
          </cell>
        </row>
        <row r="58">
          <cell r="ED58">
            <v>9034</v>
          </cell>
          <cell r="EE58">
            <v>0</v>
          </cell>
          <cell r="EF58">
            <v>2873201</v>
          </cell>
        </row>
        <row r="59">
          <cell r="B59" t="str">
            <v>Felhalmozási és tőke jellegű bevételei</v>
          </cell>
        </row>
        <row r="60">
          <cell r="EE60">
            <v>0</v>
          </cell>
          <cell r="EF60">
            <v>0</v>
          </cell>
        </row>
        <row r="61">
          <cell r="B61" t="str">
            <v>Önkormányzat sajátos felhalmozási és tőke bev.</v>
          </cell>
          <cell r="EE61">
            <v>35089</v>
          </cell>
          <cell r="EF61">
            <v>0</v>
          </cell>
        </row>
        <row r="62">
          <cell r="B62" t="str">
            <v>Pénzügyi befektetések bevételei</v>
          </cell>
          <cell r="EE62">
            <v>554339</v>
          </cell>
          <cell r="EF62">
            <v>-408000</v>
          </cell>
        </row>
        <row r="63">
          <cell r="B63" t="str">
            <v>Felhalm. c. kölcsön  visszatér. ÁHT-n kivűlről</v>
          </cell>
          <cell r="ED63">
            <v>500</v>
          </cell>
          <cell r="EE63">
            <v>500</v>
          </cell>
          <cell r="EF63">
            <v>0</v>
          </cell>
        </row>
        <row r="64">
          <cell r="B64" t="str">
            <v>Felhalmozási célú támogatás ÁHT-n belülről</v>
          </cell>
          <cell r="ED64">
            <v>129296</v>
          </cell>
          <cell r="EE64">
            <v>134542</v>
          </cell>
          <cell r="EF64">
            <v>0</v>
          </cell>
        </row>
        <row r="65">
          <cell r="B65" t="str">
            <v>Felhalmozási célú átvett pénzeszköz</v>
          </cell>
          <cell r="EE65">
            <v>5000</v>
          </cell>
          <cell r="EF65">
            <v>0</v>
          </cell>
        </row>
        <row r="66">
          <cell r="B66" t="str">
            <v xml:space="preserve">Előző évi előirányzat maradvány, pénzmaradvány, valamint vállalkozási maradvány alaptevékenység ellátására történő igénybevétele </v>
          </cell>
          <cell r="EE66">
            <v>0</v>
          </cell>
          <cell r="EF66">
            <v>0</v>
          </cell>
        </row>
        <row r="67">
          <cell r="EE67">
            <v>0</v>
          </cell>
          <cell r="EF67">
            <v>0</v>
          </cell>
        </row>
        <row r="69">
          <cell r="ED69">
            <v>95314</v>
          </cell>
          <cell r="EE69">
            <v>95314</v>
          </cell>
          <cell r="EF69">
            <v>0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Y45"/>
  <sheetViews>
    <sheetView tabSelected="1" topLeftCell="A43" workbookViewId="0">
      <selection sqref="A1:Y45"/>
    </sheetView>
  </sheetViews>
  <sheetFormatPr defaultRowHeight="15"/>
  <cols>
    <col min="2" max="4" width="10.140625" customWidth="1"/>
    <col min="5" max="5" width="16.140625" customWidth="1"/>
    <col min="6" max="6" width="10.140625" customWidth="1"/>
    <col min="7" max="7" width="11.5703125" customWidth="1"/>
    <col min="8" max="8" width="11.28515625" customWidth="1"/>
    <col min="9" max="9" width="10.85546875" customWidth="1"/>
    <col min="10" max="10" width="10.140625" customWidth="1"/>
    <col min="11" max="11" width="11" customWidth="1"/>
    <col min="12" max="12" width="10.7109375" customWidth="1"/>
    <col min="13" max="13" width="10.42578125" customWidth="1"/>
    <col min="14" max="15" width="10.85546875" customWidth="1"/>
    <col min="16" max="16" width="11.42578125" customWidth="1"/>
    <col min="17" max="17" width="11.85546875" customWidth="1"/>
    <col min="18" max="18" width="12.42578125" customWidth="1"/>
    <col min="19" max="19" width="12.5703125" customWidth="1"/>
    <col min="20" max="20" width="10.85546875" customWidth="1"/>
    <col min="22" max="22" width="11.7109375" customWidth="1"/>
    <col min="23" max="23" width="12.140625" customWidth="1"/>
    <col min="24" max="24" width="12.7109375" customWidth="1"/>
    <col min="25" max="25" width="13.140625" customWidth="1"/>
  </cols>
  <sheetData>
    <row r="1" spans="1: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 t="s">
        <v>1</v>
      </c>
    </row>
    <row r="2" spans="1:25" ht="20.25">
      <c r="A2" s="3"/>
      <c r="B2" s="3"/>
      <c r="C2" s="3"/>
      <c r="D2" s="3" t="s">
        <v>2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1"/>
      <c r="T2" s="3"/>
      <c r="U2" s="3"/>
      <c r="V2" s="3"/>
      <c r="W2" s="3"/>
      <c r="X2" s="3"/>
      <c r="Y2" s="3"/>
    </row>
    <row r="3" spans="1:25" ht="20.25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21" thickBo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50" t="s">
        <v>3</v>
      </c>
    </row>
    <row r="5" spans="1:25" ht="15.75" thickBot="1">
      <c r="A5" s="114" t="s">
        <v>4</v>
      </c>
      <c r="B5" s="114" t="s">
        <v>5</v>
      </c>
      <c r="C5" s="117"/>
      <c r="D5" s="118"/>
      <c r="E5" s="124" t="s">
        <v>6</v>
      </c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14" t="s">
        <v>7</v>
      </c>
      <c r="R5" s="117"/>
      <c r="S5" s="118"/>
      <c r="T5" s="114" t="s">
        <v>8</v>
      </c>
      <c r="U5" s="117"/>
      <c r="V5" s="118"/>
      <c r="W5" s="114" t="s">
        <v>9</v>
      </c>
      <c r="X5" s="117"/>
      <c r="Y5" s="118"/>
    </row>
    <row r="6" spans="1:25" ht="15.75" thickBot="1">
      <c r="A6" s="115"/>
      <c r="B6" s="116"/>
      <c r="C6" s="119"/>
      <c r="D6" s="120"/>
      <c r="E6" s="114" t="s">
        <v>10</v>
      </c>
      <c r="F6" s="117"/>
      <c r="G6" s="118"/>
      <c r="H6" s="121" t="s">
        <v>11</v>
      </c>
      <c r="I6" s="122"/>
      <c r="J6" s="123"/>
      <c r="K6" s="121" t="s">
        <v>12</v>
      </c>
      <c r="L6" s="122"/>
      <c r="M6" s="123"/>
      <c r="N6" s="121" t="s">
        <v>13</v>
      </c>
      <c r="O6" s="122"/>
      <c r="P6" s="123"/>
      <c r="Q6" s="116"/>
      <c r="R6" s="119"/>
      <c r="S6" s="120"/>
      <c r="T6" s="116"/>
      <c r="U6" s="119"/>
      <c r="V6" s="120"/>
      <c r="W6" s="116"/>
      <c r="X6" s="119"/>
      <c r="Y6" s="120"/>
    </row>
    <row r="7" spans="1:25" ht="39" thickBot="1">
      <c r="A7" s="116"/>
      <c r="B7" s="51" t="s">
        <v>14</v>
      </c>
      <c r="C7" s="52" t="s">
        <v>51</v>
      </c>
      <c r="D7" s="4" t="s">
        <v>52</v>
      </c>
      <c r="E7" s="51" t="s">
        <v>14</v>
      </c>
      <c r="F7" s="52" t="s">
        <v>51</v>
      </c>
      <c r="G7" s="4" t="s">
        <v>52</v>
      </c>
      <c r="H7" s="51" t="s">
        <v>14</v>
      </c>
      <c r="I7" s="52" t="s">
        <v>51</v>
      </c>
      <c r="J7" s="4" t="s">
        <v>52</v>
      </c>
      <c r="K7" s="51" t="s">
        <v>14</v>
      </c>
      <c r="L7" s="52" t="s">
        <v>51</v>
      </c>
      <c r="M7" s="4" t="s">
        <v>52</v>
      </c>
      <c r="N7" s="51" t="s">
        <v>14</v>
      </c>
      <c r="O7" s="52" t="s">
        <v>51</v>
      </c>
      <c r="P7" s="4" t="s">
        <v>52</v>
      </c>
      <c r="Q7" s="51" t="s">
        <v>14</v>
      </c>
      <c r="R7" s="52" t="s">
        <v>51</v>
      </c>
      <c r="S7" s="4" t="s">
        <v>52</v>
      </c>
      <c r="T7" s="51" t="s">
        <v>14</v>
      </c>
      <c r="U7" s="52" t="s">
        <v>51</v>
      </c>
      <c r="V7" s="4" t="s">
        <v>52</v>
      </c>
      <c r="W7" s="51" t="s">
        <v>14</v>
      </c>
      <c r="X7" s="52" t="s">
        <v>51</v>
      </c>
      <c r="Y7" s="4" t="s">
        <v>52</v>
      </c>
    </row>
    <row r="8" spans="1:25" ht="142.5" thickBot="1">
      <c r="A8" s="5" t="s">
        <v>15</v>
      </c>
      <c r="B8" s="6">
        <f>+B9+B10+B11+B12</f>
        <v>4600</v>
      </c>
      <c r="C8" s="7">
        <f>+C9+C10+C11+C12</f>
        <v>750</v>
      </c>
      <c r="D8" s="8">
        <f>+D9+D10+D11+D12</f>
        <v>0</v>
      </c>
      <c r="E8" s="9" t="e">
        <f t="shared" ref="E8:V8" si="0">+E9+E10+E11+E12</f>
        <v>#VALUE!</v>
      </c>
      <c r="F8" s="53">
        <f t="shared" si="0"/>
        <v>0</v>
      </c>
      <c r="G8" s="54">
        <f t="shared" si="0"/>
        <v>0</v>
      </c>
      <c r="H8" s="9">
        <f t="shared" si="0"/>
        <v>0</v>
      </c>
      <c r="I8" s="53">
        <f t="shared" si="0"/>
        <v>10600</v>
      </c>
      <c r="J8" s="54">
        <f t="shared" si="0"/>
        <v>0</v>
      </c>
      <c r="K8" s="6">
        <f>+K9+K10+K11+K12</f>
        <v>0</v>
      </c>
      <c r="L8" s="53">
        <f t="shared" si="0"/>
        <v>330</v>
      </c>
      <c r="M8" s="54">
        <f t="shared" si="0"/>
        <v>0</v>
      </c>
      <c r="N8" s="9">
        <f>+N9+N10+N11+N12</f>
        <v>330</v>
      </c>
      <c r="O8" s="53">
        <f>+O9+O10+O11+O12</f>
        <v>5300</v>
      </c>
      <c r="P8" s="54">
        <f t="shared" si="0"/>
        <v>0</v>
      </c>
      <c r="Q8" s="9" t="e">
        <f>+Q9+Q10+Q11+Q12</f>
        <v>#VALUE!</v>
      </c>
      <c r="R8" s="53">
        <f>+R9+R10+R11+R12</f>
        <v>49264</v>
      </c>
      <c r="S8" s="54">
        <f t="shared" si="0"/>
        <v>76460</v>
      </c>
      <c r="T8" s="9" t="e">
        <f>+T9+T10+T11+T12</f>
        <v>#VALUE!</v>
      </c>
      <c r="U8" s="53">
        <f>+U9+U10+U11+U12</f>
        <v>0</v>
      </c>
      <c r="V8" s="54">
        <f t="shared" si="0"/>
        <v>0</v>
      </c>
      <c r="W8" s="6" t="e">
        <f t="shared" ref="W8:Y28" si="1">Q8+B8+N8+K8+H8+E8+T8</f>
        <v>#VALUE!</v>
      </c>
      <c r="X8" s="33">
        <f t="shared" si="1"/>
        <v>66244</v>
      </c>
      <c r="Y8" s="34">
        <f t="shared" si="1"/>
        <v>76460</v>
      </c>
    </row>
    <row r="9" spans="1:25" ht="141.75">
      <c r="A9" s="44" t="s">
        <v>16</v>
      </c>
      <c r="B9" s="55">
        <f>'[1]szakfeladat 6. sz. intézmények'!BA45</f>
        <v>0</v>
      </c>
      <c r="C9" s="56">
        <f>'[1]szakfeladat 6. sz. intézmények'!BB45</f>
        <v>432</v>
      </c>
      <c r="D9" s="57">
        <f>'[1]szakfeladat 6. sz. intézmények'!BC45</f>
        <v>0</v>
      </c>
      <c r="E9" s="55" t="str">
        <f>'[1]szakfeladat 6. sz. intézmények'!B45</f>
        <v>Hatósági jogkörhöz köthető működési bevételek</v>
      </c>
      <c r="F9" s="56">
        <f>'[1]szakfeladat 6. sz. intézmények'!C45</f>
        <v>0</v>
      </c>
      <c r="G9" s="57">
        <f>'[1]szakfeladat 6. sz. intézmények'!D45</f>
        <v>0</v>
      </c>
      <c r="H9" s="55">
        <f>'[1]szakfeladat 6. sz. intézmények'!AI45</f>
        <v>0</v>
      </c>
      <c r="I9" s="56">
        <f>'[1]szakfeladat 6. sz. intézmények'!AJ45</f>
        <v>0</v>
      </c>
      <c r="J9" s="57">
        <f>'[1]szakfeladat 6. sz. intézmények'!AK45</f>
        <v>0</v>
      </c>
      <c r="K9" s="55">
        <f>'[1]szakfeladat 6. sz. intézmények'!BM45</f>
        <v>0</v>
      </c>
      <c r="L9" s="56">
        <f>'[1]szakfeladat 6. sz. intézmények'!BN45</f>
        <v>0</v>
      </c>
      <c r="M9" s="57">
        <f>'[1]szakfeladat 6. sz. intézmények'!BO45</f>
        <v>0</v>
      </c>
      <c r="N9" s="55">
        <f>'[1]szakfeladat 6. sz. intézmények'!BP45</f>
        <v>0</v>
      </c>
      <c r="O9" s="56">
        <f>'[1]szakfeladat 6. sz. intézmények'!BQ45</f>
        <v>0</v>
      </c>
      <c r="P9" s="57">
        <f>'[1]szakfeladat 6. sz. intézmények'!BR45</f>
        <v>0</v>
      </c>
      <c r="Q9" s="11" t="e">
        <f>'[1]szakfeladat 7. sz. önkormányzat'!ED45-T9</f>
        <v>#VALUE!</v>
      </c>
      <c r="R9" s="12">
        <f>'[1]szakfeladat 7. sz. önkormányzat'!EE45-U9</f>
        <v>0</v>
      </c>
      <c r="S9" s="13">
        <f>'[1]szakfeladat 7. sz. önkormányzat'!EF45-V9</f>
        <v>0</v>
      </c>
      <c r="T9" s="11" t="e">
        <f>'[1]szakfeladat 7. sz. önkormányzat'!B45+'[1]szakfeladat 7. sz. önkormányzat'!E45</f>
        <v>#VALUE!</v>
      </c>
      <c r="U9" s="12">
        <f>'[1]szakfeladat 7. sz. önkormányzat'!C45+'[1]szakfeladat 7. sz. önkormányzat'!F45</f>
        <v>0</v>
      </c>
      <c r="V9" s="13">
        <f>'[1]szakfeladat 7. sz. önkormányzat'!D45+'[1]szakfeladat 7. sz. önkormányzat'!G45</f>
        <v>0</v>
      </c>
      <c r="W9" s="58" t="e">
        <f t="shared" si="1"/>
        <v>#VALUE!</v>
      </c>
      <c r="X9" s="59">
        <f t="shared" si="1"/>
        <v>432</v>
      </c>
      <c r="Y9" s="60">
        <f t="shared" si="1"/>
        <v>0</v>
      </c>
    </row>
    <row r="10" spans="1:25" ht="78.75">
      <c r="A10" s="10" t="s">
        <v>17</v>
      </c>
      <c r="B10" s="61">
        <f>'[1]szakfeladat 6. sz. intézmények'!BA46+'[1]szakfeladat 6. sz. intézmények'!BA44</f>
        <v>3622</v>
      </c>
      <c r="C10" s="62">
        <f>'[1]szakfeladat 6. sz. intézmények'!BB46+'[1]szakfeladat 6. sz. intézmények'!BB44</f>
        <v>250</v>
      </c>
      <c r="D10" s="63">
        <f>'[1]szakfeladat 6. sz. intézmények'!BC46+'[1]szakfeladat 6. sz. intézmények'!BC44</f>
        <v>0</v>
      </c>
      <c r="E10" s="61" t="e">
        <f>'[1]szakfeladat 6. sz. intézmények'!B46+'[1]szakfeladat 6. sz. intézmények'!B44</f>
        <v>#VALUE!</v>
      </c>
      <c r="F10" s="62">
        <f>'[1]szakfeladat 6. sz. intézmények'!C46+'[1]szakfeladat 6. sz. intézmények'!C44</f>
        <v>0</v>
      </c>
      <c r="G10" s="63">
        <f>'[1]szakfeladat 6. sz. intézmények'!D46+'[1]szakfeladat 6. sz. intézmények'!D44</f>
        <v>0</v>
      </c>
      <c r="H10" s="61">
        <f>'[1]szakfeladat 6. sz. intézmények'!AI46+'[1]szakfeladat 6. sz. intézmények'!AI44</f>
        <v>0</v>
      </c>
      <c r="I10" s="62">
        <f>'[1]szakfeladat 6. sz. intézmények'!AJ46+'[1]szakfeladat 6. sz. intézmények'!AJ44</f>
        <v>8346</v>
      </c>
      <c r="J10" s="63">
        <f>'[1]szakfeladat 6. sz. intézmények'!AK46+'[1]szakfeladat 6. sz. intézmények'!AK44</f>
        <v>0</v>
      </c>
      <c r="K10" s="61">
        <f>'[1]szakfeladat 6. sz. intézmények'!BM46+'[1]szakfeladat 6. sz. intézmények'!BM44</f>
        <v>0</v>
      </c>
      <c r="L10" s="62">
        <f>'[1]szakfeladat 6. sz. intézmények'!BN46</f>
        <v>260</v>
      </c>
      <c r="M10" s="63">
        <f>'[1]szakfeladat 6. sz. intézmények'!BO46</f>
        <v>0</v>
      </c>
      <c r="N10" s="61">
        <f>'[1]szakfeladat 6. sz. intézmények'!BP46+'[1]szakfeladat 6. sz. intézmények'!BP44</f>
        <v>260</v>
      </c>
      <c r="O10" s="62">
        <f>'[1]szakfeladat 6. sz. intézmények'!BQ46+'[1]szakfeladat 6. sz. intézmények'!BQ44</f>
        <v>5300</v>
      </c>
      <c r="P10" s="63">
        <f>'[1]szakfeladat 6. sz. intézmények'!BR46+'[1]szakfeladat 6. sz. intézmények'!BR44</f>
        <v>0</v>
      </c>
      <c r="Q10" s="14" t="e">
        <f>'[1]szakfeladat 7. sz. önkormányzat'!ED46-T10</f>
        <v>#VALUE!</v>
      </c>
      <c r="R10" s="15">
        <f>'[1]szakfeladat 7. sz. önkormányzat'!EE46-U10</f>
        <v>22739</v>
      </c>
      <c r="S10" s="16">
        <f>'[1]szakfeladat 7. sz. önkormányzat'!EF46-V10</f>
        <v>76460</v>
      </c>
      <c r="T10" s="14" t="e">
        <f>'[1]szakfeladat 7. sz. önkormányzat'!B46+'[1]szakfeladat 7. sz. önkormányzat'!E46</f>
        <v>#VALUE!</v>
      </c>
      <c r="U10" s="15">
        <f>'[1]szakfeladat 7. sz. önkormányzat'!C46+'[1]szakfeladat 7. sz. önkormányzat'!F46</f>
        <v>0</v>
      </c>
      <c r="V10" s="16">
        <f>'[1]szakfeladat 7. sz. önkormányzat'!D46+'[1]szakfeladat 7. sz. önkormányzat'!G46</f>
        <v>0</v>
      </c>
      <c r="W10" s="41" t="e">
        <f t="shared" si="1"/>
        <v>#VALUE!</v>
      </c>
      <c r="X10" s="42">
        <f t="shared" si="1"/>
        <v>36895</v>
      </c>
      <c r="Y10" s="40">
        <f t="shared" si="1"/>
        <v>76460</v>
      </c>
    </row>
    <row r="11" spans="1:25" ht="78.75">
      <c r="A11" s="10" t="s">
        <v>18</v>
      </c>
      <c r="B11" s="61">
        <f>'[1]szakfeladat 6. sz. intézmények'!BA47</f>
        <v>0</v>
      </c>
      <c r="C11" s="62">
        <f>'[1]szakfeladat 6. sz. intézmények'!BB47</f>
        <v>0</v>
      </c>
      <c r="D11" s="63">
        <f>'[1]szakfeladat 6. sz. intézmények'!BC47</f>
        <v>0</v>
      </c>
      <c r="E11" s="61" t="str">
        <f>'[1]szakfeladat 6. sz. intézmények'!B47</f>
        <v>Kamatbevételek</v>
      </c>
      <c r="F11" s="62">
        <f>'[1]szakfeladat 6. sz. intézmények'!C47</f>
        <v>0</v>
      </c>
      <c r="G11" s="63">
        <f>'[1]szakfeladat 6. sz. intézmények'!D47</f>
        <v>0</v>
      </c>
      <c r="H11" s="61">
        <f>'[1]szakfeladat 6. sz. intézmények'!AI47</f>
        <v>0</v>
      </c>
      <c r="I11" s="62">
        <f>'[1]szakfeladat 6. sz. intézmények'!AJ47</f>
        <v>0</v>
      </c>
      <c r="J11" s="63">
        <f>'[1]szakfeladat 6. sz. intézmények'!AK47</f>
        <v>0</v>
      </c>
      <c r="K11" s="61">
        <f>'[1]szakfeladat 6. sz. intézmények'!BM47</f>
        <v>0</v>
      </c>
      <c r="L11" s="62">
        <f>'[1]szakfeladat 6. sz. intézmények'!BN47</f>
        <v>0</v>
      </c>
      <c r="M11" s="63">
        <f>'[1]szakfeladat 6. sz. intézmények'!BO47</f>
        <v>0</v>
      </c>
      <c r="N11" s="61">
        <f>'[1]szakfeladat 6. sz. intézmények'!BP47</f>
        <v>0</v>
      </c>
      <c r="O11" s="62">
        <f>'[1]szakfeladat 6. sz. intézmények'!BQ47</f>
        <v>0</v>
      </c>
      <c r="P11" s="63">
        <f>'[1]szakfeladat 6. sz. intézmények'!BR47</f>
        <v>0</v>
      </c>
      <c r="Q11" s="14" t="e">
        <f>'[1]szakfeladat 7. sz. önkormányzat'!ED47-T11</f>
        <v>#VALUE!</v>
      </c>
      <c r="R11" s="15">
        <f>'[1]szakfeladat 7. sz. önkormányzat'!EE47-U11</f>
        <v>1000</v>
      </c>
      <c r="S11" s="16">
        <f>'[1]szakfeladat 7. sz. önkormányzat'!EF47-V11</f>
        <v>0</v>
      </c>
      <c r="T11" s="14" t="e">
        <f>'[1]szakfeladat 7. sz. önkormányzat'!B47+'[1]szakfeladat 7. sz. önkormányzat'!E47</f>
        <v>#VALUE!</v>
      </c>
      <c r="U11" s="15">
        <f>'[1]szakfeladat 7. sz. önkormányzat'!C47+'[1]szakfeladat 7. sz. önkormányzat'!F47</f>
        <v>0</v>
      </c>
      <c r="V11" s="16">
        <f>'[1]szakfeladat 7. sz. önkormányzat'!D47+'[1]szakfeladat 7. sz. önkormányzat'!G47</f>
        <v>0</v>
      </c>
      <c r="W11" s="41" t="e">
        <f t="shared" si="1"/>
        <v>#VALUE!</v>
      </c>
      <c r="X11" s="42">
        <f t="shared" si="1"/>
        <v>1000</v>
      </c>
      <c r="Y11" s="40">
        <f t="shared" si="1"/>
        <v>0</v>
      </c>
    </row>
    <row r="12" spans="1:25" ht="63.75" thickBot="1">
      <c r="A12" s="17" t="s">
        <v>19</v>
      </c>
      <c r="B12" s="64">
        <f>'[1]szakfeladat 6. sz. intézmények'!BA48</f>
        <v>978</v>
      </c>
      <c r="C12" s="65">
        <f>'[1]szakfeladat 6. sz. intézmények'!BB48</f>
        <v>68</v>
      </c>
      <c r="D12" s="66">
        <f>'[1]szakfeladat 6. sz. intézmények'!BC48</f>
        <v>0</v>
      </c>
      <c r="E12" s="64" t="str">
        <f>'[1]szakfeladat 6. sz. intézmények'!B48</f>
        <v>Áfa bevételek és visszatérülések</v>
      </c>
      <c r="F12" s="65">
        <f>'[1]szakfeladat 6. sz. intézmények'!C48</f>
        <v>0</v>
      </c>
      <c r="G12" s="66">
        <f>'[1]szakfeladat 6. sz. intézmények'!D48</f>
        <v>0</v>
      </c>
      <c r="H12" s="64">
        <f>'[1]szakfeladat 6. sz. intézmények'!AI48</f>
        <v>0</v>
      </c>
      <c r="I12" s="65">
        <f>'[1]szakfeladat 6. sz. intézmények'!AJ48</f>
        <v>2254</v>
      </c>
      <c r="J12" s="66">
        <f>'[1]szakfeladat 6. sz. intézmények'!AK48</f>
        <v>0</v>
      </c>
      <c r="K12" s="64">
        <f>'[1]szakfeladat 6. sz. intézmények'!BM48</f>
        <v>0</v>
      </c>
      <c r="L12" s="65">
        <f>'[1]szakfeladat 6. sz. intézmények'!BN48</f>
        <v>70</v>
      </c>
      <c r="M12" s="66">
        <f>'[1]szakfeladat 6. sz. intézmények'!BO48</f>
        <v>0</v>
      </c>
      <c r="N12" s="64">
        <f>'[1]szakfeladat 6. sz. intézmények'!BP48</f>
        <v>70</v>
      </c>
      <c r="O12" s="65">
        <f>'[1]szakfeladat 6. sz. intézmények'!BQ48</f>
        <v>0</v>
      </c>
      <c r="P12" s="66">
        <f>'[1]szakfeladat 6. sz. intézmények'!BR48</f>
        <v>0</v>
      </c>
      <c r="Q12" s="18" t="e">
        <f>'[1]szakfeladat 7. sz. önkormányzat'!ED48-T12</f>
        <v>#VALUE!</v>
      </c>
      <c r="R12" s="19">
        <f>'[1]szakfeladat 7. sz. önkormányzat'!EE48-U12</f>
        <v>25525</v>
      </c>
      <c r="S12" s="20">
        <f>'[1]szakfeladat 7. sz. önkormányzat'!EF48-V12</f>
        <v>0</v>
      </c>
      <c r="T12" s="18" t="e">
        <f>'[1]szakfeladat 7. sz. önkormányzat'!B48+'[1]szakfeladat 7. sz. önkormányzat'!E48</f>
        <v>#VALUE!</v>
      </c>
      <c r="U12" s="19">
        <f>'[1]szakfeladat 7. sz. önkormányzat'!C48+'[1]szakfeladat 7. sz. önkormányzat'!F48</f>
        <v>0</v>
      </c>
      <c r="V12" s="20">
        <f>'[1]szakfeladat 7. sz. önkormányzat'!D48+'[1]szakfeladat 7. sz. önkormányzat'!G48</f>
        <v>0</v>
      </c>
      <c r="W12" s="67" t="e">
        <f t="shared" si="1"/>
        <v>#VALUE!</v>
      </c>
      <c r="X12" s="68">
        <f t="shared" si="1"/>
        <v>27917</v>
      </c>
      <c r="Y12" s="69">
        <f t="shared" si="1"/>
        <v>0</v>
      </c>
    </row>
    <row r="13" spans="1:25" ht="16.5" thickBot="1">
      <c r="A13" s="21" t="s">
        <v>20</v>
      </c>
      <c r="B13" s="22">
        <f t="shared" ref="B13:V13" si="2">+B14+B15+B16+B17</f>
        <v>0</v>
      </c>
      <c r="C13" s="70">
        <f t="shared" si="2"/>
        <v>0</v>
      </c>
      <c r="D13" s="71">
        <f t="shared" si="2"/>
        <v>0</v>
      </c>
      <c r="E13" s="23" t="e">
        <f t="shared" si="2"/>
        <v>#VALUE!</v>
      </c>
      <c r="F13" s="70">
        <f t="shared" si="2"/>
        <v>0</v>
      </c>
      <c r="G13" s="71">
        <f t="shared" si="2"/>
        <v>0</v>
      </c>
      <c r="H13" s="23">
        <f t="shared" si="2"/>
        <v>0</v>
      </c>
      <c r="I13" s="70">
        <f t="shared" si="2"/>
        <v>0</v>
      </c>
      <c r="J13" s="71">
        <f t="shared" si="2"/>
        <v>0</v>
      </c>
      <c r="K13" s="23">
        <f t="shared" si="2"/>
        <v>0</v>
      </c>
      <c r="L13" s="70">
        <f t="shared" si="2"/>
        <v>0</v>
      </c>
      <c r="M13" s="72">
        <f t="shared" si="2"/>
        <v>0</v>
      </c>
      <c r="N13" s="23">
        <f t="shared" si="2"/>
        <v>0</v>
      </c>
      <c r="O13" s="70">
        <f t="shared" si="2"/>
        <v>0</v>
      </c>
      <c r="P13" s="71">
        <f t="shared" si="2"/>
        <v>0</v>
      </c>
      <c r="Q13" s="24" t="e">
        <f t="shared" si="2"/>
        <v>#VALUE!</v>
      </c>
      <c r="R13" s="73">
        <f t="shared" si="2"/>
        <v>509760</v>
      </c>
      <c r="S13" s="74">
        <f t="shared" si="2"/>
        <v>-76460</v>
      </c>
      <c r="T13" s="24" t="e">
        <f>+T14+T15+T16+T17</f>
        <v>#VALUE!</v>
      </c>
      <c r="U13" s="73">
        <f>+U14+U15+U16+U17</f>
        <v>0</v>
      </c>
      <c r="V13" s="74">
        <f t="shared" si="2"/>
        <v>0</v>
      </c>
      <c r="W13" s="28" t="e">
        <f t="shared" si="1"/>
        <v>#VALUE!</v>
      </c>
      <c r="X13" s="33">
        <f t="shared" si="1"/>
        <v>509760</v>
      </c>
      <c r="Y13" s="34">
        <f t="shared" si="1"/>
        <v>-76460</v>
      </c>
    </row>
    <row r="14" spans="1:25" ht="15.75">
      <c r="A14" s="44" t="s">
        <v>21</v>
      </c>
      <c r="B14" s="55">
        <f>'[1]szakfeladat 6. sz. intézmények'!BA50</f>
        <v>0</v>
      </c>
      <c r="C14" s="56">
        <f>'[1]szakfeladat 6. sz. intézmények'!BB50</f>
        <v>0</v>
      </c>
      <c r="D14" s="57">
        <f>'[1]szakfeladat 6. sz. intézmények'!BC50</f>
        <v>0</v>
      </c>
      <c r="E14" s="55" t="str">
        <f>'[1]szakfeladat 6. sz. intézmények'!B50</f>
        <v>Adók</v>
      </c>
      <c r="F14" s="56">
        <f>'[1]szakfeladat 6. sz. intézmények'!C50</f>
        <v>0</v>
      </c>
      <c r="G14" s="57">
        <f>'[1]szakfeladat 6. sz. intézmények'!D50</f>
        <v>0</v>
      </c>
      <c r="H14" s="55">
        <f>'[1]szakfeladat 6. sz. intézmények'!AI50</f>
        <v>0</v>
      </c>
      <c r="I14" s="56">
        <f>'[1]szakfeladat 6. sz. intézmények'!AJ50</f>
        <v>0</v>
      </c>
      <c r="J14" s="57">
        <f>'[1]szakfeladat 6. sz. intézmények'!AK50</f>
        <v>0</v>
      </c>
      <c r="K14" s="55">
        <f>'[1]szakfeladat 6. sz. intézmények'!BM50</f>
        <v>0</v>
      </c>
      <c r="L14" s="56">
        <f>'[1]szakfeladat 6. sz. intézmények'!BN50</f>
        <v>0</v>
      </c>
      <c r="M14" s="57">
        <f>'[1]szakfeladat 6. sz. intézmények'!BO50</f>
        <v>0</v>
      </c>
      <c r="N14" s="55">
        <f>'[1]szakfeladat 6. sz. intézmények'!BP50</f>
        <v>0</v>
      </c>
      <c r="O14" s="56">
        <f>'[1]szakfeladat 6. sz. intézmények'!BQ50</f>
        <v>0</v>
      </c>
      <c r="P14" s="57">
        <f>'[1]szakfeladat 6. sz. intézmények'!BR50</f>
        <v>0</v>
      </c>
      <c r="Q14" s="27" t="e">
        <f>'[1]szakfeladat 7. sz. önkormányzat'!ED50-T14</f>
        <v>#VALUE!</v>
      </c>
      <c r="R14" s="75">
        <f>'[1]szakfeladat 7. sz. önkormányzat'!EE50-U14</f>
        <v>415000</v>
      </c>
      <c r="S14" s="76">
        <f>'[1]szakfeladat 7. sz. önkormányzat'!EF50-V14</f>
        <v>0</v>
      </c>
      <c r="T14" s="27" t="e">
        <f>'[1]szakfeladat 7. sz. önkormányzat'!B50+'[1]szakfeladat 7. sz. önkormányzat'!E50</f>
        <v>#VALUE!</v>
      </c>
      <c r="U14" s="75">
        <f>'[1]szakfeladat 7. sz. önkormányzat'!C50+'[1]szakfeladat 7. sz. önkormányzat'!F50</f>
        <v>0</v>
      </c>
      <c r="V14" s="76">
        <f>'[1]szakfeladat 7. sz. önkormányzat'!D50+'[1]szakfeladat 7. sz. önkormányzat'!G50</f>
        <v>0</v>
      </c>
      <c r="W14" s="77" t="e">
        <f t="shared" si="1"/>
        <v>#VALUE!</v>
      </c>
      <c r="X14" s="59">
        <f t="shared" si="1"/>
        <v>415000</v>
      </c>
      <c r="Y14" s="60">
        <f t="shared" si="1"/>
        <v>0</v>
      </c>
    </row>
    <row r="15" spans="1:25" ht="63">
      <c r="A15" s="10" t="s">
        <v>22</v>
      </c>
      <c r="B15" s="61">
        <f>'[1]szakfeladat 6. sz. intézmények'!BA52+'[1]szakfeladat 6. sz. intézmények'!BA51</f>
        <v>0</v>
      </c>
      <c r="C15" s="62">
        <f>'[1]szakfeladat 6. sz. intézmények'!BB52+'[1]szakfeladat 6. sz. intézmények'!BB51</f>
        <v>0</v>
      </c>
      <c r="D15" s="63">
        <f>'[1]szakfeladat 6. sz. intézmények'!BC52+'[1]szakfeladat 6. sz. intézmények'!BC51</f>
        <v>0</v>
      </c>
      <c r="E15" s="61" t="e">
        <f>'[1]szakfeladat 6. sz. intézmények'!B52+'[1]szakfeladat 6. sz. intézmények'!B51</f>
        <v>#VALUE!</v>
      </c>
      <c r="F15" s="62">
        <f>'[1]szakfeladat 6. sz. intézmények'!C52+'[1]szakfeladat 6. sz. intézmények'!C51</f>
        <v>0</v>
      </c>
      <c r="G15" s="63">
        <f>'[1]szakfeladat 6. sz. intézmények'!D52+'[1]szakfeladat 6. sz. intézmények'!D51</f>
        <v>0</v>
      </c>
      <c r="H15" s="61">
        <f>'[1]szakfeladat 6. sz. intézmények'!AI52+'[1]szakfeladat 6. sz. intézmények'!AI51</f>
        <v>0</v>
      </c>
      <c r="I15" s="62">
        <f>'[1]szakfeladat 6. sz. intézmények'!AJ52+'[1]szakfeladat 6. sz. intézmények'!AJ51</f>
        <v>0</v>
      </c>
      <c r="J15" s="63">
        <f>'[1]szakfeladat 6. sz. intézmények'!AK52+'[1]szakfeladat 6. sz. intézmények'!AK51</f>
        <v>0</v>
      </c>
      <c r="K15" s="61">
        <f>'[1]szakfeladat 6. sz. intézmények'!BM52+'[1]szakfeladat 6. sz. intézmények'!BM51</f>
        <v>0</v>
      </c>
      <c r="L15" s="62">
        <f>'[1]szakfeladat 6. sz. intézmények'!BN52+'[1]szakfeladat 6. sz. intézmények'!BN51</f>
        <v>0</v>
      </c>
      <c r="M15" s="63">
        <f>'[1]szakfeladat 6. sz. intézmények'!BO52+'[1]szakfeladat 6. sz. intézmények'!BO51</f>
        <v>0</v>
      </c>
      <c r="N15" s="61">
        <f>'[1]szakfeladat 6. sz. intézmények'!BP52+'[1]szakfeladat 6. sz. intézmények'!BP51</f>
        <v>0</v>
      </c>
      <c r="O15" s="62">
        <f>'[1]szakfeladat 6. sz. intézmények'!BQ52+'[1]szakfeladat 6. sz. intézmények'!BQ51</f>
        <v>0</v>
      </c>
      <c r="P15" s="63">
        <f>'[1]szakfeladat 6. sz. intézmények'!BR52+'[1]szakfeladat 6. sz. intézmények'!BR51</f>
        <v>0</v>
      </c>
      <c r="Q15" s="25" t="e">
        <f>'[1]szakfeladat 7. sz. önkormányzat'!ED52+'[1]szakfeladat 7. sz. önkormányzat'!ED51-T15</f>
        <v>#VALUE!</v>
      </c>
      <c r="R15" s="78">
        <f>'[1]szakfeladat 7. sz. önkormányzat'!EE52+'[1]szakfeladat 7. sz. önkormányzat'!EE51-U15</f>
        <v>11000</v>
      </c>
      <c r="S15" s="79">
        <f>'[1]szakfeladat 7. sz. önkormányzat'!EF52+'[1]szakfeladat 7. sz. önkormányzat'!EF51-V15</f>
        <v>0</v>
      </c>
      <c r="T15" s="25" t="e">
        <f>'[1]szakfeladat 7. sz. önkormányzat'!B52+'[1]szakfeladat 7. sz. önkormányzat'!E52</f>
        <v>#VALUE!</v>
      </c>
      <c r="U15" s="78">
        <f>'[1]szakfeladat 7. sz. önkormányzat'!C52+'[1]szakfeladat 7. sz. önkormányzat'!F52</f>
        <v>0</v>
      </c>
      <c r="V15" s="79">
        <f>'[1]szakfeladat 7. sz. önkormányzat'!D52+'[1]szakfeladat 7. sz. önkormányzat'!G52</f>
        <v>0</v>
      </c>
      <c r="W15" s="80" t="e">
        <f t="shared" si="1"/>
        <v>#VALUE!</v>
      </c>
      <c r="X15" s="42">
        <f t="shared" si="1"/>
        <v>11000</v>
      </c>
      <c r="Y15" s="40">
        <f t="shared" si="1"/>
        <v>0</v>
      </c>
    </row>
    <row r="16" spans="1:25" ht="31.5">
      <c r="A16" s="10" t="s">
        <v>23</v>
      </c>
      <c r="B16" s="61">
        <f>'[1]szakfeladat 6. sz. intézmények'!BA53</f>
        <v>0</v>
      </c>
      <c r="C16" s="62">
        <f>'[1]szakfeladat 6. sz. intézmények'!BB53</f>
        <v>0</v>
      </c>
      <c r="D16" s="63">
        <f>'[1]szakfeladat 6. sz. intézmények'!BC53</f>
        <v>0</v>
      </c>
      <c r="E16" s="61" t="str">
        <f>'[1]szakfeladat 6. sz. intézmények'!B53</f>
        <v xml:space="preserve">Bírságok </v>
      </c>
      <c r="F16" s="62">
        <f>'[1]szakfeladat 6. sz. intézmények'!C53</f>
        <v>0</v>
      </c>
      <c r="G16" s="63">
        <f>'[1]szakfeladat 6. sz. intézmények'!D53</f>
        <v>0</v>
      </c>
      <c r="H16" s="61">
        <f>'[1]szakfeladat 6. sz. intézmények'!AI53</f>
        <v>0</v>
      </c>
      <c r="I16" s="62">
        <f>'[1]szakfeladat 6. sz. intézmények'!AJ53</f>
        <v>0</v>
      </c>
      <c r="J16" s="63">
        <f>'[1]szakfeladat 6. sz. intézmények'!AK53</f>
        <v>0</v>
      </c>
      <c r="K16" s="61">
        <f>'[1]szakfeladat 6. sz. intézmények'!BM53</f>
        <v>0</v>
      </c>
      <c r="L16" s="62">
        <f>'[1]szakfeladat 6. sz. intézmények'!BN53</f>
        <v>0</v>
      </c>
      <c r="M16" s="63">
        <f>'[1]szakfeladat 6. sz. intézmények'!BO53</f>
        <v>0</v>
      </c>
      <c r="N16" s="61">
        <f>'[1]szakfeladat 6. sz. intézmények'!BP53</f>
        <v>0</v>
      </c>
      <c r="O16" s="62">
        <f>'[1]szakfeladat 6. sz. intézmények'!BQ53</f>
        <v>0</v>
      </c>
      <c r="P16" s="63">
        <f>'[1]szakfeladat 6. sz. intézmények'!BR53</f>
        <v>0</v>
      </c>
      <c r="Q16" s="25" t="e">
        <f>'[1]szakfeladat 7. sz. önkormányzat'!ED53-T16</f>
        <v>#VALUE!</v>
      </c>
      <c r="R16" s="78">
        <f>'[1]szakfeladat 7. sz. önkormányzat'!EE53-U16</f>
        <v>7000</v>
      </c>
      <c r="S16" s="79">
        <f>'[1]szakfeladat 7. sz. önkormányzat'!EF53-V16</f>
        <v>0</v>
      </c>
      <c r="T16" s="25" t="e">
        <f>'[1]szakfeladat 7. sz. önkormányzat'!B53+'[1]szakfeladat 7. sz. önkormányzat'!E53</f>
        <v>#VALUE!</v>
      </c>
      <c r="U16" s="78">
        <f>'[1]szakfeladat 7. sz. önkormányzat'!C53+'[1]szakfeladat 7. sz. önkormányzat'!F53</f>
        <v>0</v>
      </c>
      <c r="V16" s="79">
        <f>'[1]szakfeladat 7. sz. önkormányzat'!D53+'[1]szakfeladat 7. sz. önkormányzat'!G53</f>
        <v>0</v>
      </c>
      <c r="W16" s="80" t="e">
        <f t="shared" si="1"/>
        <v>#VALUE!</v>
      </c>
      <c r="X16" s="42">
        <f t="shared" si="1"/>
        <v>7000</v>
      </c>
      <c r="Y16" s="40">
        <f t="shared" si="1"/>
        <v>0</v>
      </c>
    </row>
    <row r="17" spans="1:25" ht="79.5" thickBot="1">
      <c r="A17" s="17" t="s">
        <v>24</v>
      </c>
      <c r="B17" s="64">
        <f>'[1]szakfeladat 6. sz. intézmények'!BA54+'[1]szakfeladat 6. sz. intézmények'!BA49</f>
        <v>0</v>
      </c>
      <c r="C17" s="65">
        <f>'[1]szakfeladat 6. sz. intézmények'!BB54+'[1]szakfeladat 6. sz. intézmények'!BB49</f>
        <v>0</v>
      </c>
      <c r="D17" s="66">
        <f>'[1]szakfeladat 6. sz. intézmények'!BC54+'[1]szakfeladat 6. sz. intézmények'!BC49</f>
        <v>0</v>
      </c>
      <c r="E17" s="64" t="e">
        <f>'[1]szakfeladat 6. sz. intézmények'!B54+'[1]szakfeladat 6. sz. intézmények'!B49</f>
        <v>#VALUE!</v>
      </c>
      <c r="F17" s="65">
        <f>'[1]szakfeladat 6. sz. intézmények'!C54+'[1]szakfeladat 6. sz. intézmények'!C49</f>
        <v>0</v>
      </c>
      <c r="G17" s="66">
        <f>'[1]szakfeladat 6. sz. intézmények'!D54+'[1]szakfeladat 6. sz. intézmények'!D49</f>
        <v>0</v>
      </c>
      <c r="H17" s="64">
        <f>'[1]szakfeladat 6. sz. intézmények'!AI54+'[1]szakfeladat 6. sz. intézmények'!AI49</f>
        <v>0</v>
      </c>
      <c r="I17" s="65">
        <f>'[1]szakfeladat 6. sz. intézmények'!AJ54+'[1]szakfeladat 6. sz. intézmények'!AJ49</f>
        <v>0</v>
      </c>
      <c r="J17" s="66">
        <f>'[1]szakfeladat 6. sz. intézmények'!AK54+'[1]szakfeladat 6. sz. intézmények'!AK49</f>
        <v>0</v>
      </c>
      <c r="K17" s="64">
        <f>'[1]szakfeladat 6. sz. intézmények'!BM54+'[1]szakfeladat 6. sz. intézmények'!BM49</f>
        <v>0</v>
      </c>
      <c r="L17" s="65">
        <f>'[1]szakfeladat 6. sz. intézmények'!BN54+'[1]szakfeladat 6. sz. intézmények'!BN49</f>
        <v>0</v>
      </c>
      <c r="M17" s="66">
        <f>'[1]szakfeladat 6. sz. intézmények'!BO54+'[1]szakfeladat 6. sz. intézmények'!BO49</f>
        <v>0</v>
      </c>
      <c r="N17" s="64">
        <f>'[1]szakfeladat 6. sz. intézmények'!BP54+'[1]szakfeladat 6. sz. intézmények'!BP49</f>
        <v>0</v>
      </c>
      <c r="O17" s="65">
        <f>'[1]szakfeladat 6. sz. intézmények'!BQ54+'[1]szakfeladat 6. sz. intézmények'!BQ49</f>
        <v>0</v>
      </c>
      <c r="P17" s="66">
        <f>'[1]szakfeladat 6. sz. intézmények'!BR54+'[1]szakfeladat 6. sz. intézmények'!BR49</f>
        <v>0</v>
      </c>
      <c r="Q17" s="26" t="e">
        <f>'[1]szakfeladat 7. sz. önkormányzat'!ED54+'[1]szakfeladat 7. sz. önkormányzat'!ED49-T17</f>
        <v>#VALUE!</v>
      </c>
      <c r="R17" s="81">
        <f>'[1]szakfeladat 7. sz. önkormányzat'!EE54+'[1]szakfeladat 7. sz. önkormányzat'!EE49-U17</f>
        <v>76760</v>
      </c>
      <c r="S17" s="82">
        <f>'[1]szakfeladat 7. sz. önkormányzat'!EF54+'[1]szakfeladat 7. sz. önkormányzat'!EF49-V17</f>
        <v>-76460</v>
      </c>
      <c r="T17" s="26" t="e">
        <f>'[1]szakfeladat 7. sz. önkormányzat'!B54+'[1]szakfeladat 7. sz. önkormányzat'!E54</f>
        <v>#VALUE!</v>
      </c>
      <c r="U17" s="81">
        <f>'[1]szakfeladat 7. sz. önkormányzat'!C54+'[1]szakfeladat 7. sz. önkormányzat'!F54</f>
        <v>0</v>
      </c>
      <c r="V17" s="82">
        <f>'[1]szakfeladat 7. sz. önkormányzat'!D54+'[1]szakfeladat 7. sz. önkormányzat'!G54</f>
        <v>0</v>
      </c>
      <c r="W17" s="83" t="e">
        <f t="shared" si="1"/>
        <v>#VALUE!</v>
      </c>
      <c r="X17" s="68">
        <f t="shared" si="1"/>
        <v>76760</v>
      </c>
      <c r="Y17" s="69">
        <f t="shared" si="1"/>
        <v>-76460</v>
      </c>
    </row>
    <row r="18" spans="1:25" ht="63.75" thickBot="1">
      <c r="A18" s="21" t="s">
        <v>25</v>
      </c>
      <c r="B18" s="6">
        <f>'[1]szakfeladat 6. sz. intézmények'!BA55</f>
        <v>0</v>
      </c>
      <c r="C18" s="33">
        <f>'[1]szakfeladat 6. sz. intézmények'!BB55</f>
        <v>94134</v>
      </c>
      <c r="D18" s="34">
        <f>'[1]szakfeladat 6. sz. intézmények'!BC55</f>
        <v>4614</v>
      </c>
      <c r="E18" s="6" t="str">
        <f>'[1]szakfeladat 6. sz. intézmények'!B55</f>
        <v>Önkormányzat költségvetési támogatása</v>
      </c>
      <c r="F18" s="33">
        <f>'[1]szakfeladat 6. sz. intézmények'!C55</f>
        <v>0</v>
      </c>
      <c r="G18" s="34">
        <f>'[1]szakfeladat 6. sz. intézmények'!D55</f>
        <v>0</v>
      </c>
      <c r="H18" s="6">
        <f>'[1]szakfeladat 6. sz. intézmények'!AI55</f>
        <v>0</v>
      </c>
      <c r="I18" s="33">
        <f>'[1]szakfeladat 6. sz. intézmények'!AJ55</f>
        <v>71236</v>
      </c>
      <c r="J18" s="34">
        <f>'[1]szakfeladat 6. sz. intézmények'!AK55</f>
        <v>9639</v>
      </c>
      <c r="K18" s="6">
        <f>'[1]szakfeladat 6. sz. intézmények'!BM55</f>
        <v>117</v>
      </c>
      <c r="L18" s="33">
        <f>'[1]szakfeladat 6. sz. intézmények'!BN55</f>
        <v>0</v>
      </c>
      <c r="M18" s="34">
        <f>'[1]szakfeladat 6. sz. intézmények'!BO55</f>
        <v>4856</v>
      </c>
      <c r="N18" s="6">
        <f>'[1]szakfeladat 6. sz. intézmények'!BP55</f>
        <v>4856</v>
      </c>
      <c r="O18" s="33">
        <f>'[1]szakfeladat 6. sz. intézmények'!BQ55</f>
        <v>0</v>
      </c>
      <c r="P18" s="34">
        <f>'[1]szakfeladat 6. sz. intézmények'!BR55</f>
        <v>200</v>
      </c>
      <c r="Q18" s="28" t="e">
        <f>'[1]szakfeladat 7. sz. önkormányzat'!ED55-T18</f>
        <v>#VALUE!</v>
      </c>
      <c r="R18" s="35">
        <f>'[1]szakfeladat 7. sz. önkormányzat'!EE55-U18</f>
        <v>158337</v>
      </c>
      <c r="S18" s="36">
        <f>'[1]szakfeladat 7. sz. önkormányzat'!EF55-V18</f>
        <v>278255</v>
      </c>
      <c r="T18" s="28" t="e">
        <f>'[1]szakfeladat 7. sz. önkormányzat'!B55+'[1]szakfeladat 7. sz. önkormányzat'!E55</f>
        <v>#VALUE!</v>
      </c>
      <c r="U18" s="35">
        <f>'[1]szakfeladat 7. sz. önkormányzat'!C55+'[1]szakfeladat 7. sz. önkormányzat'!F55</f>
        <v>0</v>
      </c>
      <c r="V18" s="36">
        <f>'[1]szakfeladat 7. sz. önkormányzat'!D55+'[1]szakfeladat 7. sz. önkormányzat'!G55</f>
        <v>0</v>
      </c>
      <c r="W18" s="28" t="e">
        <f t="shared" si="1"/>
        <v>#VALUE!</v>
      </c>
      <c r="X18" s="33">
        <f t="shared" si="1"/>
        <v>323707</v>
      </c>
      <c r="Y18" s="34">
        <f t="shared" si="1"/>
        <v>297564</v>
      </c>
    </row>
    <row r="19" spans="1:25" ht="47.25">
      <c r="A19" s="84" t="s">
        <v>26</v>
      </c>
      <c r="B19" s="55">
        <f>'[1]szakfeladat 6. sz. intézmények'!BA56</f>
        <v>0</v>
      </c>
      <c r="C19" s="56">
        <f>'[1]szakfeladat 6. sz. intézmények'!BB56</f>
        <v>18397</v>
      </c>
      <c r="D19" s="57">
        <f>'[1]szakfeladat 6. sz. intézmények'!BC56</f>
        <v>0</v>
      </c>
      <c r="E19" s="55" t="str">
        <f>'[1]szakfeladat 6. sz. intézmények'!B56</f>
        <v>Működési célú támogatás ÁHT-n belülről</v>
      </c>
      <c r="F19" s="56">
        <f>'[1]szakfeladat 6. sz. intézmények'!C56</f>
        <v>0</v>
      </c>
      <c r="G19" s="57">
        <f>'[1]szakfeladat 6. sz. intézmények'!D56</f>
        <v>0</v>
      </c>
      <c r="H19" s="55">
        <f>'[1]szakfeladat 6. sz. intézmények'!AI56</f>
        <v>0</v>
      </c>
      <c r="I19" s="56">
        <f>'[1]szakfeladat 6. sz. intézmények'!AJ56</f>
        <v>0</v>
      </c>
      <c r="J19" s="57">
        <f>'[1]szakfeladat 6. sz. intézmények'!AK56</f>
        <v>0</v>
      </c>
      <c r="K19" s="55">
        <f>'[1]szakfeladat 6. sz. intézmények'!BM56</f>
        <v>0</v>
      </c>
      <c r="L19" s="56">
        <f>'[1]szakfeladat 6. sz. intézmények'!BN56</f>
        <v>0</v>
      </c>
      <c r="M19" s="57">
        <f>'[1]szakfeladat 6. sz. intézmények'!BO56</f>
        <v>0</v>
      </c>
      <c r="N19" s="55">
        <f>'[1]szakfeladat 6. sz. intézmények'!BP56</f>
        <v>0</v>
      </c>
      <c r="O19" s="56">
        <f>'[1]szakfeladat 6. sz. intézmények'!BQ56</f>
        <v>0</v>
      </c>
      <c r="P19" s="57">
        <f>'[1]szakfeladat 6. sz. intézmények'!BR56</f>
        <v>0</v>
      </c>
      <c r="Q19" s="27">
        <f>'[1]szakfeladat 7. sz. önkormányzat'!ED56</f>
        <v>17557</v>
      </c>
      <c r="R19" s="75">
        <f>'[1]szakfeladat 7. sz. önkormányzat'!EE56</f>
        <v>46249</v>
      </c>
      <c r="S19" s="76">
        <f>'[1]szakfeladat 7. sz. önkormányzat'!EF56</f>
        <v>0</v>
      </c>
      <c r="T19" s="27" t="e">
        <f>'[1]szakfeladat 7. sz. önkormányzat'!B56+'[1]szakfeladat 7. sz. önkormányzat'!E56</f>
        <v>#VALUE!</v>
      </c>
      <c r="U19" s="75">
        <f>'[1]szakfeladat 7. sz. önkormányzat'!C56+'[1]szakfeladat 7. sz. önkormányzat'!F56</f>
        <v>0</v>
      </c>
      <c r="V19" s="76">
        <f>'[1]szakfeladat 7. sz. önkormányzat'!D56+'[1]szakfeladat 7. sz. önkormányzat'!G56</f>
        <v>0</v>
      </c>
      <c r="W19" s="77" t="e">
        <f t="shared" si="1"/>
        <v>#VALUE!</v>
      </c>
      <c r="X19" s="59">
        <f t="shared" si="1"/>
        <v>64646</v>
      </c>
      <c r="Y19" s="60">
        <f t="shared" si="1"/>
        <v>0</v>
      </c>
    </row>
    <row r="20" spans="1:25" ht="86.25" thickBot="1">
      <c r="A20" s="85" t="s">
        <v>27</v>
      </c>
      <c r="B20" s="64">
        <f>'[1]szakfeladat 6. sz. intézmények'!BA57</f>
        <v>0</v>
      </c>
      <c r="C20" s="65">
        <f>'[1]szakfeladat 6. sz. intézmények'!BB57</f>
        <v>0</v>
      </c>
      <c r="D20" s="66">
        <f>'[1]szakfeladat 6. sz. intézmények'!BC57</f>
        <v>0</v>
      </c>
      <c r="E20" s="64" t="str">
        <f>'[1]szakfeladat 6. sz. intézmények'!B57</f>
        <v>Működési célú átvett pénzeszköz</v>
      </c>
      <c r="F20" s="65">
        <f>'[1]szakfeladat 6. sz. intézmények'!C57</f>
        <v>0</v>
      </c>
      <c r="G20" s="66">
        <f>'[1]szakfeladat 6. sz. intézmények'!D57</f>
        <v>0</v>
      </c>
      <c r="H20" s="64">
        <f>'[1]szakfeladat 6. sz. intézmények'!AI57</f>
        <v>0</v>
      </c>
      <c r="I20" s="65">
        <f>'[1]szakfeladat 6. sz. intézmények'!AJ57</f>
        <v>0</v>
      </c>
      <c r="J20" s="66">
        <f>'[1]szakfeladat 6. sz. intézmények'!AK57</f>
        <v>0</v>
      </c>
      <c r="K20" s="64">
        <f>'[1]szakfeladat 6. sz. intézmények'!BM57</f>
        <v>0</v>
      </c>
      <c r="L20" s="65">
        <f>'[1]szakfeladat 6. sz. intézmények'!BN57</f>
        <v>0</v>
      </c>
      <c r="M20" s="66">
        <f>'[1]szakfeladat 6. sz. intézmények'!BO57</f>
        <v>0</v>
      </c>
      <c r="N20" s="64">
        <f>'[1]szakfeladat 6. sz. intézmények'!BP57</f>
        <v>0</v>
      </c>
      <c r="O20" s="65">
        <f>'[1]szakfeladat 6. sz. intézmények'!BQ57</f>
        <v>0</v>
      </c>
      <c r="P20" s="66">
        <f>'[1]szakfeladat 6. sz. intézmények'!BR57</f>
        <v>0</v>
      </c>
      <c r="Q20" s="26">
        <f>'[1]szakfeladat 7. sz. önkormányzat'!ED57</f>
        <v>0</v>
      </c>
      <c r="R20" s="81">
        <f>'[1]szakfeladat 7. sz. önkormányzat'!EE57</f>
        <v>0</v>
      </c>
      <c r="S20" s="82">
        <f>'[1]szakfeladat 7. sz. önkormányzat'!EF57</f>
        <v>0</v>
      </c>
      <c r="T20" s="26" t="e">
        <f>'[1]szakfeladat 7. sz. önkormányzat'!B57+'[1]szakfeladat 7. sz. önkormányzat'!E57</f>
        <v>#VALUE!</v>
      </c>
      <c r="U20" s="81">
        <f>'[1]szakfeladat 7. sz. önkormányzat'!C57+'[1]szakfeladat 7. sz. önkormányzat'!F57</f>
        <v>0</v>
      </c>
      <c r="V20" s="82">
        <f>'[1]szakfeladat 7. sz. önkormányzat'!D57+'[1]szakfeladat 7. sz. önkormányzat'!G57</f>
        <v>0</v>
      </c>
      <c r="W20" s="83" t="e">
        <f t="shared" si="1"/>
        <v>#VALUE!</v>
      </c>
      <c r="X20" s="68">
        <f t="shared" si="1"/>
        <v>0</v>
      </c>
      <c r="Y20" s="69">
        <f t="shared" si="1"/>
        <v>0</v>
      </c>
    </row>
    <row r="21" spans="1:25" ht="95.25" thickBot="1">
      <c r="A21" s="5" t="s">
        <v>28</v>
      </c>
      <c r="B21" s="6">
        <f>+B8+B13+B18+B19+B20</f>
        <v>4600</v>
      </c>
      <c r="C21" s="33">
        <f t="shared" ref="C21:L21" si="3">+C8+C13+C18+C19+C20</f>
        <v>113281</v>
      </c>
      <c r="D21" s="34">
        <f t="shared" si="3"/>
        <v>4614</v>
      </c>
      <c r="E21" s="6" t="e">
        <f t="shared" si="3"/>
        <v>#VALUE!</v>
      </c>
      <c r="F21" s="33">
        <f t="shared" si="3"/>
        <v>0</v>
      </c>
      <c r="G21" s="34">
        <f t="shared" si="3"/>
        <v>0</v>
      </c>
      <c r="H21" s="6">
        <f>+H8+H13+H18+H19+H20</f>
        <v>0</v>
      </c>
      <c r="I21" s="33">
        <f t="shared" si="3"/>
        <v>81836</v>
      </c>
      <c r="J21" s="34">
        <f t="shared" si="3"/>
        <v>9639</v>
      </c>
      <c r="K21" s="6">
        <f>+K8+K13+K18+K19+K20</f>
        <v>117</v>
      </c>
      <c r="L21" s="33">
        <f t="shared" si="3"/>
        <v>330</v>
      </c>
      <c r="M21" s="34">
        <f>+M8+M13+M18+M19+M20</f>
        <v>4856</v>
      </c>
      <c r="N21" s="6">
        <f t="shared" ref="N21:V21" si="4">+N8+N13+N18+N19+N20</f>
        <v>5186</v>
      </c>
      <c r="O21" s="33">
        <f t="shared" si="4"/>
        <v>5300</v>
      </c>
      <c r="P21" s="34">
        <f t="shared" si="4"/>
        <v>200</v>
      </c>
      <c r="Q21" s="28" t="e">
        <f t="shared" si="4"/>
        <v>#VALUE!</v>
      </c>
      <c r="R21" s="35">
        <f t="shared" si="4"/>
        <v>763610</v>
      </c>
      <c r="S21" s="36">
        <f t="shared" si="4"/>
        <v>278255</v>
      </c>
      <c r="T21" s="28" t="e">
        <f t="shared" si="4"/>
        <v>#VALUE!</v>
      </c>
      <c r="U21" s="35">
        <f t="shared" si="4"/>
        <v>0</v>
      </c>
      <c r="V21" s="36">
        <f t="shared" si="4"/>
        <v>0</v>
      </c>
      <c r="W21" s="28" t="e">
        <f t="shared" si="1"/>
        <v>#VALUE!</v>
      </c>
      <c r="X21" s="33">
        <f t="shared" si="1"/>
        <v>964357</v>
      </c>
      <c r="Y21" s="34">
        <f t="shared" si="1"/>
        <v>297564</v>
      </c>
    </row>
    <row r="22" spans="1:25" ht="126">
      <c r="A22" s="86" t="s">
        <v>53</v>
      </c>
      <c r="B22" s="55">
        <v>0</v>
      </c>
      <c r="C22" s="56">
        <v>0</v>
      </c>
      <c r="D22" s="57">
        <v>0</v>
      </c>
      <c r="E22" s="55">
        <v>0</v>
      </c>
      <c r="F22" s="56">
        <v>0</v>
      </c>
      <c r="G22" s="57">
        <v>0</v>
      </c>
      <c r="H22" s="55">
        <v>0</v>
      </c>
      <c r="I22" s="56">
        <v>0</v>
      </c>
      <c r="J22" s="57">
        <v>0</v>
      </c>
      <c r="K22" s="55">
        <v>0</v>
      </c>
      <c r="L22" s="56">
        <v>0</v>
      </c>
      <c r="M22" s="57">
        <v>0</v>
      </c>
      <c r="N22" s="55">
        <v>0</v>
      </c>
      <c r="O22" s="56">
        <v>0</v>
      </c>
      <c r="P22" s="57">
        <v>0</v>
      </c>
      <c r="Q22" s="87">
        <f>'[1]szakfeladat 7. sz. önkormányzat'!ED58</f>
        <v>9034</v>
      </c>
      <c r="R22" s="88">
        <f>'[1]szakfeladat 7. sz. önkormányzat'!EE58</f>
        <v>0</v>
      </c>
      <c r="S22" s="89">
        <f>'[1]szakfeladat 7. sz. önkormányzat'!EF58</f>
        <v>2873201</v>
      </c>
      <c r="T22" s="77"/>
      <c r="U22" s="90"/>
      <c r="V22" s="91"/>
      <c r="W22" s="77">
        <f t="shared" si="1"/>
        <v>9034</v>
      </c>
      <c r="X22" s="59">
        <f t="shared" si="1"/>
        <v>0</v>
      </c>
      <c r="Y22" s="60">
        <f t="shared" si="1"/>
        <v>2873201</v>
      </c>
    </row>
    <row r="23" spans="1:25" ht="78.75">
      <c r="A23" s="29" t="s">
        <v>29</v>
      </c>
      <c r="B23" s="61">
        <f>'[1]szakfeladat 6. sz. intézmények'!BA60</f>
        <v>0</v>
      </c>
      <c r="C23" s="62">
        <f>'[1]szakfeladat 6. sz. intézmények'!BB60</f>
        <v>0</v>
      </c>
      <c r="D23" s="63">
        <f>'[1]szakfeladat 6. sz. intézmények'!BC60</f>
        <v>0</v>
      </c>
      <c r="E23" s="61" t="str">
        <f>'[1]szakfeladat 6. sz. intézmények'!B60</f>
        <v>Tárgyi eszközök, immateriális javak értékesítése</v>
      </c>
      <c r="F23" s="62">
        <f>'[1]szakfeladat 6. sz. intézmények'!C60</f>
        <v>0</v>
      </c>
      <c r="G23" s="63">
        <f>'[1]szakfeladat 6. sz. intézmények'!D60</f>
        <v>0</v>
      </c>
      <c r="H23" s="61">
        <f>'[1]szakfeladat 6. sz. intézmények'!AI60</f>
        <v>0</v>
      </c>
      <c r="I23" s="62">
        <f>'[1]szakfeladat 6. sz. intézmények'!AJ60</f>
        <v>0</v>
      </c>
      <c r="J23" s="63">
        <f>'[1]szakfeladat 6. sz. intézmények'!AK60</f>
        <v>0</v>
      </c>
      <c r="K23" s="61">
        <f>'[1]szakfeladat 6. sz. intézmények'!BM60</f>
        <v>0</v>
      </c>
      <c r="L23" s="62">
        <f>'[1]szakfeladat 6. sz. intézmények'!BN60</f>
        <v>0</v>
      </c>
      <c r="M23" s="63">
        <f>'[1]szakfeladat 6. sz. intézmények'!BO60</f>
        <v>0</v>
      </c>
      <c r="N23" s="61">
        <f>'[1]szakfeladat 6. sz. intézmények'!BP60</f>
        <v>0</v>
      </c>
      <c r="O23" s="62">
        <f>'[1]szakfeladat 6. sz. intézmények'!BQ60</f>
        <v>0</v>
      </c>
      <c r="P23" s="63">
        <f>'[1]szakfeladat 6. sz. intézmények'!BR60</f>
        <v>0</v>
      </c>
      <c r="Q23" s="25">
        <f>'[1]szakfeladat 7. sz. önkormányzat'!ED60</f>
        <v>0</v>
      </c>
      <c r="R23" s="78">
        <f>'[1]szakfeladat 7. sz. önkormányzat'!EE60</f>
        <v>0</v>
      </c>
      <c r="S23" s="79">
        <f>'[1]szakfeladat 7. sz. önkormányzat'!EF60</f>
        <v>0</v>
      </c>
      <c r="T23" s="25" t="e">
        <f>'[1]szakfeladat 7. sz. önkormányzat'!B61+'[1]szakfeladat 7. sz. önkormányzat'!E61</f>
        <v>#VALUE!</v>
      </c>
      <c r="U23" s="78">
        <f>'[1]szakfeladat 7. sz. önkormányzat'!C61+'[1]szakfeladat 7. sz. önkormányzat'!F61</f>
        <v>0</v>
      </c>
      <c r="V23" s="79">
        <f>'[1]szakfeladat 7. sz. önkormányzat'!D61+'[1]szakfeladat 7. sz. önkormányzat'!G61</f>
        <v>0</v>
      </c>
      <c r="W23" s="80" t="e">
        <f t="shared" si="1"/>
        <v>#VALUE!</v>
      </c>
      <c r="X23" s="42">
        <f t="shared" si="1"/>
        <v>0</v>
      </c>
      <c r="Y23" s="40">
        <f t="shared" si="1"/>
        <v>0</v>
      </c>
    </row>
    <row r="24" spans="1:25" ht="63">
      <c r="A24" s="29" t="s">
        <v>30</v>
      </c>
      <c r="B24" s="61">
        <f>'[1]szakfeladat 6. sz. intézmények'!BA61+'[1]szakfeladat 6. sz. intézmények'!BA59</f>
        <v>0</v>
      </c>
      <c r="C24" s="62">
        <f>'[1]szakfeladat 6. sz. intézmények'!BB61+'[1]szakfeladat 6. sz. intézmények'!BB59</f>
        <v>0</v>
      </c>
      <c r="D24" s="63">
        <f>'[1]szakfeladat 6. sz. intézmények'!BC61+'[1]szakfeladat 6. sz. intézmények'!BC59</f>
        <v>0</v>
      </c>
      <c r="E24" s="61" t="str">
        <f>'[1]szakfeladat 6. sz. intézmények'!B61</f>
        <v>Önkormányzat sajátos felhalmozási és tőke bev.</v>
      </c>
      <c r="F24" s="62">
        <f>'[1]szakfeladat 6. sz. intézmények'!C61</f>
        <v>0</v>
      </c>
      <c r="G24" s="63">
        <f>'[1]szakfeladat 6. sz. intézmények'!D61</f>
        <v>0</v>
      </c>
      <c r="H24" s="61">
        <f>'[1]szakfeladat 6. sz. intézmények'!AI61</f>
        <v>0</v>
      </c>
      <c r="I24" s="62">
        <f>'[1]szakfeladat 6. sz. intézmények'!AJ61</f>
        <v>0</v>
      </c>
      <c r="J24" s="63">
        <f>'[1]szakfeladat 6. sz. intézmények'!AK61</f>
        <v>0</v>
      </c>
      <c r="K24" s="61">
        <f>'[1]szakfeladat 6. sz. intézmények'!BM61</f>
        <v>0</v>
      </c>
      <c r="L24" s="62">
        <f>'[1]szakfeladat 6. sz. intézmények'!BN61</f>
        <v>0</v>
      </c>
      <c r="M24" s="63">
        <f>'[1]szakfeladat 6. sz. intézmények'!BO61</f>
        <v>0</v>
      </c>
      <c r="N24" s="61">
        <f>'[1]szakfeladat 6. sz. intézmények'!BP61</f>
        <v>0</v>
      </c>
      <c r="O24" s="62">
        <f>'[1]szakfeladat 6. sz. intézmények'!BQ61</f>
        <v>0</v>
      </c>
      <c r="P24" s="63">
        <f>'[1]szakfeladat 6. sz. intézmények'!BR61</f>
        <v>0</v>
      </c>
      <c r="Q24" s="25">
        <f>'[1]szakfeladat 7. sz. önkormányzat'!ED61</f>
        <v>0</v>
      </c>
      <c r="R24" s="78">
        <f>'[1]szakfeladat 7. sz. önkormányzat'!EE61</f>
        <v>35089</v>
      </c>
      <c r="S24" s="79">
        <f>'[1]szakfeladat 7. sz. önkormányzat'!EF61</f>
        <v>0</v>
      </c>
      <c r="T24" s="25" t="e">
        <f>'[1]szakfeladat 7. sz. önkormányzat'!B62+'[1]szakfeladat 7. sz. önkormányzat'!E62</f>
        <v>#VALUE!</v>
      </c>
      <c r="U24" s="78">
        <f>'[1]szakfeladat 7. sz. önkormányzat'!C62+'[1]szakfeladat 7. sz. önkormányzat'!F62</f>
        <v>0</v>
      </c>
      <c r="V24" s="79">
        <f>'[1]szakfeladat 7. sz. önkormányzat'!D62+'[1]szakfeladat 7. sz. önkormányzat'!G62</f>
        <v>0</v>
      </c>
      <c r="W24" s="80" t="e">
        <f t="shared" si="1"/>
        <v>#VALUE!</v>
      </c>
      <c r="X24" s="42">
        <f t="shared" si="1"/>
        <v>35089</v>
      </c>
      <c r="Y24" s="40">
        <f t="shared" si="1"/>
        <v>0</v>
      </c>
    </row>
    <row r="25" spans="1:25" ht="47.25">
      <c r="A25" s="29" t="s">
        <v>31</v>
      </c>
      <c r="B25" s="61">
        <f>'[1]szakfeladat 6. sz. intézmények'!BA62</f>
        <v>0</v>
      </c>
      <c r="C25" s="62">
        <f>'[1]szakfeladat 6. sz. intézmények'!BB62</f>
        <v>0</v>
      </c>
      <c r="D25" s="63">
        <f>'[1]szakfeladat 6. sz. intézmények'!BC62</f>
        <v>0</v>
      </c>
      <c r="E25" s="61" t="str">
        <f>'[1]szakfeladat 6. sz. intézmények'!B62</f>
        <v>Pénzügyi befektetések bevételei</v>
      </c>
      <c r="F25" s="62">
        <f>'[1]szakfeladat 6. sz. intézmények'!C62</f>
        <v>0</v>
      </c>
      <c r="G25" s="63">
        <f>'[1]szakfeladat 6. sz. intézmények'!D62</f>
        <v>0</v>
      </c>
      <c r="H25" s="61">
        <f>'[1]szakfeladat 6. sz. intézmények'!AI62</f>
        <v>0</v>
      </c>
      <c r="I25" s="62">
        <f>'[1]szakfeladat 6. sz. intézmények'!AJ62</f>
        <v>0</v>
      </c>
      <c r="J25" s="63">
        <f>'[1]szakfeladat 6. sz. intézmények'!AK62</f>
        <v>0</v>
      </c>
      <c r="K25" s="61">
        <f>'[1]szakfeladat 6. sz. intézmények'!BM62</f>
        <v>0</v>
      </c>
      <c r="L25" s="62">
        <f>'[1]szakfeladat 6. sz. intézmények'!BN62</f>
        <v>0</v>
      </c>
      <c r="M25" s="63">
        <f>'[1]szakfeladat 6. sz. intézmények'!BO62</f>
        <v>0</v>
      </c>
      <c r="N25" s="61">
        <f>'[1]szakfeladat 6. sz. intézmények'!BP62</f>
        <v>0</v>
      </c>
      <c r="O25" s="62">
        <f>'[1]szakfeladat 6. sz. intézmények'!BQ62</f>
        <v>0</v>
      </c>
      <c r="P25" s="63">
        <f>'[1]szakfeladat 6. sz. intézmények'!BR62</f>
        <v>0</v>
      </c>
      <c r="Q25" s="25">
        <f>'[1]szakfeladat 7. sz. önkormányzat'!ED62</f>
        <v>0</v>
      </c>
      <c r="R25" s="78">
        <f>'[1]szakfeladat 7. sz. önkormányzat'!EE62</f>
        <v>554339</v>
      </c>
      <c r="S25" s="79">
        <f>'[1]szakfeladat 7. sz. önkormányzat'!EF62</f>
        <v>-408000</v>
      </c>
      <c r="T25" s="25" t="e">
        <f>'[1]szakfeladat 7. sz. önkormányzat'!B63+'[1]szakfeladat 7. sz. önkormányzat'!E63</f>
        <v>#VALUE!</v>
      </c>
      <c r="U25" s="78">
        <f>'[1]szakfeladat 7. sz. önkormányzat'!C63+'[1]szakfeladat 7. sz. önkormányzat'!F63</f>
        <v>0</v>
      </c>
      <c r="V25" s="79">
        <f>'[1]szakfeladat 7. sz. önkormányzat'!D63+'[1]szakfeladat 7. sz. önkormányzat'!G63</f>
        <v>0</v>
      </c>
      <c r="W25" s="80" t="e">
        <f t="shared" si="1"/>
        <v>#VALUE!</v>
      </c>
      <c r="X25" s="42">
        <f t="shared" si="1"/>
        <v>554339</v>
      </c>
      <c r="Y25" s="40">
        <f t="shared" si="1"/>
        <v>-408000</v>
      </c>
    </row>
    <row r="26" spans="1:25" ht="63">
      <c r="A26" s="29" t="s">
        <v>32</v>
      </c>
      <c r="B26" s="61">
        <f>'[1]szakfeladat 6. sz. intézmények'!BA63</f>
        <v>0</v>
      </c>
      <c r="C26" s="62">
        <f>'[1]szakfeladat 6. sz. intézmények'!BB63</f>
        <v>0</v>
      </c>
      <c r="D26" s="63">
        <f>'[1]szakfeladat 6. sz. intézmények'!BC63</f>
        <v>0</v>
      </c>
      <c r="E26" s="61" t="str">
        <f>'[1]szakfeladat 6. sz. intézmények'!B63</f>
        <v>Felhalm. c. kölcsön  visszatér. ÁHT-n kivűlről</v>
      </c>
      <c r="F26" s="62">
        <f>'[1]szakfeladat 6. sz. intézmények'!C63</f>
        <v>0</v>
      </c>
      <c r="G26" s="63">
        <f>'[1]szakfeladat 6. sz. intézmények'!D63</f>
        <v>0</v>
      </c>
      <c r="H26" s="61">
        <f>'[1]szakfeladat 6. sz. intézmények'!AI63</f>
        <v>0</v>
      </c>
      <c r="I26" s="62">
        <f>'[1]szakfeladat 6. sz. intézmények'!AJ63</f>
        <v>0</v>
      </c>
      <c r="J26" s="63">
        <f>'[1]szakfeladat 6. sz. intézmények'!AK63</f>
        <v>0</v>
      </c>
      <c r="K26" s="61">
        <f>'[1]szakfeladat 6. sz. intézmények'!BM63</f>
        <v>0</v>
      </c>
      <c r="L26" s="62">
        <f>'[1]szakfeladat 6. sz. intézmények'!BN63</f>
        <v>0</v>
      </c>
      <c r="M26" s="63">
        <f>'[1]szakfeladat 6. sz. intézmények'!BO63</f>
        <v>0</v>
      </c>
      <c r="N26" s="61">
        <f>'[1]szakfeladat 6. sz. intézmények'!BP63</f>
        <v>0</v>
      </c>
      <c r="O26" s="62">
        <f>'[1]szakfeladat 6. sz. intézmények'!BQ63</f>
        <v>0</v>
      </c>
      <c r="P26" s="63">
        <f>'[1]szakfeladat 6. sz. intézmények'!BR63</f>
        <v>0</v>
      </c>
      <c r="Q26" s="25">
        <f>'[1]szakfeladat 7. sz. önkormányzat'!ED63</f>
        <v>500</v>
      </c>
      <c r="R26" s="78">
        <f>'[1]szakfeladat 7. sz. önkormányzat'!EE63</f>
        <v>500</v>
      </c>
      <c r="S26" s="79">
        <f>'[1]szakfeladat 7. sz. önkormányzat'!EF63</f>
        <v>0</v>
      </c>
      <c r="T26" s="25" t="e">
        <f>'[1]szakfeladat 7. sz. önkormányzat'!B64+'[1]szakfeladat 7. sz. önkormányzat'!E64</f>
        <v>#VALUE!</v>
      </c>
      <c r="U26" s="78">
        <f>'[1]szakfeladat 7. sz. önkormányzat'!C64+'[1]szakfeladat 7. sz. önkormányzat'!F64</f>
        <v>0</v>
      </c>
      <c r="V26" s="79">
        <f>'[1]szakfeladat 7. sz. önkormányzat'!D64+'[1]szakfeladat 7. sz. önkormányzat'!G64</f>
        <v>0</v>
      </c>
      <c r="W26" s="80" t="e">
        <f t="shared" si="1"/>
        <v>#VALUE!</v>
      </c>
      <c r="X26" s="42">
        <f t="shared" si="1"/>
        <v>500</v>
      </c>
      <c r="Y26" s="40">
        <f t="shared" si="1"/>
        <v>0</v>
      </c>
    </row>
    <row r="27" spans="1:25" ht="47.25">
      <c r="A27" s="29" t="s">
        <v>33</v>
      </c>
      <c r="B27" s="61">
        <f>'[1]szakfeladat 6. sz. intézmények'!BA64</f>
        <v>0</v>
      </c>
      <c r="C27" s="62">
        <f>'[1]szakfeladat 6. sz. intézmények'!BB64</f>
        <v>0</v>
      </c>
      <c r="D27" s="63">
        <f>'[1]szakfeladat 6. sz. intézmények'!BC64</f>
        <v>0</v>
      </c>
      <c r="E27" s="61" t="str">
        <f>'[1]szakfeladat 6. sz. intézmények'!B64</f>
        <v>Felhalmozási célú támogatás ÁHT-n belülről</v>
      </c>
      <c r="F27" s="62">
        <f>'[1]szakfeladat 6. sz. intézmények'!C64</f>
        <v>0</v>
      </c>
      <c r="G27" s="63">
        <f>'[1]szakfeladat 6. sz. intézmények'!D64</f>
        <v>0</v>
      </c>
      <c r="H27" s="61">
        <f>'[1]szakfeladat 6. sz. intézmények'!AI64</f>
        <v>0</v>
      </c>
      <c r="I27" s="62">
        <f>'[1]szakfeladat 6. sz. intézmények'!AJ64</f>
        <v>0</v>
      </c>
      <c r="J27" s="63">
        <f>'[1]szakfeladat 6. sz. intézmények'!AK64</f>
        <v>0</v>
      </c>
      <c r="K27" s="61">
        <f>'[1]szakfeladat 6. sz. intézmények'!BM64</f>
        <v>0</v>
      </c>
      <c r="L27" s="62">
        <f>'[1]szakfeladat 6. sz. intézmények'!BN64</f>
        <v>0</v>
      </c>
      <c r="M27" s="63">
        <f>'[1]szakfeladat 6. sz. intézmények'!BO64</f>
        <v>0</v>
      </c>
      <c r="N27" s="61">
        <f>'[1]szakfeladat 6. sz. intézmények'!BP64</f>
        <v>0</v>
      </c>
      <c r="O27" s="62">
        <f>'[1]szakfeladat 6. sz. intézmények'!BQ64</f>
        <v>0</v>
      </c>
      <c r="P27" s="63">
        <f>'[1]szakfeladat 6. sz. intézmények'!BR64</f>
        <v>0</v>
      </c>
      <c r="Q27" s="25">
        <f>'[1]szakfeladat 7. sz. önkormányzat'!ED64</f>
        <v>129296</v>
      </c>
      <c r="R27" s="78">
        <f>'[1]szakfeladat 7. sz. önkormányzat'!EE64</f>
        <v>134542</v>
      </c>
      <c r="S27" s="79">
        <f>'[1]szakfeladat 7. sz. önkormányzat'!EF64</f>
        <v>0</v>
      </c>
      <c r="T27" s="25" t="e">
        <f>'[1]szakfeladat 7. sz. önkormányzat'!B65+'[1]szakfeladat 7. sz. önkormányzat'!E65</f>
        <v>#VALUE!</v>
      </c>
      <c r="U27" s="78">
        <f>'[1]szakfeladat 7. sz. önkormányzat'!C65+'[1]szakfeladat 7. sz. önkormányzat'!F65</f>
        <v>0</v>
      </c>
      <c r="V27" s="79">
        <f>'[1]szakfeladat 7. sz. önkormányzat'!D65+'[1]szakfeladat 7. sz. önkormányzat'!G65</f>
        <v>0</v>
      </c>
      <c r="W27" s="80" t="e">
        <f t="shared" si="1"/>
        <v>#VALUE!</v>
      </c>
      <c r="X27" s="42">
        <f t="shared" si="1"/>
        <v>134542</v>
      </c>
      <c r="Y27" s="40">
        <f t="shared" si="1"/>
        <v>0</v>
      </c>
    </row>
    <row r="28" spans="1:25" ht="48" thickBot="1">
      <c r="A28" s="30" t="s">
        <v>34</v>
      </c>
      <c r="B28" s="64">
        <f>'[1]szakfeladat 6. sz. intézmények'!BA65</f>
        <v>0</v>
      </c>
      <c r="C28" s="65">
        <f>'[1]szakfeladat 6. sz. intézmények'!BB65</f>
        <v>0</v>
      </c>
      <c r="D28" s="66">
        <f>'[1]szakfeladat 6. sz. intézmények'!BC65</f>
        <v>0</v>
      </c>
      <c r="E28" s="64" t="str">
        <f>'[1]szakfeladat 6. sz. intézmények'!B65</f>
        <v>Felhalmozási célú átvett pénzeszköz</v>
      </c>
      <c r="F28" s="65">
        <f>'[1]szakfeladat 6. sz. intézmények'!C65</f>
        <v>0</v>
      </c>
      <c r="G28" s="66">
        <f>'[1]szakfeladat 6. sz. intézmények'!D65</f>
        <v>0</v>
      </c>
      <c r="H28" s="64">
        <f>'[1]szakfeladat 6. sz. intézmények'!AI65</f>
        <v>0</v>
      </c>
      <c r="I28" s="65">
        <f>'[1]szakfeladat 6. sz. intézmények'!AJ65</f>
        <v>0</v>
      </c>
      <c r="J28" s="66">
        <f>'[1]szakfeladat 6. sz. intézmények'!AK65</f>
        <v>0</v>
      </c>
      <c r="K28" s="64">
        <f>'[1]szakfeladat 6. sz. intézmények'!BM65</f>
        <v>0</v>
      </c>
      <c r="L28" s="65">
        <f>'[1]szakfeladat 6. sz. intézmények'!BN65</f>
        <v>0</v>
      </c>
      <c r="M28" s="66">
        <f>'[1]szakfeladat 6. sz. intézmények'!BO65</f>
        <v>0</v>
      </c>
      <c r="N28" s="64">
        <f>'[1]szakfeladat 6. sz. intézmények'!BP65</f>
        <v>0</v>
      </c>
      <c r="O28" s="65">
        <f>'[1]szakfeladat 6. sz. intézmények'!BQ65</f>
        <v>0</v>
      </c>
      <c r="P28" s="66">
        <f>'[1]szakfeladat 6. sz. intézmények'!BR65</f>
        <v>0</v>
      </c>
      <c r="Q28" s="26">
        <f>'[1]szakfeladat 7. sz. önkormányzat'!ED65</f>
        <v>0</v>
      </c>
      <c r="R28" s="81">
        <f>'[1]szakfeladat 7. sz. önkormányzat'!EE65</f>
        <v>5000</v>
      </c>
      <c r="S28" s="82">
        <f>'[1]szakfeladat 7. sz. önkormányzat'!EF65</f>
        <v>0</v>
      </c>
      <c r="T28" s="26" t="e">
        <f>'[1]szakfeladat 7. sz. önkormányzat'!B66+'[1]szakfeladat 7. sz. önkormányzat'!E66</f>
        <v>#VALUE!</v>
      </c>
      <c r="U28" s="81">
        <f>'[1]szakfeladat 7. sz. önkormányzat'!C66+'[1]szakfeladat 7. sz. önkormányzat'!F66</f>
        <v>0</v>
      </c>
      <c r="V28" s="82">
        <f>'[1]szakfeladat 7. sz. önkormányzat'!D66+'[1]szakfeladat 7. sz. önkormányzat'!G66</f>
        <v>0</v>
      </c>
      <c r="W28" s="83" t="e">
        <f t="shared" si="1"/>
        <v>#VALUE!</v>
      </c>
      <c r="X28" s="68">
        <f t="shared" si="1"/>
        <v>5000</v>
      </c>
      <c r="Y28" s="69">
        <f t="shared" si="1"/>
        <v>0</v>
      </c>
    </row>
    <row r="29" spans="1:25" ht="95.25" thickBot="1">
      <c r="A29" s="5" t="s">
        <v>35</v>
      </c>
      <c r="B29" s="6">
        <f>+B23+B24+B26+B27+B28+B25+B22</f>
        <v>0</v>
      </c>
      <c r="C29" s="33">
        <f t="shared" ref="C29:Y29" si="5">+C23+C24+C26+C27+C28+C25+C22</f>
        <v>0</v>
      </c>
      <c r="D29" s="34">
        <f t="shared" si="5"/>
        <v>0</v>
      </c>
      <c r="E29" s="6" t="e">
        <f t="shared" si="5"/>
        <v>#VALUE!</v>
      </c>
      <c r="F29" s="33">
        <f t="shared" si="5"/>
        <v>0</v>
      </c>
      <c r="G29" s="34">
        <f t="shared" si="5"/>
        <v>0</v>
      </c>
      <c r="H29" s="6">
        <f t="shared" si="5"/>
        <v>0</v>
      </c>
      <c r="I29" s="33">
        <f t="shared" si="5"/>
        <v>0</v>
      </c>
      <c r="J29" s="34">
        <f t="shared" si="5"/>
        <v>0</v>
      </c>
      <c r="K29" s="6">
        <f t="shared" si="5"/>
        <v>0</v>
      </c>
      <c r="L29" s="33">
        <f t="shared" si="5"/>
        <v>0</v>
      </c>
      <c r="M29" s="34">
        <f t="shared" si="5"/>
        <v>0</v>
      </c>
      <c r="N29" s="6">
        <f t="shared" si="5"/>
        <v>0</v>
      </c>
      <c r="O29" s="33">
        <f t="shared" si="5"/>
        <v>0</v>
      </c>
      <c r="P29" s="34">
        <f t="shared" si="5"/>
        <v>0</v>
      </c>
      <c r="Q29" s="6">
        <f t="shared" si="5"/>
        <v>138830</v>
      </c>
      <c r="R29" s="33">
        <f t="shared" si="5"/>
        <v>729470</v>
      </c>
      <c r="S29" s="34">
        <f t="shared" si="5"/>
        <v>2465201</v>
      </c>
      <c r="T29" s="6" t="e">
        <f t="shared" si="5"/>
        <v>#VALUE!</v>
      </c>
      <c r="U29" s="33">
        <f t="shared" si="5"/>
        <v>0</v>
      </c>
      <c r="V29" s="34">
        <f t="shared" si="5"/>
        <v>0</v>
      </c>
      <c r="W29" s="6" t="e">
        <f t="shared" si="5"/>
        <v>#VALUE!</v>
      </c>
      <c r="X29" s="33">
        <f t="shared" si="5"/>
        <v>729470</v>
      </c>
      <c r="Y29" s="34">
        <f t="shared" si="5"/>
        <v>2465201</v>
      </c>
    </row>
    <row r="30" spans="1:25" ht="111" thickBot="1">
      <c r="A30" s="92" t="s">
        <v>36</v>
      </c>
      <c r="B30" s="58"/>
      <c r="C30" s="59"/>
      <c r="D30" s="60"/>
      <c r="E30" s="58" t="str">
        <f>'[1]szakfeladat 6. sz. intézmények'!B67</f>
        <v>Irányító szervi  támogatás</v>
      </c>
      <c r="F30" s="59"/>
      <c r="G30" s="60">
        <f>'[1]szakfeladat 6. sz. intézmények'!D67</f>
        <v>0</v>
      </c>
      <c r="H30" s="58"/>
      <c r="I30" s="59"/>
      <c r="J30" s="60"/>
      <c r="K30" s="58"/>
      <c r="L30" s="59"/>
      <c r="M30" s="60"/>
      <c r="N30" s="58"/>
      <c r="O30" s="59"/>
      <c r="P30" s="60"/>
      <c r="Q30" s="77">
        <f>'[1]szakfeladat 7. sz. önkormányzat'!ED67</f>
        <v>0</v>
      </c>
      <c r="R30" s="90">
        <f>'[1]szakfeladat 7. sz. önkormányzat'!EE67</f>
        <v>0</v>
      </c>
      <c r="S30" s="91">
        <f>'[1]szakfeladat 7. sz. önkormányzat'!EF67</f>
        <v>0</v>
      </c>
      <c r="T30" s="77"/>
      <c r="U30" s="90"/>
      <c r="V30" s="91"/>
      <c r="W30" s="77" t="e">
        <f t="shared" ref="W30:Y31" si="6">Q30+B30+N30+K30+H30+E30+T30</f>
        <v>#VALUE!</v>
      </c>
      <c r="X30" s="59">
        <f t="shared" si="6"/>
        <v>0</v>
      </c>
      <c r="Y30" s="60">
        <f t="shared" si="6"/>
        <v>0</v>
      </c>
    </row>
    <row r="31" spans="1:25" ht="174" thickBot="1">
      <c r="A31" s="37" t="s">
        <v>37</v>
      </c>
      <c r="B31" s="64">
        <f>'[1]szakfeladat 6. sz. intézmények'!BA66</f>
        <v>0</v>
      </c>
      <c r="C31" s="65"/>
      <c r="D31" s="66"/>
      <c r="E31" s="64" t="str">
        <f>'[1]szakfeladat 6. sz. intézmények'!B66</f>
        <v xml:space="preserve">Előző évi előirányzat maradvány, pénzmaradvány, valamint vállalkozási maradvány alaptevékenység ellátására történő igénybevétele </v>
      </c>
      <c r="F31" s="65"/>
      <c r="G31" s="66"/>
      <c r="H31" s="64"/>
      <c r="I31" s="65"/>
      <c r="J31" s="66"/>
      <c r="K31" s="64">
        <f>'[1]szakfeladat 6. sz. intézmények'!BJ56</f>
        <v>0</v>
      </c>
      <c r="L31" s="65">
        <f>'[1]szakfeladat 6. sz. intézmények'!BK56</f>
        <v>0</v>
      </c>
      <c r="M31" s="66">
        <f>'[1]szakfeladat 6. sz. intézmények'!BL56</f>
        <v>0</v>
      </c>
      <c r="N31" s="64">
        <f>'[1]szakfeladat 6. sz. intézmények'!BM56</f>
        <v>0</v>
      </c>
      <c r="O31" s="65">
        <f>'[1]szakfeladat 6. sz. intézmények'!BN56</f>
        <v>0</v>
      </c>
      <c r="P31" s="66">
        <f>'[1]szakfeladat 6. sz. intézmények'!BO56</f>
        <v>0</v>
      </c>
      <c r="Q31" s="93"/>
      <c r="R31" s="94"/>
      <c r="S31" s="95"/>
      <c r="T31" s="26" t="e">
        <f>'[1]szakfeladat 7. sz. önkormányzat'!B59+'[1]szakfeladat 7. sz. önkormányzat'!E59</f>
        <v>#VALUE!</v>
      </c>
      <c r="U31" s="81">
        <f>'[1]szakfeladat 7. sz. önkormányzat'!C59+'[1]szakfeladat 7. sz. önkormányzat'!F59</f>
        <v>0</v>
      </c>
      <c r="V31" s="82">
        <f>'[1]szakfeladat 7. sz. önkormányzat'!D59+'[1]szakfeladat 7. sz. önkormányzat'!G59</f>
        <v>0</v>
      </c>
      <c r="W31" s="83" t="e">
        <f t="shared" si="6"/>
        <v>#VALUE!</v>
      </c>
      <c r="X31" s="68">
        <f t="shared" si="6"/>
        <v>0</v>
      </c>
      <c r="Y31" s="69">
        <f t="shared" si="6"/>
        <v>0</v>
      </c>
    </row>
    <row r="32" spans="1:25" ht="142.5" thickBot="1">
      <c r="A32" s="5" t="s">
        <v>38</v>
      </c>
      <c r="B32" s="6">
        <f>B21+B29+B30+B31</f>
        <v>4600</v>
      </c>
      <c r="C32" s="33">
        <f>+C21+C29+C31+C30</f>
        <v>113281</v>
      </c>
      <c r="D32" s="34">
        <f t="shared" ref="D32:Y32" si="7">+D21+D29+D31+D30</f>
        <v>4614</v>
      </c>
      <c r="E32" s="6" t="e">
        <f t="shared" si="7"/>
        <v>#VALUE!</v>
      </c>
      <c r="F32" s="33">
        <f t="shared" si="7"/>
        <v>0</v>
      </c>
      <c r="G32" s="34">
        <f t="shared" si="7"/>
        <v>0</v>
      </c>
      <c r="H32" s="6">
        <f t="shared" si="7"/>
        <v>0</v>
      </c>
      <c r="I32" s="33">
        <f t="shared" si="7"/>
        <v>81836</v>
      </c>
      <c r="J32" s="34">
        <f t="shared" si="7"/>
        <v>9639</v>
      </c>
      <c r="K32" s="6">
        <f t="shared" si="7"/>
        <v>117</v>
      </c>
      <c r="L32" s="33">
        <f t="shared" si="7"/>
        <v>330</v>
      </c>
      <c r="M32" s="34">
        <f t="shared" si="7"/>
        <v>4856</v>
      </c>
      <c r="N32" s="6">
        <f t="shared" si="7"/>
        <v>5186</v>
      </c>
      <c r="O32" s="33">
        <f t="shared" si="7"/>
        <v>5300</v>
      </c>
      <c r="P32" s="34">
        <f t="shared" si="7"/>
        <v>200</v>
      </c>
      <c r="Q32" s="28" t="e">
        <f t="shared" si="7"/>
        <v>#VALUE!</v>
      </c>
      <c r="R32" s="35">
        <f t="shared" si="7"/>
        <v>1493080</v>
      </c>
      <c r="S32" s="36">
        <f t="shared" si="7"/>
        <v>2743456</v>
      </c>
      <c r="T32" s="28" t="e">
        <f t="shared" si="7"/>
        <v>#VALUE!</v>
      </c>
      <c r="U32" s="35">
        <f t="shared" si="7"/>
        <v>0</v>
      </c>
      <c r="V32" s="36">
        <f t="shared" si="7"/>
        <v>0</v>
      </c>
      <c r="W32" s="28" t="e">
        <f t="shared" si="7"/>
        <v>#VALUE!</v>
      </c>
      <c r="X32" s="33">
        <f t="shared" si="7"/>
        <v>1693827</v>
      </c>
      <c r="Y32" s="34">
        <f t="shared" si="7"/>
        <v>2762765</v>
      </c>
    </row>
    <row r="33" spans="1:25" ht="126">
      <c r="A33" s="44" t="s">
        <v>39</v>
      </c>
      <c r="B33" s="55">
        <f>'[1]szakfeladat 6. sz. intézmények'!BA70</f>
        <v>0</v>
      </c>
      <c r="C33" s="56">
        <f>'[1]szakfeladat 6. sz. intézmények'!BB70</f>
        <v>1458</v>
      </c>
      <c r="D33" s="57">
        <f>'[1]szakfeladat 6. sz. intézmények'!BC70</f>
        <v>0</v>
      </c>
      <c r="E33" s="55" t="str">
        <f>'[1]szakfeladat 6. sz. intézmények'!B70</f>
        <v>Pf. Nélküli költségvetési bevételek</v>
      </c>
      <c r="F33" s="56">
        <f>'[1]szakfeladat 6. sz. intézmények'!C66</f>
        <v>0</v>
      </c>
      <c r="G33" s="57">
        <f>'[1]szakfeladat 6. sz. intézmények'!D70</f>
        <v>0</v>
      </c>
      <c r="H33" s="55">
        <f>'[1]szakfeladat 6. sz. intézmények'!AI70</f>
        <v>0</v>
      </c>
      <c r="I33" s="56">
        <f>'[1]szakfeladat 6. sz. intézmények'!AJ70</f>
        <v>944</v>
      </c>
      <c r="J33" s="57">
        <f>'[1]szakfeladat 6. sz. intézmények'!AK70</f>
        <v>0</v>
      </c>
      <c r="K33" s="55">
        <f>'[1]szakfeladat 6. sz. intézmények'!BM70</f>
        <v>0</v>
      </c>
      <c r="L33" s="56">
        <f>'[1]szakfeladat 6. sz. intézmények'!BN70</f>
        <v>52</v>
      </c>
      <c r="M33" s="57">
        <f>'[1]szakfeladat 6. sz. intézmények'!BO70</f>
        <v>0</v>
      </c>
      <c r="N33" s="55">
        <f>'[1]szakfeladat 6. sz. intézmények'!BP70</f>
        <v>52</v>
      </c>
      <c r="O33" s="56">
        <f>'[1]szakfeladat 6. sz. intézmények'!BQ70</f>
        <v>731</v>
      </c>
      <c r="P33" s="57">
        <f>'[1]szakfeladat 6. sz. intézmények'!BR70</f>
        <v>0</v>
      </c>
      <c r="Q33" s="58">
        <f>'[1]szakfeladat 7. sz. önkormányzat'!ED69</f>
        <v>95314</v>
      </c>
      <c r="R33" s="59">
        <f>'[1]szakfeladat 7. sz. önkormányzat'!EE69</f>
        <v>95314</v>
      </c>
      <c r="S33" s="60">
        <f>'[1]szakfeladat 7. sz. önkormányzat'!EF69</f>
        <v>0</v>
      </c>
      <c r="T33" s="58"/>
      <c r="U33" s="59"/>
      <c r="V33" s="60"/>
      <c r="W33" s="77" t="e">
        <f t="shared" ref="W33:Y45" si="8">Q33+B33+N33+K33+H33+E33+T33</f>
        <v>#VALUE!</v>
      </c>
      <c r="X33" s="59">
        <f t="shared" si="8"/>
        <v>98499</v>
      </c>
      <c r="Y33" s="60">
        <f t="shared" si="8"/>
        <v>0</v>
      </c>
    </row>
    <row r="34" spans="1:25" ht="174" thickBot="1">
      <c r="A34" s="17" t="s">
        <v>40</v>
      </c>
      <c r="B34" s="96"/>
      <c r="C34" s="97"/>
      <c r="D34" s="69"/>
      <c r="E34" s="67"/>
      <c r="F34" s="68"/>
      <c r="G34" s="69"/>
      <c r="H34" s="67"/>
      <c r="I34" s="68"/>
      <c r="J34" s="69"/>
      <c r="K34" s="96"/>
      <c r="L34" s="68"/>
      <c r="M34" s="69"/>
      <c r="N34" s="67"/>
      <c r="O34" s="68"/>
      <c r="P34" s="69"/>
      <c r="Q34" s="96"/>
      <c r="R34" s="97"/>
      <c r="S34" s="98"/>
      <c r="T34" s="67"/>
      <c r="U34" s="68"/>
      <c r="V34" s="69"/>
      <c r="W34" s="67">
        <f t="shared" si="8"/>
        <v>0</v>
      </c>
      <c r="X34" s="68">
        <f t="shared" si="8"/>
        <v>0</v>
      </c>
      <c r="Y34" s="69">
        <f t="shared" si="8"/>
        <v>0</v>
      </c>
    </row>
    <row r="35" spans="1:25" ht="363" thickBot="1">
      <c r="A35" s="5" t="s">
        <v>41</v>
      </c>
      <c r="B35" s="9">
        <f t="shared" ref="B35:V35" si="9">+B33+B34</f>
        <v>0</v>
      </c>
      <c r="C35" s="53">
        <f t="shared" si="9"/>
        <v>1458</v>
      </c>
      <c r="D35" s="54">
        <f t="shared" si="9"/>
        <v>0</v>
      </c>
      <c r="E35" s="9" t="e">
        <f t="shared" si="9"/>
        <v>#VALUE!</v>
      </c>
      <c r="F35" s="53">
        <f t="shared" si="9"/>
        <v>0</v>
      </c>
      <c r="G35" s="54">
        <f t="shared" si="9"/>
        <v>0</v>
      </c>
      <c r="H35" s="9">
        <f t="shared" si="9"/>
        <v>0</v>
      </c>
      <c r="I35" s="53">
        <f t="shared" si="9"/>
        <v>944</v>
      </c>
      <c r="J35" s="54">
        <f t="shared" si="9"/>
        <v>0</v>
      </c>
      <c r="K35" s="9">
        <f t="shared" si="9"/>
        <v>0</v>
      </c>
      <c r="L35" s="53">
        <f t="shared" si="9"/>
        <v>52</v>
      </c>
      <c r="M35" s="54">
        <f t="shared" si="9"/>
        <v>0</v>
      </c>
      <c r="N35" s="9">
        <f t="shared" si="9"/>
        <v>52</v>
      </c>
      <c r="O35" s="53">
        <f t="shared" si="9"/>
        <v>731</v>
      </c>
      <c r="P35" s="54">
        <f t="shared" si="9"/>
        <v>0</v>
      </c>
      <c r="Q35" s="9">
        <f t="shared" si="9"/>
        <v>95314</v>
      </c>
      <c r="R35" s="53">
        <f t="shared" si="9"/>
        <v>95314</v>
      </c>
      <c r="S35" s="54">
        <f t="shared" si="9"/>
        <v>0</v>
      </c>
      <c r="T35" s="9">
        <f t="shared" si="9"/>
        <v>0</v>
      </c>
      <c r="U35" s="53">
        <f t="shared" si="9"/>
        <v>0</v>
      </c>
      <c r="V35" s="54">
        <f t="shared" si="9"/>
        <v>0</v>
      </c>
      <c r="W35" s="6" t="e">
        <f t="shared" si="8"/>
        <v>#VALUE!</v>
      </c>
      <c r="X35" s="33">
        <f t="shared" si="8"/>
        <v>98499</v>
      </c>
      <c r="Y35" s="34">
        <f t="shared" si="8"/>
        <v>0</v>
      </c>
    </row>
    <row r="36" spans="1:25" ht="126">
      <c r="A36" s="44" t="s">
        <v>42</v>
      </c>
      <c r="B36" s="99"/>
      <c r="C36" s="100"/>
      <c r="D36" s="60"/>
      <c r="E36" s="58"/>
      <c r="F36" s="59"/>
      <c r="G36" s="60"/>
      <c r="H36" s="58"/>
      <c r="I36" s="59"/>
      <c r="J36" s="60"/>
      <c r="K36" s="99"/>
      <c r="L36" s="59"/>
      <c r="M36" s="60"/>
      <c r="N36" s="58"/>
      <c r="O36" s="59"/>
      <c r="P36" s="60"/>
      <c r="Q36" s="99"/>
      <c r="R36" s="100"/>
      <c r="S36" s="101"/>
      <c r="T36" s="58"/>
      <c r="U36" s="59"/>
      <c r="V36" s="60"/>
      <c r="W36" s="58">
        <f t="shared" si="8"/>
        <v>0</v>
      </c>
      <c r="X36" s="59">
        <f t="shared" si="8"/>
        <v>0</v>
      </c>
      <c r="Y36" s="60">
        <f t="shared" si="8"/>
        <v>0</v>
      </c>
    </row>
    <row r="37" spans="1:25" ht="174" thickBot="1">
      <c r="A37" s="10" t="s">
        <v>43</v>
      </c>
      <c r="B37" s="38"/>
      <c r="C37" s="39"/>
      <c r="D37" s="40"/>
      <c r="E37" s="41"/>
      <c r="F37" s="42"/>
      <c r="G37" s="40"/>
      <c r="H37" s="41"/>
      <c r="I37" s="42"/>
      <c r="J37" s="40"/>
      <c r="K37" s="38"/>
      <c r="L37" s="42"/>
      <c r="M37" s="40"/>
      <c r="N37" s="41"/>
      <c r="O37" s="42"/>
      <c r="P37" s="40"/>
      <c r="Q37" s="38"/>
      <c r="R37" s="39"/>
      <c r="S37" s="43"/>
      <c r="T37" s="41"/>
      <c r="U37" s="42"/>
      <c r="V37" s="40"/>
      <c r="W37" s="41">
        <f t="shared" si="8"/>
        <v>0</v>
      </c>
      <c r="X37" s="42">
        <f t="shared" si="8"/>
        <v>0</v>
      </c>
      <c r="Y37" s="40">
        <f t="shared" si="8"/>
        <v>0</v>
      </c>
    </row>
    <row r="38" spans="1:25" ht="363" thickBot="1">
      <c r="A38" s="31" t="s">
        <v>41</v>
      </c>
      <c r="B38" s="96">
        <f t="shared" ref="B38:V38" si="10">+B36+B37</f>
        <v>0</v>
      </c>
      <c r="C38" s="97">
        <f t="shared" si="10"/>
        <v>0</v>
      </c>
      <c r="D38" s="98">
        <f t="shared" si="10"/>
        <v>0</v>
      </c>
      <c r="E38" s="96">
        <f t="shared" si="10"/>
        <v>0</v>
      </c>
      <c r="F38" s="97">
        <f t="shared" si="10"/>
        <v>0</v>
      </c>
      <c r="G38" s="98">
        <f t="shared" si="10"/>
        <v>0</v>
      </c>
      <c r="H38" s="96">
        <f t="shared" si="10"/>
        <v>0</v>
      </c>
      <c r="I38" s="97">
        <f t="shared" si="10"/>
        <v>0</v>
      </c>
      <c r="J38" s="98">
        <f t="shared" si="10"/>
        <v>0</v>
      </c>
      <c r="K38" s="96">
        <f t="shared" si="10"/>
        <v>0</v>
      </c>
      <c r="L38" s="97">
        <f t="shared" si="10"/>
        <v>0</v>
      </c>
      <c r="M38" s="98">
        <f t="shared" si="10"/>
        <v>0</v>
      </c>
      <c r="N38" s="96">
        <f t="shared" si="10"/>
        <v>0</v>
      </c>
      <c r="O38" s="97">
        <f t="shared" si="10"/>
        <v>0</v>
      </c>
      <c r="P38" s="98">
        <f t="shared" si="10"/>
        <v>0</v>
      </c>
      <c r="Q38" s="96">
        <f t="shared" si="10"/>
        <v>0</v>
      </c>
      <c r="R38" s="97">
        <f t="shared" si="10"/>
        <v>0</v>
      </c>
      <c r="S38" s="98">
        <f t="shared" si="10"/>
        <v>0</v>
      </c>
      <c r="T38" s="96">
        <f t="shared" si="10"/>
        <v>0</v>
      </c>
      <c r="U38" s="97">
        <f t="shared" si="10"/>
        <v>0</v>
      </c>
      <c r="V38" s="98">
        <f t="shared" si="10"/>
        <v>0</v>
      </c>
      <c r="W38" s="67">
        <f t="shared" si="8"/>
        <v>0</v>
      </c>
      <c r="X38" s="68">
        <f t="shared" si="8"/>
        <v>0</v>
      </c>
      <c r="Y38" s="69">
        <f t="shared" si="8"/>
        <v>0</v>
      </c>
    </row>
    <row r="39" spans="1:25" ht="126.75" thickBot="1">
      <c r="A39" s="31" t="s">
        <v>44</v>
      </c>
      <c r="B39" s="102">
        <f t="shared" ref="B39:V39" si="11">+B35+B38</f>
        <v>0</v>
      </c>
      <c r="C39" s="103">
        <f t="shared" si="11"/>
        <v>1458</v>
      </c>
      <c r="D39" s="104">
        <f t="shared" si="11"/>
        <v>0</v>
      </c>
      <c r="E39" s="102" t="e">
        <f t="shared" si="11"/>
        <v>#VALUE!</v>
      </c>
      <c r="F39" s="103">
        <f t="shared" si="11"/>
        <v>0</v>
      </c>
      <c r="G39" s="104">
        <f t="shared" si="11"/>
        <v>0</v>
      </c>
      <c r="H39" s="102">
        <f t="shared" si="11"/>
        <v>0</v>
      </c>
      <c r="I39" s="103">
        <f t="shared" si="11"/>
        <v>944</v>
      </c>
      <c r="J39" s="104">
        <f t="shared" si="11"/>
        <v>0</v>
      </c>
      <c r="K39" s="102">
        <f t="shared" si="11"/>
        <v>0</v>
      </c>
      <c r="L39" s="103">
        <f t="shared" si="11"/>
        <v>52</v>
      </c>
      <c r="M39" s="104">
        <f t="shared" si="11"/>
        <v>0</v>
      </c>
      <c r="N39" s="102">
        <f t="shared" si="11"/>
        <v>52</v>
      </c>
      <c r="O39" s="103">
        <f t="shared" si="11"/>
        <v>731</v>
      </c>
      <c r="P39" s="104">
        <f t="shared" si="11"/>
        <v>0</v>
      </c>
      <c r="Q39" s="102">
        <f t="shared" si="11"/>
        <v>95314</v>
      </c>
      <c r="R39" s="103">
        <f t="shared" si="11"/>
        <v>95314</v>
      </c>
      <c r="S39" s="104">
        <f t="shared" si="11"/>
        <v>0</v>
      </c>
      <c r="T39" s="102">
        <f t="shared" si="11"/>
        <v>0</v>
      </c>
      <c r="U39" s="103">
        <f t="shared" si="11"/>
        <v>0</v>
      </c>
      <c r="V39" s="104">
        <f t="shared" si="11"/>
        <v>0</v>
      </c>
      <c r="W39" s="32" t="e">
        <f t="shared" si="8"/>
        <v>#VALUE!</v>
      </c>
      <c r="X39" s="105">
        <f t="shared" si="8"/>
        <v>98499</v>
      </c>
      <c r="Y39" s="106">
        <f t="shared" si="8"/>
        <v>0</v>
      </c>
    </row>
    <row r="40" spans="1:25" ht="111" thickBot="1">
      <c r="A40" s="5" t="s">
        <v>45</v>
      </c>
      <c r="B40" s="6">
        <f t="shared" ref="B40:G40" si="12">++B32+B39</f>
        <v>4600</v>
      </c>
      <c r="C40" s="33">
        <f t="shared" si="12"/>
        <v>114739</v>
      </c>
      <c r="D40" s="34">
        <f t="shared" si="12"/>
        <v>4614</v>
      </c>
      <c r="E40" s="6" t="e">
        <f t="shared" si="12"/>
        <v>#VALUE!</v>
      </c>
      <c r="F40" s="33">
        <f t="shared" si="12"/>
        <v>0</v>
      </c>
      <c r="G40" s="34">
        <f t="shared" si="12"/>
        <v>0</v>
      </c>
      <c r="H40" s="6">
        <f>+H32+H39</f>
        <v>0</v>
      </c>
      <c r="I40" s="33">
        <f>+I32+I39</f>
        <v>82780</v>
      </c>
      <c r="J40" s="34">
        <f>+J32+J39</f>
        <v>9639</v>
      </c>
      <c r="K40" s="6">
        <f t="shared" ref="K40:V40" si="13">++K32+K39</f>
        <v>117</v>
      </c>
      <c r="L40" s="33">
        <f t="shared" si="13"/>
        <v>382</v>
      </c>
      <c r="M40" s="34">
        <f t="shared" si="13"/>
        <v>4856</v>
      </c>
      <c r="N40" s="6">
        <f t="shared" si="13"/>
        <v>5238</v>
      </c>
      <c r="O40" s="33">
        <f t="shared" si="13"/>
        <v>6031</v>
      </c>
      <c r="P40" s="34">
        <f t="shared" si="13"/>
        <v>200</v>
      </c>
      <c r="Q40" s="6" t="e">
        <f t="shared" si="13"/>
        <v>#VALUE!</v>
      </c>
      <c r="R40" s="33">
        <f t="shared" si="13"/>
        <v>1588394</v>
      </c>
      <c r="S40" s="34">
        <f t="shared" si="13"/>
        <v>2743456</v>
      </c>
      <c r="T40" s="6" t="e">
        <f t="shared" si="13"/>
        <v>#VALUE!</v>
      </c>
      <c r="U40" s="33">
        <f t="shared" si="13"/>
        <v>0</v>
      </c>
      <c r="V40" s="34">
        <f t="shared" si="13"/>
        <v>0</v>
      </c>
      <c r="W40" s="6" t="e">
        <f t="shared" si="8"/>
        <v>#VALUE!</v>
      </c>
      <c r="X40" s="33">
        <f t="shared" si="8"/>
        <v>1792326</v>
      </c>
      <c r="Y40" s="34">
        <f t="shared" si="8"/>
        <v>2762765</v>
      </c>
    </row>
    <row r="41" spans="1:25" ht="63">
      <c r="A41" s="44" t="s">
        <v>46</v>
      </c>
      <c r="B41" s="55"/>
      <c r="C41" s="56">
        <f>'[1]szakfeladat 6. sz. intézmények'!BB63</f>
        <v>0</v>
      </c>
      <c r="D41" s="57">
        <f>'[1]szakfeladat 6. sz. intézmények'!BC63</f>
        <v>0</v>
      </c>
      <c r="E41" s="11"/>
      <c r="F41" s="12"/>
      <c r="G41" s="13"/>
      <c r="H41" s="11"/>
      <c r="I41" s="12"/>
      <c r="J41" s="13"/>
      <c r="K41" s="55">
        <f>'[1]szakfeladat 6. sz. intézmények'!BJ63</f>
        <v>0</v>
      </c>
      <c r="L41" s="12"/>
      <c r="M41" s="13"/>
      <c r="N41" s="11"/>
      <c r="O41" s="12"/>
      <c r="P41" s="13"/>
      <c r="Q41" s="11"/>
      <c r="R41" s="12"/>
      <c r="S41" s="13"/>
      <c r="T41" s="11"/>
      <c r="U41" s="12"/>
      <c r="V41" s="13"/>
      <c r="W41" s="58">
        <f t="shared" si="8"/>
        <v>0</v>
      </c>
      <c r="X41" s="59">
        <f t="shared" si="8"/>
        <v>0</v>
      </c>
      <c r="Y41" s="60">
        <f t="shared" si="8"/>
        <v>0</v>
      </c>
    </row>
    <row r="42" spans="1:25" ht="63">
      <c r="A42" s="10" t="s">
        <v>47</v>
      </c>
      <c r="B42" s="61"/>
      <c r="C42" s="62">
        <f>'[1]szakfeladat 6. sz. intézmények'!BB64</f>
        <v>0</v>
      </c>
      <c r="D42" s="63">
        <f>'[1]szakfeladat 6. sz. intézmények'!BC64</f>
        <v>0</v>
      </c>
      <c r="E42" s="14"/>
      <c r="F42" s="15"/>
      <c r="G42" s="16"/>
      <c r="H42" s="14"/>
      <c r="I42" s="15"/>
      <c r="J42" s="16"/>
      <c r="K42" s="61">
        <f>'[1]szakfeladat 6. sz. intézmények'!BJ64</f>
        <v>0</v>
      </c>
      <c r="L42" s="15"/>
      <c r="M42" s="16"/>
      <c r="N42" s="14"/>
      <c r="O42" s="15"/>
      <c r="P42" s="16"/>
      <c r="Q42" s="14">
        <f>'[1]szakfeladat 7. sz. önkormányzat'!ED66</f>
        <v>0</v>
      </c>
      <c r="R42" s="15">
        <f>'[1]szakfeladat 7. sz. önkormányzat'!EE66</f>
        <v>0</v>
      </c>
      <c r="S42" s="16">
        <f>'[1]szakfeladat 7. sz. önkormányzat'!EF66</f>
        <v>0</v>
      </c>
      <c r="T42" s="14"/>
      <c r="U42" s="15"/>
      <c r="V42" s="16"/>
      <c r="W42" s="41">
        <f t="shared" si="8"/>
        <v>0</v>
      </c>
      <c r="X42" s="42">
        <f t="shared" si="8"/>
        <v>0</v>
      </c>
      <c r="Y42" s="40">
        <f t="shared" si="8"/>
        <v>0</v>
      </c>
    </row>
    <row r="43" spans="1:25" ht="79.5" thickBot="1">
      <c r="A43" s="17" t="s">
        <v>48</v>
      </c>
      <c r="B43" s="18">
        <f>'[1]szakfeladat 6. sz. intézmények'!BA75</f>
        <v>0</v>
      </c>
      <c r="C43" s="45"/>
      <c r="D43" s="20"/>
      <c r="E43" s="18"/>
      <c r="F43" s="19"/>
      <c r="G43" s="20"/>
      <c r="H43" s="18"/>
      <c r="I43" s="19"/>
      <c r="J43" s="20"/>
      <c r="K43" s="107"/>
      <c r="L43" s="19"/>
      <c r="M43" s="20"/>
      <c r="N43" s="18"/>
      <c r="O43" s="19"/>
      <c r="P43" s="20"/>
      <c r="Q43" s="107"/>
      <c r="R43" s="45"/>
      <c r="S43" s="108"/>
      <c r="T43" s="18"/>
      <c r="U43" s="19"/>
      <c r="V43" s="20"/>
      <c r="W43" s="67">
        <f t="shared" si="8"/>
        <v>0</v>
      </c>
      <c r="X43" s="68">
        <f t="shared" si="8"/>
        <v>0</v>
      </c>
      <c r="Y43" s="69">
        <f t="shared" si="8"/>
        <v>0</v>
      </c>
    </row>
    <row r="44" spans="1:25" ht="111" thickBot="1">
      <c r="A44" s="5" t="s">
        <v>49</v>
      </c>
      <c r="B44" s="9">
        <f t="shared" ref="B44:V44" si="14">+B41+B42+B43</f>
        <v>0</v>
      </c>
      <c r="C44" s="53">
        <f t="shared" si="14"/>
        <v>0</v>
      </c>
      <c r="D44" s="54">
        <f t="shared" si="14"/>
        <v>0</v>
      </c>
      <c r="E44" s="9">
        <f t="shared" si="14"/>
        <v>0</v>
      </c>
      <c r="F44" s="53">
        <f t="shared" si="14"/>
        <v>0</v>
      </c>
      <c r="G44" s="54">
        <f t="shared" si="14"/>
        <v>0</v>
      </c>
      <c r="H44" s="9">
        <f t="shared" si="14"/>
        <v>0</v>
      </c>
      <c r="I44" s="53">
        <f t="shared" si="14"/>
        <v>0</v>
      </c>
      <c r="J44" s="54">
        <f t="shared" si="14"/>
        <v>0</v>
      </c>
      <c r="K44" s="9">
        <f t="shared" si="14"/>
        <v>0</v>
      </c>
      <c r="L44" s="53">
        <f t="shared" si="14"/>
        <v>0</v>
      </c>
      <c r="M44" s="54">
        <f t="shared" si="14"/>
        <v>0</v>
      </c>
      <c r="N44" s="9">
        <f t="shared" si="14"/>
        <v>0</v>
      </c>
      <c r="O44" s="53">
        <f t="shared" si="14"/>
        <v>0</v>
      </c>
      <c r="P44" s="54">
        <f t="shared" si="14"/>
        <v>0</v>
      </c>
      <c r="Q44" s="9">
        <f t="shared" si="14"/>
        <v>0</v>
      </c>
      <c r="R44" s="53">
        <f t="shared" si="14"/>
        <v>0</v>
      </c>
      <c r="S44" s="54">
        <f t="shared" si="14"/>
        <v>0</v>
      </c>
      <c r="T44" s="9">
        <f t="shared" si="14"/>
        <v>0</v>
      </c>
      <c r="U44" s="53">
        <f t="shared" si="14"/>
        <v>0</v>
      </c>
      <c r="V44" s="54">
        <f t="shared" si="14"/>
        <v>0</v>
      </c>
      <c r="W44" s="6">
        <f t="shared" si="8"/>
        <v>0</v>
      </c>
      <c r="X44" s="33">
        <f t="shared" si="8"/>
        <v>0</v>
      </c>
      <c r="Y44" s="34">
        <f t="shared" si="8"/>
        <v>0</v>
      </c>
    </row>
    <row r="45" spans="1:25" ht="63.75" thickBot="1">
      <c r="A45" s="46" t="s">
        <v>50</v>
      </c>
      <c r="B45" s="47">
        <f t="shared" ref="B45:V45" si="15">+B40+B44</f>
        <v>4600</v>
      </c>
      <c r="C45" s="48">
        <f t="shared" si="15"/>
        <v>114739</v>
      </c>
      <c r="D45" s="49">
        <f t="shared" si="15"/>
        <v>4614</v>
      </c>
      <c r="E45" s="47" t="e">
        <f t="shared" si="15"/>
        <v>#VALUE!</v>
      </c>
      <c r="F45" s="109">
        <f t="shared" si="15"/>
        <v>0</v>
      </c>
      <c r="G45" s="110">
        <f t="shared" si="15"/>
        <v>0</v>
      </c>
      <c r="H45" s="47">
        <f t="shared" si="15"/>
        <v>0</v>
      </c>
      <c r="I45" s="109">
        <f t="shared" si="15"/>
        <v>82780</v>
      </c>
      <c r="J45" s="110">
        <f t="shared" si="15"/>
        <v>9639</v>
      </c>
      <c r="K45" s="47">
        <f t="shared" si="15"/>
        <v>117</v>
      </c>
      <c r="L45" s="109">
        <f t="shared" si="15"/>
        <v>382</v>
      </c>
      <c r="M45" s="110">
        <f t="shared" si="15"/>
        <v>4856</v>
      </c>
      <c r="N45" s="47">
        <f t="shared" si="15"/>
        <v>5238</v>
      </c>
      <c r="O45" s="109">
        <f t="shared" si="15"/>
        <v>6031</v>
      </c>
      <c r="P45" s="110">
        <f t="shared" si="15"/>
        <v>200</v>
      </c>
      <c r="Q45" s="47" t="e">
        <f t="shared" si="15"/>
        <v>#VALUE!</v>
      </c>
      <c r="R45" s="109">
        <f t="shared" si="15"/>
        <v>1588394</v>
      </c>
      <c r="S45" s="110">
        <f t="shared" si="15"/>
        <v>2743456</v>
      </c>
      <c r="T45" s="47" t="e">
        <f t="shared" si="15"/>
        <v>#VALUE!</v>
      </c>
      <c r="U45" s="109">
        <f t="shared" si="15"/>
        <v>0</v>
      </c>
      <c r="V45" s="110">
        <f t="shared" si="15"/>
        <v>0</v>
      </c>
      <c r="W45" s="111" t="e">
        <f t="shared" si="8"/>
        <v>#VALUE!</v>
      </c>
      <c r="X45" s="112">
        <f t="shared" si="8"/>
        <v>1792326</v>
      </c>
      <c r="Y45" s="113">
        <f t="shared" si="8"/>
        <v>2762765</v>
      </c>
    </row>
  </sheetData>
  <mergeCells count="10">
    <mergeCell ref="W5:Y6"/>
    <mergeCell ref="E6:G6"/>
    <mergeCell ref="H6:J6"/>
    <mergeCell ref="K6:M6"/>
    <mergeCell ref="N6:P6"/>
    <mergeCell ref="A5:A7"/>
    <mergeCell ref="B5:D6"/>
    <mergeCell ref="E5:P5"/>
    <mergeCell ref="Q5:S6"/>
    <mergeCell ref="T5:V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2013-08-26T10:55:08Z</dcterms:created>
  <dcterms:modified xsi:type="dcterms:W3CDTF">2013-08-26T12:07:59Z</dcterms:modified>
</cp:coreProperties>
</file>