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LHÓ\Desktop\ASZTAL\Dokumentumok\Testületi agyag 2018. május\"/>
    </mc:Choice>
  </mc:AlternateContent>
  <xr:revisionPtr revIDLastSave="0" documentId="10_ncr:8100000_{70F96C37-3A50-4422-9819-DEE51DFF698C}" xr6:coauthVersionLast="33" xr6:coauthVersionMax="33" xr10:uidLastSave="{00000000-0000-0000-0000-000000000000}"/>
  <bookViews>
    <workbookView xWindow="0" yWindow="0" windowWidth="20400" windowHeight="7545" activeTab="9" xr2:uid="{00000000-000D-0000-FFFF-FFFF00000000}"/>
  </bookViews>
  <sheets>
    <sheet name="1." sheetId="5" r:id="rId1"/>
    <sheet name="1a" sheetId="10" r:id="rId2"/>
    <sheet name="1b" sheetId="11" r:id="rId3"/>
    <sheet name="2a" sheetId="13" r:id="rId4"/>
    <sheet name="2b" sheetId="12" r:id="rId5"/>
    <sheet name="3" sheetId="14" r:id="rId6"/>
    <sheet name="4." sheetId="15" r:id="rId7"/>
    <sheet name="5." sheetId="17" r:id="rId8"/>
    <sheet name="6." sheetId="8" r:id="rId9"/>
    <sheet name="7." sheetId="16" r:id="rId10"/>
  </sheets>
  <calcPr calcId="162913" calcMode="manual"/>
</workbook>
</file>

<file path=xl/calcChain.xml><?xml version="1.0" encoding="utf-8"?>
<calcChain xmlns="http://schemas.openxmlformats.org/spreadsheetml/2006/main">
  <c r="G141" i="10" l="1"/>
  <c r="G52" i="10"/>
  <c r="E9" i="16" l="1"/>
  <c r="M17" i="16"/>
  <c r="N17" i="16" s="1"/>
  <c r="N8" i="16"/>
  <c r="N6" i="16"/>
  <c r="M9" i="16"/>
  <c r="N9" i="16" s="1"/>
  <c r="B9" i="16"/>
  <c r="E16" i="17"/>
  <c r="C16" i="17"/>
  <c r="E25" i="17"/>
  <c r="E23" i="17"/>
  <c r="D20" i="17"/>
  <c r="E19" i="17"/>
  <c r="E18" i="17"/>
  <c r="E15" i="17"/>
  <c r="E14" i="17"/>
  <c r="D16" i="17"/>
  <c r="D27" i="17" s="1"/>
  <c r="C27" i="17"/>
  <c r="E27" i="17" s="1"/>
  <c r="C20" i="17"/>
  <c r="E20" i="17" s="1"/>
  <c r="M23" i="16" l="1"/>
  <c r="E11" i="17"/>
  <c r="E9" i="17"/>
  <c r="E7" i="17"/>
  <c r="D11" i="17"/>
  <c r="C11" i="17"/>
  <c r="D10" i="16" l="1"/>
  <c r="M10" i="16"/>
  <c r="J14" i="16"/>
  <c r="G7" i="16"/>
  <c r="M7" i="16"/>
  <c r="M8" i="16"/>
  <c r="M6" i="16" s="1"/>
  <c r="G10" i="16"/>
  <c r="J10" i="16"/>
  <c r="D11" i="16"/>
  <c r="G11" i="16"/>
  <c r="M11" i="16"/>
  <c r="J11" i="16"/>
  <c r="D12" i="16"/>
  <c r="G12" i="16"/>
  <c r="G9" i="16" s="1"/>
  <c r="G23" i="16" s="1"/>
  <c r="M12" i="16"/>
  <c r="J12" i="16"/>
  <c r="D13" i="16"/>
  <c r="G13" i="16"/>
  <c r="M13" i="16"/>
  <c r="N13" i="16" s="1"/>
  <c r="J13" i="16"/>
  <c r="D14" i="16"/>
  <c r="G14" i="16"/>
  <c r="M14" i="16"/>
  <c r="N14" i="16"/>
  <c r="G15" i="16"/>
  <c r="J15" i="16"/>
  <c r="M15" i="16"/>
  <c r="N15" i="16"/>
  <c r="K16" i="16"/>
  <c r="M16" i="16"/>
  <c r="N16" i="16"/>
  <c r="L16" i="16"/>
  <c r="G18" i="16"/>
  <c r="M18" i="16"/>
  <c r="G19" i="16"/>
  <c r="M19" i="16"/>
  <c r="N19" i="16"/>
  <c r="G20" i="16"/>
  <c r="M20" i="16"/>
  <c r="N20" i="16"/>
  <c r="M22" i="16"/>
  <c r="N22" i="16"/>
  <c r="K6" i="16"/>
  <c r="K10" i="16"/>
  <c r="K11" i="16"/>
  <c r="N11" i="16" s="1"/>
  <c r="K12" i="16"/>
  <c r="N12" i="16" s="1"/>
  <c r="K13" i="16"/>
  <c r="K14" i="16"/>
  <c r="K15" i="16"/>
  <c r="K18" i="16"/>
  <c r="K19" i="16"/>
  <c r="K20" i="16"/>
  <c r="K22" i="16"/>
  <c r="L6" i="16"/>
  <c r="L12" i="16"/>
  <c r="L13" i="16"/>
  <c r="L18" i="16"/>
  <c r="L19" i="16"/>
  <c r="L20" i="16"/>
  <c r="J9" i="16"/>
  <c r="J23" i="16"/>
  <c r="I9" i="16"/>
  <c r="I23" i="16" s="1"/>
  <c r="H9" i="16"/>
  <c r="H23" i="16"/>
  <c r="G6" i="16"/>
  <c r="G17" i="16"/>
  <c r="F9" i="16"/>
  <c r="F17" i="16"/>
  <c r="F23" i="16"/>
  <c r="E23" i="16"/>
  <c r="E17" i="16"/>
  <c r="D16" i="16"/>
  <c r="D9" i="16"/>
  <c r="D23" i="16" s="1"/>
  <c r="C9" i="16"/>
  <c r="C23" i="16"/>
  <c r="B23" i="16"/>
  <c r="N21" i="16"/>
  <c r="L8" i="16"/>
  <c r="K7" i="16"/>
  <c r="N7" i="16"/>
  <c r="L7" i="16"/>
  <c r="B11" i="13"/>
  <c r="F21" i="11"/>
  <c r="E137" i="5"/>
  <c r="E53" i="5"/>
  <c r="N18" i="16"/>
  <c r="L23" i="16"/>
  <c r="K23" i="16"/>
  <c r="N10" i="16"/>
  <c r="N23" i="16" l="1"/>
</calcChain>
</file>

<file path=xl/sharedStrings.xml><?xml version="1.0" encoding="utf-8"?>
<sst xmlns="http://schemas.openxmlformats.org/spreadsheetml/2006/main" count="1033" uniqueCount="469">
  <si>
    <t>14</t>
  </si>
  <si>
    <t>K01 - Önkormányzati (irányító szervi) konszolidált beszámoló - K1-K8. Költségvetési kiadások</t>
  </si>
  <si>
    <t>Megnevezés</t>
  </si>
  <si>
    <t>Konszolidálás előtti összeg</t>
  </si>
  <si>
    <t>Konszolidálás</t>
  </si>
  <si>
    <t>Konszolidált összeg</t>
  </si>
  <si>
    <t>01</t>
  </si>
  <si>
    <t>Törvény szerinti illetmények, munkabérek (K1101)</t>
  </si>
  <si>
    <t>02</t>
  </si>
  <si>
    <t>07</t>
  </si>
  <si>
    <t>Béren kívüli juttatások (K1107)</t>
  </si>
  <si>
    <t>09</t>
  </si>
  <si>
    <t>Közlekedési költségtérítés (K1109)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</si>
  <si>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</si>
  <si>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</si>
  <si>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</si>
  <si>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</si>
  <si>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</si>
  <si>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</si>
  <si>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</si>
  <si>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</si>
  <si>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</si>
  <si>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</si>
  <si>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</si>
  <si>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</si>
  <si>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</si>
  <si>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</si>
  <si>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</si>
  <si>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</si>
  <si>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</si>
  <si>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</si>
  <si>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25</t>
  </si>
  <si>
    <t>ebből: egészségügyi hozzájárulás (K2)</t>
  </si>
  <si>
    <t>26</t>
  </si>
  <si>
    <t>ebből: táppénz hozzájárulás (K2)</t>
  </si>
  <si>
    <t>28</t>
  </si>
  <si>
    <t>ebből: munkáltatót terhelő személyi jövedelemadó (K2)</t>
  </si>
  <si>
    <t>29</t>
  </si>
  <si>
    <t>Szakmai anyagok beszerzése (K311)</t>
  </si>
  <si>
    <t>30</t>
  </si>
  <si>
    <t>Üzemeltetési anyagok beszerzése (K312)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</si>
  <si>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</si>
  <si>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</si>
  <si>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</si>
  <si>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</si>
  <si>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</si>
  <si>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</si>
  <si>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</si>
  <si>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</si>
  <si>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</si>
  <si>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</si>
  <si>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</si>
  <si>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</si>
  <si>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40</t>
  </si>
  <si>
    <t>Karbantartási, kisjavítási szolgáltatások (K334)</t>
  </si>
  <si>
    <t>41</t>
  </si>
  <si>
    <t>Közvetített szolgáltatások  (&gt;=42) (K335)</t>
  </si>
  <si>
    <t>43</t>
  </si>
  <si>
    <t>Szakmai tevékenységet segítő szolgáltatások  (K336)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</si>
  <si>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</si>
  <si>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</si>
  <si>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</si>
  <si>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</si>
  <si>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</si>
  <si>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</si>
  <si>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47</t>
  </si>
  <si>
    <t>Kiküldetések kiadásai (K341)</t>
  </si>
  <si>
    <t>48</t>
  </si>
  <si>
    <t>Reklám- és propagandakiadások (K342)</t>
  </si>
  <si>
    <t>49</t>
  </si>
  <si>
    <t>Kiküldetések, reklám- és propagandakiadások (=47+48) (K34)</t>
  </si>
  <si>
    <t>50</t>
  </si>
  <si>
    <t>Működési célú előzetesen felszámított általános forgalmi adó (K351)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</si>
  <si>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</si>
  <si>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</si>
  <si>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</si>
  <si>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</si>
  <si>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</si>
  <si>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</si>
  <si>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63</t>
  </si>
  <si>
    <t>Családi támogatások (=64+…+73) (K42)</t>
  </si>
  <si>
    <t>73</t>
  </si>
  <si>
    <t>ebből:  az egyéb pénzbeli és természetbeni gyermekvédelmi támogatások  (K42)</t>
  </si>
  <si>
    <t>101</t>
  </si>
  <si>
    <t>Egyéb nem intézményi ellátások (&gt;=102+…+120) (K48)</t>
  </si>
  <si>
    <t>117</t>
  </si>
  <si>
    <t>118</t>
  </si>
  <si>
    <t>ebből: települési támogatás [Szoctv. 45. §], (K48)</t>
  </si>
  <si>
    <t>121</t>
  </si>
  <si>
    <t>Ellátottak pénzbeli juttatásai (=62+63+74+75+83+93+98+101) (K4)</t>
  </si>
  <si>
    <t>124</t>
  </si>
  <si>
    <t>A helyi önkormányzatok előző évi elszámolásából származó kiadások (K5021)</t>
  </si>
  <si>
    <t>127</t>
  </si>
  <si>
    <t>Elvonások és befizetések (=124+125+126) (K502)</t>
  </si>
  <si>
    <t>151</t>
  </si>
  <si>
    <t>Egyéb működési célú támogatások államháztartáson belülre (=152+…+161) (K506)</t>
  </si>
  <si>
    <t>158</t>
  </si>
  <si>
    <t>ebből: helyi önkormányzatok és költségvetési szerveik (K506)</t>
  </si>
  <si>
    <t>159</t>
  </si>
  <si>
    <t>ebből: társulások és költségvetési szerveik (K506)</t>
  </si>
  <si>
    <t>179</t>
  </si>
  <si>
    <t>Egyéb működési célú támogatások államháztartáson kívülre (=180+…+189) (K512)</t>
  </si>
  <si>
    <t>182</t>
  </si>
  <si>
    <t>ebből: egyéb civil szervezetek (K512)</t>
  </si>
  <si>
    <t>183</t>
  </si>
  <si>
    <t>ebből: háztartások (K512)</t>
  </si>
  <si>
    <t>187</t>
  </si>
  <si>
    <t>ebből: egyéb vállalkozások (K512)</t>
  </si>
  <si>
    <t>191</t>
  </si>
  <si>
    <t>Egyéb működési célú kiadások (=122+127+128+129+140+151+162+164+176+177+178+179+190) (K5)</t>
  </si>
  <si>
    <t>196</t>
  </si>
  <si>
    <t>Egyéb tárgyi eszközök beszerzése, létesítése (K64)</t>
  </si>
  <si>
    <t>199</t>
  </si>
  <si>
    <t>Beruházási célú előzetesen felszámított általános forgalmi adó (K67)</t>
  </si>
  <si>
    <t>200</t>
  </si>
  <si>
    <t>Beruházások (=192+193+195+…+199) (K6)</t>
  </si>
  <si>
    <t>268</t>
  </si>
  <si>
    <t>Költségvetési kiadások (=20+21+61+121+191+200+205+267) (K1-K8)</t>
  </si>
  <si>
    <t>Helyi önkormányzatok működésének általános támogatása (B111)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</si>
  <si>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</si>
  <si>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</si>
  <si>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</si>
  <si>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</si>
  <si>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</si>
  <si>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</si>
  <si>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Önkormányzatok működési támogatásai (=01+…+06) (B11)</t>
  </si>
  <si>
    <t>Egyéb működési célú támogatások bevételei államháztartáson belülről (=33+…+42) (B16)</t>
  </si>
  <si>
    <t>ebből: egyéb fejezeti kezelésű előirányzatok (B16)</t>
  </si>
  <si>
    <t>38</t>
  </si>
  <si>
    <t>ebből: elkülönített állami pénzalapok (B16)</t>
  </si>
  <si>
    <t>ebből: nemzetiségi önkormányzatok és költségvetési szerveik (B16)</t>
  </si>
  <si>
    <t>Működési célú támogatások államháztartáson belülről (=07+...+10+21+32) (B1)</t>
  </si>
  <si>
    <t>68</t>
  </si>
  <si>
    <t>Egyéb felhalmozási célú támogatások bevételei államháztartáson belülről (=69+…+78) (B25)</t>
  </si>
  <si>
    <t>74</t>
  </si>
  <si>
    <t>ebből: elkülönített állami pénzalapok (B25)</t>
  </si>
  <si>
    <t>79</t>
  </si>
  <si>
    <t>Felhalmozási célú támogatások államháztartáson belülről (=44+45+46+57+68) (B2)</t>
  </si>
  <si>
    <t>109</t>
  </si>
  <si>
    <t>Vagyoni tipusú adók (=110+…+116) (B34)</t>
  </si>
  <si>
    <t>112</t>
  </si>
  <si>
    <t>ebből: magánszemélyek kommunális adója (B34)</t>
  </si>
  <si>
    <t>Értékesítési és forgalmi adók (=118+…+139) (B351)</t>
  </si>
  <si>
    <t>ebből: állandó jeleggel végzett iparűzési tevékenység után fizetett helyi iparűzési adó (B351)</t>
  </si>
  <si>
    <t>145</t>
  </si>
  <si>
    <t>Gépjárműadók (=146+…+149) (B354)</t>
  </si>
  <si>
    <t>147</t>
  </si>
  <si>
    <t>ebből: belföldi gépjárművek adójának a helyi önkormányzatot megillető része (B354)</t>
  </si>
  <si>
    <t>168</t>
  </si>
  <si>
    <t>Termékek és szolgáltatások adói (=117+140+144+145+150)  (B35)</t>
  </si>
  <si>
    <t>169</t>
  </si>
  <si>
    <t>Egyéb közhatalmi bevételek (&gt;=170+…+184) (B36)</t>
  </si>
  <si>
    <t>185</t>
  </si>
  <si>
    <t>Közhatalmi bevételek (=93+94+104+109+168+169) (B3)</t>
  </si>
  <si>
    <t>186</t>
  </si>
  <si>
    <t>Készletértékesítés ellenértéke (B401)</t>
  </si>
  <si>
    <t>Szolgáltatások ellenértéke (&gt;=188+189) (B402)</t>
  </si>
  <si>
    <t>188</t>
  </si>
  <si>
    <t>ebből:tárgyi eszközök bérbeadásából származó bevétel (B402)</t>
  </si>
  <si>
    <t>189</t>
  </si>
  <si>
    <t>ebből: utak használata ellenében beszedett használati díj, pótdíj, elektronikus útdíj (B402)</t>
  </si>
  <si>
    <t>190</t>
  </si>
  <si>
    <t>Közvetített szolgáltatások ellenértéke  (&gt;=191) (B403)</t>
  </si>
  <si>
    <t>205</t>
  </si>
  <si>
    <t>Egyéb kapott (járó) kamatok és kamatjellegű bevételek (&gt;=206+207) (B4082)</t>
  </si>
  <si>
    <t>208</t>
  </si>
  <si>
    <t>Kamatbevételek és más nyereségjellegű bevételek (=202+205) (B408)</t>
  </si>
  <si>
    <t>218</t>
  </si>
  <si>
    <t>Egyéb működési bevételek (&gt;=219+220) (B411)</t>
  </si>
  <si>
    <t>221</t>
  </si>
  <si>
    <t>Működési bevételek (=186+187+190+192+199+…+201+208+216+217+218) (B4)</t>
  </si>
  <si>
    <t>244</t>
  </si>
  <si>
    <t>Egyéb működési célú átvett pénzeszközök (=244+…+255) (B65)</t>
  </si>
  <si>
    <t>248</t>
  </si>
  <si>
    <t>252</t>
  </si>
  <si>
    <t>ebből: egyéb vállalkozások (B65)</t>
  </si>
  <si>
    <t>256</t>
  </si>
  <si>
    <t>Működési célú átvett pénzeszközök (=231+...+234+244) (B6)</t>
  </si>
  <si>
    <t>283</t>
  </si>
  <si>
    <t>Költségvetési bevételek (=43+79+185+221+230+256+282) (B1-B7)</t>
  </si>
  <si>
    <t>K03 - Önkormányzati (irányító szervi) konszolidált beszámoló - K9. Finanszírozási kiadások</t>
  </si>
  <si>
    <t>Államháztartáson belüli megelőlegezések visszafizetése (K914)</t>
  </si>
  <si>
    <t>Központi, irányító szervi támogatások folyósítása (K915)</t>
  </si>
  <si>
    <t>Belföldi finanszírozás kiadásai (=06+19+…+25+28) (K91)</t>
  </si>
  <si>
    <t>Finanszírozási kiadások (=29+37+38+39) (K9)</t>
  </si>
  <si>
    <t>K04 - Önkormányzati (irányító szervi) konszolidált beszámoló -  B8. Finanszírozási bevételek</t>
  </si>
  <si>
    <t>12</t>
  </si>
  <si>
    <t>Előző év költségvetési maradványának igénybevétele (B8131)</t>
  </si>
  <si>
    <t>Maradvány igénybevétele (=12+13) (B813)</t>
  </si>
  <si>
    <t>Államháztartáson belüli megelőlegezések (B814)</t>
  </si>
  <si>
    <t>Központi, irányító szervi támogatás (B816)</t>
  </si>
  <si>
    <t>23</t>
  </si>
  <si>
    <t>Belföldi finanszírozás bevételei (=04+11+14+…+19+22) (B81)</t>
  </si>
  <si>
    <t>Finanszírozási bevételek (=23+29+30+31) (B8)</t>
  </si>
  <si>
    <t>K12 - Önkormányzati (irányító szervi) konszolidált beszámoló - Konszolidált mérleg</t>
  </si>
  <si>
    <t>A/II Tárgyi eszközök  (=A/II/1+...+A/II/5)</t>
  </si>
  <si>
    <t>A/III Befektetett pénzügyi eszközök (=A/III/1+A/III/2+A/III/3)</t>
  </si>
  <si>
    <t>A) NEMZETI VAGYONBA TARTOZÓ BEFEKTETETT ESZKÖZÖK (=A/I+A/II+A/III+A/IV)</t>
  </si>
  <si>
    <t>10</t>
  </si>
  <si>
    <t>C/II Pénztárak, csekkek, betétkönyvek (=C/II/1+C/II/2+C/II/3)</t>
  </si>
  <si>
    <t>11</t>
  </si>
  <si>
    <t>C/III-IV. Forintszámlák és Devizaszámlák (=C/III/1+C/III/2+CIV/1+C/IV/2)</t>
  </si>
  <si>
    <t>C) PÉNZESZKÖZÖK (=C/I+…+C/IV)</t>
  </si>
  <si>
    <t>D/I Költségvetési évben esedékes követelések (=D/I/1+…+D/I/8)</t>
  </si>
  <si>
    <t>D/III Követelés jellegű sajátos elszámolások (=D/III/1+…+D/III/9)</t>
  </si>
  <si>
    <t>D) KÖVETELÉSEK  (=D/I+D/II+D/III)</t>
  </si>
  <si>
    <t>ESZKÖZÖK ÖSSZESEN (=A+B+C+D+E+F)</t>
  </si>
  <si>
    <t>G/I-III Nemzeti vagyon és egyéb eszközök induláskori értéke és változásai</t>
  </si>
  <si>
    <t>G/IV Felhalmozott eredmény</t>
  </si>
  <si>
    <t>G/VI Mérleg szerinti eredmény</t>
  </si>
  <si>
    <t>24</t>
  </si>
  <si>
    <t>G/ SAJÁT TŐKE  (= G/I+…+G/VI)</t>
  </si>
  <si>
    <t>H/II Költségvetési évet követően esedékes kötelezettségek (=H/II/1+…+H/II/9)</t>
  </si>
  <si>
    <t>H/III Kötelezettség jellegű sajátos elszámolások (=H/III/1+…+H/III/10)</t>
  </si>
  <si>
    <t>H) KÖTELEZETTSÉGEK (=H/I+H/II+H/III)</t>
  </si>
  <si>
    <t>31</t>
  </si>
  <si>
    <t>FORRÁSOK ÖSSZESEN (=G+H+I+J)</t>
  </si>
  <si>
    <t>08</t>
  </si>
  <si>
    <t>ÖSSZEVONT BEVÉTELEK MINDÖSSZESEN:</t>
  </si>
  <si>
    <t>ÖSSZEVONT KIADÁSOK MINDÖSSZESEN:</t>
  </si>
  <si>
    <t>02 - Beszámoló a B1. - B7.  költségvetési bevételek előirányzatának teljesítéséről</t>
  </si>
  <si>
    <t>Eredeti előirányzat</t>
  </si>
  <si>
    <t>Módosított előirányzat</t>
  </si>
  <si>
    <t>Követelés - Költségvetési évben esedékes</t>
  </si>
  <si>
    <t>Követelés - Költségvetési évet követően esedékes</t>
  </si>
  <si>
    <t>Teljesítés</t>
  </si>
  <si>
    <t>192</t>
  </si>
  <si>
    <t>Tulajdonosi bevételek (&gt;=193+…+198) (B404)</t>
  </si>
  <si>
    <t>04 - B8. Finanszírozási bevételek</t>
  </si>
  <si>
    <t>Követelés  - Költségvetési évben esedékes</t>
  </si>
  <si>
    <t>BEVÉTELEK MINDÖSSZESEN:</t>
  </si>
  <si>
    <t>01 - K1-K8. Költségvetési kiadások</t>
  </si>
  <si>
    <t>Tartalékok (K513)</t>
  </si>
  <si>
    <t>Kötelezettségvállalás- T.évben esedékes végleges</t>
  </si>
  <si>
    <t>Kötelezettségvállalás, más fizetési kötelezettség - T.évet követően esedékes</t>
  </si>
  <si>
    <t>03 - K9. Finanszírozási kiadások</t>
  </si>
  <si>
    <t>Kötelezettségvállalás-T.évben esedékes végleges</t>
  </si>
  <si>
    <t>Kötelezettségvállalás -T.évet követően esedékes végleges</t>
  </si>
  <si>
    <t>KIADÁSOK MINDÖSSZESEN:</t>
  </si>
  <si>
    <t>Követelés -T.évben esedékes</t>
  </si>
  <si>
    <t>Követelés  -T. évben esedékes</t>
  </si>
  <si>
    <t>Kötelezettségvállalás - Költségvetési évben esedékes végleges</t>
  </si>
  <si>
    <t>05/A - Teljesített kiadások kormányzati funkciónként</t>
  </si>
  <si>
    <t>Összesen</t>
  </si>
  <si>
    <t>309</t>
  </si>
  <si>
    <t>Kiadások összesen (=268+308) (K1-K9)</t>
  </si>
  <si>
    <t>310</t>
  </si>
  <si>
    <t>011130 igazgatási tev.</t>
  </si>
  <si>
    <t>013320 Köztemető-fennt</t>
  </si>
  <si>
    <t>018030 Támogatási célú finanszírozási műveletek</t>
  </si>
  <si>
    <t>041233 Hosszabb időtartamú közfoglalkoztatás</t>
  </si>
  <si>
    <t>045160 Közutak fennt</t>
  </si>
  <si>
    <t xml:space="preserve">051030 Települési hulladék kez. </t>
  </si>
  <si>
    <t>064010 Közvilágítás</t>
  </si>
  <si>
    <t>066010 Zöldterület-kezelés</t>
  </si>
  <si>
    <t>066020 Város-, községgazd.</t>
  </si>
  <si>
    <t>072111 Háziorvosi alapellátás</t>
  </si>
  <si>
    <t>072112 Háziorvosi ügyeleti ellátás</t>
  </si>
  <si>
    <t>082044 Könyvtári szolgáltatások</t>
  </si>
  <si>
    <t>082092 Közművelődés - kult.</t>
  </si>
  <si>
    <t>104037 Intézményen kívüli gyerm.étk.</t>
  </si>
  <si>
    <t>104051 Gyermekvédelmi ellát.</t>
  </si>
  <si>
    <t>107060 Egyéb szoc.tám.</t>
  </si>
  <si>
    <t>Egyéb működési célú kiadások (K5)</t>
  </si>
  <si>
    <t>Ellátottak pénzbeli jutt.(K4)</t>
  </si>
  <si>
    <t>Dologi kiad(K3)</t>
  </si>
  <si>
    <t>Beruházások(K6)</t>
  </si>
  <si>
    <t>Költségvetési kiadások(K1-K8)</t>
  </si>
  <si>
    <t>Finanszírozási kiadás(K9)</t>
  </si>
  <si>
    <t>Kiadások összesen (K1-K9)</t>
  </si>
  <si>
    <t>Személyi jutt. (K1)</t>
  </si>
  <si>
    <t>Munkaad. Terh. jár.(K2)</t>
  </si>
  <si>
    <r>
      <t xml:space="preserve">        </t>
    </r>
    <r>
      <rPr>
        <b/>
        <sz val="12"/>
        <rFont val="Times New Roman"/>
        <family val="1"/>
        <charset val="238"/>
      </rPr>
      <t>I.</t>
    </r>
  </si>
  <si>
    <t>Bolhó Község Önkormányzata</t>
  </si>
  <si>
    <t>BERUHÁZÁSOK ÖSSZESEN</t>
  </si>
  <si>
    <r>
      <t xml:space="preserve">        </t>
    </r>
    <r>
      <rPr>
        <b/>
        <sz val="12"/>
        <rFont val="Times New Roman"/>
        <family val="1"/>
        <charset val="238"/>
      </rPr>
      <t>II.</t>
    </r>
  </si>
  <si>
    <t>Bolhói Közös Önkormányzati Hivatal</t>
  </si>
  <si>
    <t>FELHALMOZÁSI KIADÁSOK MINDÖSSZESEN: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</si>
  <si>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</si>
  <si>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</si>
  <si>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</si>
  <si>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</si>
  <si>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</si>
  <si>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06</t>
  </si>
  <si>
    <t>II         Alaptevékenység finanszírozási egyenlege (=03-04)</t>
  </si>
  <si>
    <t>A)        Alaptevékenység maradványa (=±I±II)</t>
  </si>
  <si>
    <t xml:space="preserve">                                                       Összeg</t>
  </si>
  <si>
    <t xml:space="preserve">                                                              Összeg</t>
  </si>
  <si>
    <t>Előző időszak</t>
  </si>
  <si>
    <t>Tárgyi időszak</t>
  </si>
  <si>
    <t>A/II/1 Ingatlanok és a kapcsolódó vagyoni értékű jogok</t>
  </si>
  <si>
    <t>A/II/2 Gépek, berendezések, felszerelések, járművek</t>
  </si>
  <si>
    <t>A/III/1 Tartós részesedések (=A/III/1a+…+A/III/1e)</t>
  </si>
  <si>
    <t>A/III/1b - ebből: tartós részesedések nem pénzügyi vállalkozásban</t>
  </si>
  <si>
    <t>A/III/1e - ebből: egyéb tartós részesedések</t>
  </si>
  <si>
    <t>C/II/1 Forintpénztár</t>
  </si>
  <si>
    <t>51</t>
  </si>
  <si>
    <t>C/III/1 Kincstáron kívüli forintszámlák</t>
  </si>
  <si>
    <t>53</t>
  </si>
  <si>
    <t>C/III Forintszámlák (=C/III/1+C/III/2)</t>
  </si>
  <si>
    <t>57</t>
  </si>
  <si>
    <t>62</t>
  </si>
  <si>
    <t>D/I/3 Költségvetési évben esedékes követelések közhatalmi bevételre (=D/I/3a+…+D/I/3f)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</si>
  <si>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</si>
  <si>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</si>
  <si>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</si>
  <si>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</si>
  <si>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69</t>
  </si>
  <si>
    <t>D/I/4 Költségvetési évben esedékes követelések működési bevételre (=D/I/4a+…+D/I/4i)</t>
  </si>
  <si>
    <t>71</t>
  </si>
  <si>
    <t>143</t>
  </si>
  <si>
    <t>D/III/1 Adott előlegek (=D/III/1a+…+D/III/1f)</t>
  </si>
  <si>
    <t>149</t>
  </si>
  <si>
    <t>D/III/1f - ebből: túlfizetések, téves és visszajáró kifizetések</t>
  </si>
  <si>
    <t>152</t>
  </si>
  <si>
    <t>D/III/4 Forgótőke elszámolása</t>
  </si>
  <si>
    <t>176</t>
  </si>
  <si>
    <t>177</t>
  </si>
  <si>
    <t>G/I  Nemzeti vagyon induláskori értéke</t>
  </si>
  <si>
    <t>178</t>
  </si>
  <si>
    <t>G/II Nemzeti vagyon változásai</t>
  </si>
  <si>
    <t>181</t>
  </si>
  <si>
    <t>G/III/3 Pénzeszközön kívüli egyéb eszközök induláskori értéke és változásai</t>
  </si>
  <si>
    <t>G/III Egyéb eszközök induláskori értéke és változásai (=G/III/1+G/III/2+G/III/3)</t>
  </si>
  <si>
    <t>225</t>
  </si>
  <si>
    <t>H/II/9 Költségvetési évet követően esedékes kötelezettségek finanszírozási kiadásokra (&gt;=H/II/9a+…+H/II/9j)</t>
  </si>
  <si>
    <t>230</t>
  </si>
  <si>
    <t>H/II/9e - ebből: költségvetési évet követően esedékes kötelezettségek államháztartáson belüli megelőlegezések visszafizetésére</t>
  </si>
  <si>
    <t>236</t>
  </si>
  <si>
    <t>237</t>
  </si>
  <si>
    <t>H/III/1 Kapott előlegek</t>
  </si>
  <si>
    <t>247</t>
  </si>
  <si>
    <t>254</t>
  </si>
  <si>
    <t>A/II/4 Beruházások, felújítások</t>
  </si>
  <si>
    <t>148</t>
  </si>
  <si>
    <t>D/III/1e - ebből: foglalkoztatottaknak adott előlegek</t>
  </si>
  <si>
    <t>Bolhói Közös Önkormányzati Hivatal 2016.évi beszámoló 12/A - Mérleg</t>
  </si>
  <si>
    <t>Bolhó Község Önkormányzata 12/A - Mérleg</t>
  </si>
  <si>
    <t>01.</t>
  </si>
  <si>
    <t>02.</t>
  </si>
  <si>
    <t xml:space="preserve">   - költségvetési pénzforgalmi számlák</t>
  </si>
  <si>
    <t>03.</t>
  </si>
  <si>
    <t xml:space="preserve">   - devizabetétszámlák </t>
  </si>
  <si>
    <t>04.</t>
  </si>
  <si>
    <t xml:space="preserve">   - pénztárak</t>
  </si>
  <si>
    <t>05.</t>
  </si>
  <si>
    <t xml:space="preserve">   - valutapénztárak</t>
  </si>
  <si>
    <t>06.</t>
  </si>
  <si>
    <t>nyitó pénzkészlet összesen</t>
  </si>
  <si>
    <t>07.</t>
  </si>
  <si>
    <t>Bevételek:</t>
  </si>
  <si>
    <t>08.</t>
  </si>
  <si>
    <t>Összes bevétel:</t>
  </si>
  <si>
    <t>09.</t>
  </si>
  <si>
    <t xml:space="preserve">  - levonva:  költségvetési maradvány (0981313)</t>
  </si>
  <si>
    <t>10.</t>
  </si>
  <si>
    <t>Tárgyévi bevétel</t>
  </si>
  <si>
    <t>11.</t>
  </si>
  <si>
    <t>Kiadások:</t>
  </si>
  <si>
    <t>12.</t>
  </si>
  <si>
    <t>Összes kiadás:</t>
  </si>
  <si>
    <t>13.</t>
  </si>
  <si>
    <t xml:space="preserve"> - korrekciós tételek: (361-363, 356-367. fkv-i számla egyenlege, 3671 fkv-i számla forgalma) </t>
  </si>
  <si>
    <t>14.</t>
  </si>
  <si>
    <t>tárgyévi kiadások</t>
  </si>
  <si>
    <t>15.</t>
  </si>
  <si>
    <t>16.</t>
  </si>
  <si>
    <t>17.</t>
  </si>
  <si>
    <t>18.</t>
  </si>
  <si>
    <t>19.</t>
  </si>
  <si>
    <t>20.</t>
  </si>
  <si>
    <t>záró pénzkészlet összesen</t>
  </si>
  <si>
    <t>Bolhói Közös Hivatal</t>
  </si>
  <si>
    <t>Összetolt adatok</t>
  </si>
  <si>
    <t>Bolhó Önkormányzat</t>
  </si>
  <si>
    <t>adatok Ft-ban</t>
  </si>
  <si>
    <t>eszközcsoport              megnevezése</t>
  </si>
  <si>
    <t>TÖRZSVAGYON</t>
  </si>
  <si>
    <t xml:space="preserve"> FORGALOMKÉPES (ÜZLETI) VAGYON</t>
  </si>
  <si>
    <t>eszközcsoportok átlagos elhasználódottsági foka                             (%)</t>
  </si>
  <si>
    <t>Forgalomképtelen</t>
  </si>
  <si>
    <t>korlátozottan forgalomképes</t>
  </si>
  <si>
    <t>bruttó érték</t>
  </si>
  <si>
    <t>elszámolt értékcsökkenés</t>
  </si>
  <si>
    <t>nettó érték</t>
  </si>
  <si>
    <t xml:space="preserve">Immateriális javak </t>
  </si>
  <si>
    <t xml:space="preserve"> - vagyonértékű jogok</t>
  </si>
  <si>
    <t>- szellemi termék</t>
  </si>
  <si>
    <t>Ingatlanok</t>
  </si>
  <si>
    <t xml:space="preserve"> - földterületek</t>
  </si>
  <si>
    <t xml:space="preserve"> - telkek</t>
  </si>
  <si>
    <t xml:space="preserve"> - épületek</t>
  </si>
  <si>
    <t xml:space="preserve"> - építmények</t>
  </si>
  <si>
    <t xml:space="preserve"> - ültetvények</t>
  </si>
  <si>
    <t xml:space="preserve"> - erdők</t>
  </si>
  <si>
    <t>Gépek, berendezések, felszerelések</t>
  </si>
  <si>
    <t xml:space="preserve"> - ügyviteli és számítástechnikai eszközök</t>
  </si>
  <si>
    <t xml:space="preserve"> - járművek</t>
  </si>
  <si>
    <t xml:space="preserve"> - egyéb gépek, berendezések, felszerelések</t>
  </si>
  <si>
    <t>Beruházások</t>
  </si>
  <si>
    <t>Befektetett pénzügyi eszközök</t>
  </si>
  <si>
    <t>Befektetett eszközök összesen:</t>
  </si>
  <si>
    <t xml:space="preserve"> - üzemeltetésre, kezelésre átadott  eszk.</t>
  </si>
  <si>
    <t>Bolhó Község Önkormányzata és a Bolhói Közös Önkormányzati Hivatal                                   2017. évi felhalmozási kiadásai</t>
  </si>
  <si>
    <t>Bolhó Község Önkormányzata 2017.évi költségvetési beszámoló 07/A - Maradványkimutatás</t>
  </si>
  <si>
    <t>Bolhói Közös Önkormányzati Hivatal 2017.évi beszámoló 07/A - Maradványkimutatás</t>
  </si>
  <si>
    <t>2017. évi nyitó egyenleg</t>
  </si>
  <si>
    <t>ebből: egyéb fejezeti kezelésű EU-selőirányzatok (B16)</t>
  </si>
  <si>
    <t>ebből: helyi önkormányzatok és költségvetési szerveik (B16)</t>
  </si>
  <si>
    <t>Felhalmozási célú önkormányzati támogatások (B21)</t>
  </si>
  <si>
    <t>ebből: fejezeti kezelésű előirányzatok EU-s programokra és azok hazai társfinanszírozása (B25)</t>
  </si>
  <si>
    <t xml:space="preserve">K02 - Önkormányzati (irányító szervi) konszolidált beszámoló - B1-B7. költségvetési bevételek  </t>
  </si>
  <si>
    <t>Jubileumi jutalom (K1106)</t>
  </si>
  <si>
    <t>Egyéb költségtérítések (K1110)</t>
  </si>
  <si>
    <t>120</t>
  </si>
  <si>
    <t>ebből: önkormányzat által saját hatáskörben (nem szociális és gyermekvédelmi előírások alapján) adott más ellátás (K48)</t>
  </si>
  <si>
    <t>193</t>
  </si>
  <si>
    <t>Ingatlanok beszerzése, létesítése (&gt;=194) (K62)</t>
  </si>
  <si>
    <t>Immateriális javak beszerzése, létesítése (K61)</t>
  </si>
  <si>
    <t>ebből: termőföld-vásárlás kiadásai (K62)</t>
  </si>
  <si>
    <t>195</t>
  </si>
  <si>
    <t>Informatikai eszközök beszerzése, létesítése (K63)</t>
  </si>
  <si>
    <t>Felújítások (=201+...+204) (K7)</t>
  </si>
  <si>
    <t>201</t>
  </si>
  <si>
    <t>Ingatlanok felújítása (K71)</t>
  </si>
  <si>
    <t>194</t>
  </si>
  <si>
    <t>204</t>
  </si>
  <si>
    <t>Felújítási célú előzetesen felszámított általános forgalmi adó (K74)</t>
  </si>
  <si>
    <t>Munkavégzésre irányuló egyéb jogviszonyban (K122)</t>
  </si>
  <si>
    <t>Munkaadókat terhelő járulékok (=22+…+28) (K2)</t>
  </si>
  <si>
    <t>Foglalkoztatottak egyéb szem.j (K1113)</t>
  </si>
  <si>
    <t>Előző időszak összeg</t>
  </si>
  <si>
    <t>Tárgy évi összeg</t>
  </si>
  <si>
    <t>011130 Önk.-i igazgatás</t>
  </si>
  <si>
    <t>016010 Önk-i képvis.választ.</t>
  </si>
  <si>
    <t>Munkavégzésre irányuló egyéb jogvisz (K122)</t>
  </si>
  <si>
    <t xml:space="preserve">Köztisztviselői létszám     </t>
  </si>
  <si>
    <t xml:space="preserve">Felújítások </t>
  </si>
  <si>
    <t xml:space="preserve">létszám </t>
  </si>
  <si>
    <t>3 db motoros bozótvágó "Mg.-i földutak projekt"</t>
  </si>
  <si>
    <t>750 000</t>
  </si>
  <si>
    <t>Vásárlás Bolhó, Dózsa Gy u 39.ingatlan ( 281 hrsz)</t>
  </si>
  <si>
    <t>Volt ÁFÉSZ bolt épületének megvásárlása Bajcsy u.4.</t>
  </si>
  <si>
    <t>2-069 165 cm motoros fűnyíró 1db</t>
  </si>
  <si>
    <t>400 000</t>
  </si>
  <si>
    <t>Volt ÁFÉSZ bolt épületének FELÚJÍTÁSi TERVEK Bajcsy u.4.</t>
  </si>
  <si>
    <t>215 472</t>
  </si>
  <si>
    <t>FELÚJÍTÁS ÖSSZESEN</t>
  </si>
  <si>
    <t>Leták ásóborona adásvételi szerződés szerint</t>
  </si>
  <si>
    <t>Voogel Noot ágyeke adásvételi szerződés szerint</t>
  </si>
  <si>
    <t>381 000</t>
  </si>
  <si>
    <t>Bolhó belt 110., Bolhó belt. 165., Bolhó belt 179., Bolhó belt 191 igatlanok ellenértéke adás-vételi szerződés szerint</t>
  </si>
  <si>
    <t>1 924 169</t>
  </si>
  <si>
    <t>bozótvágó,permetező,talajfúró "kerítés+kapu,vadháló"                    ZÁRTKERT  PÁLYÁZAT</t>
  </si>
  <si>
    <t>ASP inf.eszk.besz.</t>
  </si>
  <si>
    <t>3 285 000</t>
  </si>
  <si>
    <t xml:space="preserve">Településarculati kézikönyv </t>
  </si>
  <si>
    <t>A/I Immateriális javak (=A/I/1+A/I/2+A/I/3)</t>
  </si>
  <si>
    <t>A/I/2 Szellemi termékek</t>
  </si>
  <si>
    <t>D/I/3f - ebből: költségvetési évben esedékes követelések egyéb közhatalmi bevételekre</t>
  </si>
  <si>
    <t>70</t>
  </si>
  <si>
    <t>D/I/4a - ebből: költségvetési évben esedékes követelések készletértékesítés ellenértékére, szolgáltatások ellenértékére, közvetített szolgáltatások ellenértékére</t>
  </si>
  <si>
    <t>2017. évi záró egyenleg</t>
  </si>
  <si>
    <t xml:space="preserve"> </t>
  </si>
  <si>
    <t>ÖSSZESEN</t>
  </si>
  <si>
    <t>ebből: fejezeti kezelésű előirányzatok EU-s programokra és azok hazai társfinanszírozása (B16)</t>
  </si>
  <si>
    <t>39</t>
  </si>
  <si>
    <t>3.melléklet 6/2018( VI.01.)ÖR</t>
  </si>
  <si>
    <r>
      <t xml:space="preserve">5.melléklet 6/2018.( VI.01) ÖR    </t>
    </r>
    <r>
      <rPr>
        <b/>
        <sz val="10"/>
        <rFont val="Arial CE"/>
        <charset val="238"/>
      </rPr>
      <t xml:space="preserve">PÉNZESZKÖZÖK ALAKULÁSA 2017.évi BESZÁMOLÓ                    </t>
    </r>
    <r>
      <rPr>
        <sz val="10"/>
        <rFont val="Arial CE"/>
        <charset val="238"/>
      </rPr>
      <t xml:space="preserve"> adatok Ft-ban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</si>
</sst>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"/>
    <numFmt numFmtId="166" formatCode="_-* #,##0\ _F_t_-;\-* #,##0\ _F_t_-;_-* &quot;-&quot;??\ _F_t_-;_-@_-"/>
    <numFmt numFmtId="167" formatCode="#,##0_ ;\-#,##0\ "/>
  </numFmts>
  <fonts count="31" x14ac:knownFonts="1">
    <font>
      <sz val="10"/>
      <name val="Arial CE"/>
      <charset val="238"/>
    </font>
    <font>
      <sz val="10"/>
      <name val="MS Sans Serif"/>
      <charset val="238"/>
    </font>
    <font>
      <sz val="11"/>
      <color indexed="8"/>
      <name val="Calibri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.5"/>
      <color indexed="8"/>
      <name val="Arial"/>
      <family val="2"/>
      <charset val="238"/>
    </font>
    <font>
      <sz val="10.5"/>
      <color indexed="8"/>
      <name val="Arial"/>
      <family val="2"/>
      <charset val="238"/>
    </font>
    <font>
      <sz val="9"/>
      <color indexed="8"/>
      <name val="Tahoma"/>
      <family val="2"/>
      <charset val="238"/>
    </font>
    <font>
      <b/>
      <sz val="9"/>
      <color indexed="8"/>
      <name val="Tahoma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Arial CE"/>
      <charset val="238"/>
    </font>
    <font>
      <sz val="10"/>
      <name val="MS Sans Serif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28" fillId="0" borderId="0"/>
  </cellStyleXfs>
  <cellXfs count="108">
    <xf numFmtId="0" fontId="0" fillId="0" borderId="0" xfId="0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3" fontId="6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3" fontId="9" fillId="0" borderId="0" xfId="0" applyNumberFormat="1" applyFont="1" applyAlignment="1">
      <alignment horizontal="right" vertical="top" wrapText="1"/>
    </xf>
    <xf numFmtId="0" fontId="11" fillId="0" borderId="0" xfId="0" applyFont="1" applyFill="1" applyBorder="1" applyAlignment="1">
      <alignment horizontal="left" vertical="top" wrapText="1"/>
    </xf>
    <xf numFmtId="3" fontId="12" fillId="0" borderId="0" xfId="0" applyNumberFormat="1" applyFont="1"/>
    <xf numFmtId="0" fontId="13" fillId="0" borderId="0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left" vertical="top" wrapText="1"/>
    </xf>
    <xf numFmtId="3" fontId="7" fillId="0" borderId="0" xfId="0" applyNumberFormat="1" applyFont="1" applyAlignment="1">
      <alignment horizontal="right" vertical="top" wrapText="1"/>
    </xf>
    <xf numFmtId="0" fontId="3" fillId="2" borderId="0" xfId="0" applyFont="1" applyFill="1" applyAlignment="1">
      <alignment horizontal="center" vertical="top" wrapText="1"/>
    </xf>
    <xf numFmtId="3" fontId="13" fillId="0" borderId="0" xfId="0" applyNumberFormat="1" applyFont="1" applyFill="1" applyBorder="1" applyAlignment="1">
      <alignment horizontal="right" vertical="top" wrapText="1"/>
    </xf>
    <xf numFmtId="0" fontId="10" fillId="0" borderId="0" xfId="0" applyFont="1"/>
    <xf numFmtId="0" fontId="15" fillId="2" borderId="0" xfId="0" applyFont="1" applyFill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3" fontId="15" fillId="0" borderId="0" xfId="0" applyNumberFormat="1" applyFont="1" applyAlignment="1">
      <alignment horizontal="right" vertical="top" wrapText="1"/>
    </xf>
    <xf numFmtId="0" fontId="16" fillId="0" borderId="0" xfId="0" applyFont="1" applyAlignment="1">
      <alignment horizontal="left" vertical="top" wrapText="1"/>
    </xf>
    <xf numFmtId="3" fontId="16" fillId="0" borderId="0" xfId="0" applyNumberFormat="1" applyFont="1" applyAlignment="1">
      <alignment horizontal="right" vertical="top"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3" fontId="0" fillId="0" borderId="0" xfId="0" applyNumberFormat="1"/>
    <xf numFmtId="0" fontId="20" fillId="0" borderId="0" xfId="0" applyFont="1" applyAlignment="1">
      <alignment horizontal="left"/>
    </xf>
    <xf numFmtId="3" fontId="17" fillId="0" borderId="0" xfId="1" applyNumberFormat="1" applyFont="1"/>
    <xf numFmtId="0" fontId="21" fillId="0" borderId="0" xfId="0" applyFont="1"/>
    <xf numFmtId="0" fontId="18" fillId="0" borderId="0" xfId="0" applyFont="1" applyBorder="1" applyAlignment="1">
      <alignment vertical="top" wrapText="1"/>
    </xf>
    <xf numFmtId="0" fontId="0" fillId="0" borderId="0" xfId="0" applyBorder="1"/>
    <xf numFmtId="3" fontId="0" fillId="0" borderId="0" xfId="0" applyNumberFormat="1" applyBorder="1"/>
    <xf numFmtId="0" fontId="19" fillId="0" borderId="0" xfId="0" applyFont="1" applyBorder="1" applyAlignment="1">
      <alignment vertical="top" wrapText="1"/>
    </xf>
    <xf numFmtId="3" fontId="10" fillId="0" borderId="0" xfId="0" applyNumberFormat="1" applyFont="1" applyBorder="1"/>
    <xf numFmtId="0" fontId="17" fillId="0" borderId="0" xfId="0" applyFont="1" applyBorder="1" applyAlignment="1">
      <alignment vertical="top" wrapText="1"/>
    </xf>
    <xf numFmtId="3" fontId="2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15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0" fillId="0" borderId="0" xfId="0" applyBorder="1" applyAlignment="1">
      <alignment wrapText="1"/>
    </xf>
    <xf numFmtId="0" fontId="18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right"/>
    </xf>
    <xf numFmtId="0" fontId="18" fillId="0" borderId="0" xfId="0" applyFont="1"/>
    <xf numFmtId="0" fontId="17" fillId="0" borderId="0" xfId="0" applyFont="1"/>
    <xf numFmtId="166" fontId="17" fillId="0" borderId="0" xfId="1" applyNumberFormat="1" applyFont="1"/>
    <xf numFmtId="0" fontId="24" fillId="0" borderId="0" xfId="0" applyFont="1" applyAlignment="1">
      <alignment horizontal="right"/>
    </xf>
    <xf numFmtId="166" fontId="18" fillId="0" borderId="0" xfId="1" applyNumberFormat="1" applyFont="1"/>
    <xf numFmtId="0" fontId="25" fillId="0" borderId="0" xfId="0" applyFont="1"/>
    <xf numFmtId="166" fontId="25" fillId="0" borderId="0" xfId="1" applyNumberFormat="1" applyFont="1"/>
    <xf numFmtId="0" fontId="17" fillId="0" borderId="0" xfId="0" applyFont="1" applyAlignment="1">
      <alignment wrapText="1"/>
    </xf>
    <xf numFmtId="0" fontId="26" fillId="0" borderId="0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9" fillId="0" borderId="1" xfId="3" applyFont="1" applyBorder="1" applyAlignment="1">
      <alignment wrapText="1"/>
    </xf>
    <xf numFmtId="0" fontId="30" fillId="0" borderId="1" xfId="3" applyFont="1" applyBorder="1" applyAlignment="1">
      <alignment wrapText="1"/>
    </xf>
    <xf numFmtId="0" fontId="29" fillId="0" borderId="2" xfId="0" applyFont="1" applyBorder="1" applyAlignment="1">
      <alignment wrapText="1"/>
    </xf>
    <xf numFmtId="166" fontId="30" fillId="0" borderId="3" xfId="1" applyNumberFormat="1" applyFont="1" applyBorder="1" applyAlignment="1">
      <alignment horizontal="right"/>
    </xf>
    <xf numFmtId="166" fontId="30" fillId="0" borderId="4" xfId="1" applyNumberFormat="1" applyFont="1" applyBorder="1" applyAlignment="1">
      <alignment horizontal="right"/>
    </xf>
    <xf numFmtId="165" fontId="30" fillId="0" borderId="5" xfId="0" applyNumberFormat="1" applyFont="1" applyBorder="1" applyAlignment="1">
      <alignment horizontal="right"/>
    </xf>
    <xf numFmtId="166" fontId="29" fillId="0" borderId="3" xfId="1" applyNumberFormat="1" applyFont="1" applyBorder="1" applyAlignment="1">
      <alignment horizontal="right"/>
    </xf>
    <xf numFmtId="166" fontId="29" fillId="0" borderId="4" xfId="1" applyNumberFormat="1" applyFont="1" applyBorder="1" applyAlignment="1">
      <alignment horizontal="right"/>
    </xf>
    <xf numFmtId="165" fontId="29" fillId="0" borderId="6" xfId="0" applyNumberFormat="1" applyFont="1" applyBorder="1" applyAlignment="1">
      <alignment horizontal="right"/>
    </xf>
    <xf numFmtId="165" fontId="30" fillId="0" borderId="6" xfId="0" applyNumberFormat="1" applyFont="1" applyBorder="1" applyAlignment="1">
      <alignment horizontal="right"/>
    </xf>
    <xf numFmtId="166" fontId="29" fillId="0" borderId="3" xfId="1" applyNumberFormat="1" applyFont="1" applyBorder="1" applyAlignment="1">
      <alignment horizontal="right" vertical="center"/>
    </xf>
    <xf numFmtId="166" fontId="29" fillId="0" borderId="7" xfId="1" applyNumberFormat="1" applyFont="1" applyBorder="1" applyAlignment="1">
      <alignment horizontal="right"/>
    </xf>
    <xf numFmtId="166" fontId="30" fillId="0" borderId="8" xfId="1" applyNumberFormat="1" applyFont="1" applyBorder="1" applyAlignment="1">
      <alignment horizontal="right"/>
    </xf>
    <xf numFmtId="165" fontId="30" fillId="0" borderId="8" xfId="0" applyNumberFormat="1" applyFont="1" applyBorder="1" applyAlignment="1">
      <alignment horizontal="right"/>
    </xf>
    <xf numFmtId="0" fontId="30" fillId="0" borderId="2" xfId="0" applyFont="1" applyBorder="1" applyAlignment="1">
      <alignment wrapText="1"/>
    </xf>
    <xf numFmtId="0" fontId="29" fillId="0" borderId="2" xfId="0" quotePrefix="1" applyFont="1" applyBorder="1" applyAlignment="1">
      <alignment wrapText="1"/>
    </xf>
    <xf numFmtId="0" fontId="30" fillId="0" borderId="8" xfId="0" applyFont="1" applyBorder="1" applyAlignment="1">
      <alignment wrapText="1"/>
    </xf>
    <xf numFmtId="0" fontId="5" fillId="2" borderId="0" xfId="0" applyFont="1" applyFill="1" applyAlignment="1">
      <alignment horizontal="center" vertical="top" wrapText="1"/>
    </xf>
    <xf numFmtId="0" fontId="0" fillId="0" borderId="0" xfId="0"/>
    <xf numFmtId="0" fontId="10" fillId="0" borderId="0" xfId="0" applyFont="1" applyAlignment="1">
      <alignment horizontal="right"/>
    </xf>
    <xf numFmtId="0" fontId="0" fillId="0" borderId="0" xfId="0" applyFill="1" applyAlignment="1">
      <alignment vertical="center" wrapText="1"/>
    </xf>
    <xf numFmtId="0" fontId="0" fillId="0" borderId="0" xfId="0" applyAlignment="1">
      <alignment wrapText="1"/>
    </xf>
    <xf numFmtId="0" fontId="21" fillId="0" borderId="0" xfId="0" applyFont="1" applyBorder="1" applyAlignment="1">
      <alignment wrapText="1"/>
    </xf>
    <xf numFmtId="3" fontId="0" fillId="0" borderId="0" xfId="0" applyNumberFormat="1" applyAlignment="1">
      <alignment horizontal="right"/>
    </xf>
    <xf numFmtId="3" fontId="0" fillId="0" borderId="0" xfId="0" applyNumberFormat="1" applyFill="1" applyAlignment="1">
      <alignment vertical="center" wrapText="1"/>
    </xf>
    <xf numFmtId="3" fontId="10" fillId="0" borderId="0" xfId="0" applyNumberFormat="1" applyFont="1" applyAlignment="1">
      <alignment horizontal="right"/>
    </xf>
    <xf numFmtId="0" fontId="0" fillId="0" borderId="0" xfId="0"/>
    <xf numFmtId="167" fontId="30" fillId="0" borderId="9" xfId="1" applyNumberFormat="1" applyFont="1" applyBorder="1" applyAlignment="1">
      <alignment horizontal="right"/>
    </xf>
    <xf numFmtId="0" fontId="5" fillId="2" borderId="0" xfId="0" applyFont="1" applyFill="1" applyAlignment="1">
      <alignment horizontal="center" vertical="top" wrapText="1"/>
    </xf>
    <xf numFmtId="0" fontId="0" fillId="0" borderId="0" xfId="0"/>
    <xf numFmtId="0" fontId="5" fillId="2" borderId="0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9" fillId="0" borderId="10" xfId="0" applyFont="1" applyBorder="1" applyAlignment="1">
      <alignment horizontal="center" wrapText="1"/>
    </xf>
    <xf numFmtId="0" fontId="29" fillId="0" borderId="11" xfId="0" applyFont="1" applyBorder="1" applyAlignment="1">
      <alignment horizontal="center" wrapText="1"/>
    </xf>
    <xf numFmtId="0" fontId="29" fillId="0" borderId="12" xfId="0" applyFont="1" applyBorder="1" applyAlignment="1">
      <alignment horizontal="center" wrapText="1"/>
    </xf>
    <xf numFmtId="166" fontId="29" fillId="0" borderId="13" xfId="1" applyNumberFormat="1" applyFont="1" applyBorder="1" applyAlignment="1">
      <alignment horizontal="center"/>
    </xf>
    <xf numFmtId="166" fontId="29" fillId="0" borderId="14" xfId="1" applyNumberFormat="1" applyFont="1" applyBorder="1" applyAlignment="1">
      <alignment horizontal="center"/>
    </xf>
    <xf numFmtId="166" fontId="29" fillId="0" borderId="15" xfId="1" applyNumberFormat="1" applyFont="1" applyBorder="1" applyAlignment="1">
      <alignment horizontal="center"/>
    </xf>
    <xf numFmtId="166" fontId="29" fillId="0" borderId="16" xfId="1" applyNumberFormat="1" applyFont="1" applyBorder="1" applyAlignment="1">
      <alignment horizontal="center"/>
    </xf>
    <xf numFmtId="166" fontId="29" fillId="0" borderId="17" xfId="1" applyNumberFormat="1" applyFont="1" applyBorder="1" applyAlignment="1">
      <alignment horizontal="center"/>
    </xf>
    <xf numFmtId="166" fontId="29" fillId="0" borderId="18" xfId="1" applyNumberFormat="1" applyFont="1" applyBorder="1" applyAlignment="1">
      <alignment horizontal="center"/>
    </xf>
    <xf numFmtId="166" fontId="29" fillId="0" borderId="10" xfId="1" applyNumberFormat="1" applyFont="1" applyBorder="1" applyAlignment="1">
      <alignment horizontal="center" wrapText="1"/>
    </xf>
    <xf numFmtId="166" fontId="29" fillId="0" borderId="12" xfId="1" applyNumberFormat="1" applyFont="1" applyBorder="1" applyAlignment="1">
      <alignment horizontal="center" wrapText="1"/>
    </xf>
    <xf numFmtId="166" fontId="29" fillId="0" borderId="10" xfId="1" applyNumberFormat="1" applyFont="1" applyBorder="1" applyAlignment="1">
      <alignment horizontal="center"/>
    </xf>
    <xf numFmtId="166" fontId="29" fillId="0" borderId="12" xfId="1" applyNumberFormat="1" applyFont="1" applyBorder="1" applyAlignment="1">
      <alignment horizontal="center"/>
    </xf>
    <xf numFmtId="0" fontId="29" fillId="0" borderId="10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166" fontId="29" fillId="0" borderId="9" xfId="1" applyNumberFormat="1" applyFont="1" applyBorder="1" applyAlignment="1">
      <alignment horizontal="center"/>
    </xf>
    <xf numFmtId="166" fontId="29" fillId="0" borderId="19" xfId="1" applyNumberFormat="1" applyFont="1" applyBorder="1" applyAlignment="1">
      <alignment horizontal="center"/>
    </xf>
    <xf numFmtId="166" fontId="29" fillId="0" borderId="20" xfId="1" applyNumberFormat="1" applyFont="1" applyBorder="1" applyAlignment="1">
      <alignment horizontal="center"/>
    </xf>
    <xf numFmtId="166" fontId="29" fillId="0" borderId="21" xfId="1" applyNumberFormat="1" applyFont="1" applyBorder="1" applyAlignment="1">
      <alignment horizontal="center"/>
    </xf>
    <xf numFmtId="166" fontId="29" fillId="0" borderId="0" xfId="1" applyNumberFormat="1" applyFont="1" applyBorder="1" applyAlignment="1">
      <alignment horizontal="center"/>
    </xf>
    <xf numFmtId="166" fontId="29" fillId="0" borderId="22" xfId="1" applyNumberFormat="1" applyFont="1" applyBorder="1" applyAlignment="1">
      <alignment horizontal="center"/>
    </xf>
    <xf numFmtId="166" fontId="23" fillId="0" borderId="17" xfId="1" applyNumberFormat="1" applyFont="1" applyBorder="1" applyAlignment="1">
      <alignment horizontal="center"/>
    </xf>
  </cellXfs>
  <cellStyles count="4">
    <cellStyle name="Ezres" xfId="1" builtinId="3"/>
    <cellStyle name="Normál" xfId="0" builtinId="0"/>
    <cellStyle name="Normál 2" xfId="2" xr:uid="{00000000-0005-0000-0000-000002000000}"/>
    <cellStyle name="Normál_SÁB98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7"/>
  <sheetViews>
    <sheetView view="pageLayout" zoomScaleNormal="100" workbookViewId="0">
      <selection activeCell="E47" sqref="E47"/>
    </sheetView>
  </sheetViews>
  <sheetFormatPr defaultRowHeight="12.75" x14ac:dyDescent="0.2"/>
  <cols>
    <col min="1" max="1" width="8.140625" customWidth="1"/>
    <col min="2" max="2" width="41" customWidth="1"/>
    <col min="3" max="3" width="20.42578125" customWidth="1"/>
    <col min="4" max="4" width="19.28515625" customWidth="1"/>
    <col min="5" max="5" width="32.85546875" customWidth="1"/>
  </cols>
  <sheetData>
    <row r="1" spans="1:5" x14ac:dyDescent="0.2">
      <c r="A1" s="80" t="s">
        <v>411</v>
      </c>
      <c r="B1" s="81"/>
      <c r="C1" s="81"/>
      <c r="D1" s="81"/>
      <c r="E1" s="81"/>
    </row>
    <row r="2" spans="1:5" ht="30" x14ac:dyDescent="0.2">
      <c r="A2" s="3"/>
      <c r="B2" s="3" t="s">
        <v>2</v>
      </c>
      <c r="C2" s="3" t="s">
        <v>3</v>
      </c>
      <c r="D2" s="3" t="s">
        <v>4</v>
      </c>
      <c r="E2" s="3" t="s">
        <v>5</v>
      </c>
    </row>
    <row r="3" spans="1:5" ht="25.5" x14ac:dyDescent="0.2">
      <c r="A3" s="2" t="s">
        <v>6</v>
      </c>
      <c r="B3" s="1" t="s">
        <v>118</v>
      </c>
      <c r="C3" s="4">
        <v>62570886</v>
      </c>
      <c r="D3" s="4">
        <v>0</v>
      </c>
      <c r="E3" s="4">
        <v>62570886</v>
      </c>
    </row>
    <row r="4" spans="1:5" ht="38.25" x14ac:dyDescent="0.2">
      <c r="A4" s="2" t="s">
        <v>119</v>
      </c>
      <c r="B4" s="1" t="s">
        <v>120</v>
      </c>
      <c r="C4" s="4">
        <v>11186790</v>
      </c>
      <c r="D4" s="4">
        <v>0</v>
      </c>
      <c r="E4" s="4">
        <v>11186790</v>
      </c>
    </row>
    <row r="5" spans="1:5" ht="25.5" x14ac:dyDescent="0.2">
      <c r="A5" s="2" t="s">
        <v>121</v>
      </c>
      <c r="B5" s="1" t="s">
        <v>122</v>
      </c>
      <c r="C5" s="4">
        <v>1200000</v>
      </c>
      <c r="D5" s="4">
        <v>0</v>
      </c>
      <c r="E5" s="4">
        <v>1200000</v>
      </c>
    </row>
    <row r="6" spans="1:5" ht="25.5" x14ac:dyDescent="0.2">
      <c r="A6" s="2" t="s">
        <v>123</v>
      </c>
      <c r="B6" s="1" t="s">
        <v>124</v>
      </c>
      <c r="C6" s="4">
        <v>13850120</v>
      </c>
      <c r="D6" s="4">
        <v>0</v>
      </c>
      <c r="E6" s="4">
        <v>13850120</v>
      </c>
    </row>
    <row r="7" spans="1:5" ht="25.5" x14ac:dyDescent="0.2">
      <c r="A7" s="2" t="s">
        <v>9</v>
      </c>
      <c r="B7" s="1" t="s">
        <v>125</v>
      </c>
      <c r="C7" s="4">
        <v>88807796</v>
      </c>
      <c r="D7" s="4">
        <v>0</v>
      </c>
      <c r="E7" s="4">
        <v>88807796</v>
      </c>
    </row>
    <row r="8" spans="1:5" ht="25.5" x14ac:dyDescent="0.2">
      <c r="A8" s="2" t="s">
        <v>41</v>
      </c>
      <c r="B8" s="1" t="s">
        <v>126</v>
      </c>
      <c r="C8" s="4">
        <v>47289125</v>
      </c>
      <c r="D8" s="4">
        <v>0</v>
      </c>
      <c r="E8" s="4">
        <v>47289125</v>
      </c>
    </row>
    <row r="9" spans="1:5" ht="25.5" x14ac:dyDescent="0.2">
      <c r="A9" s="2">
        <v>35</v>
      </c>
      <c r="B9" s="1" t="s">
        <v>407</v>
      </c>
      <c r="C9" s="4">
        <v>169623</v>
      </c>
      <c r="D9" s="4">
        <v>0</v>
      </c>
      <c r="E9" s="4">
        <v>169623</v>
      </c>
    </row>
    <row r="10" spans="1:5" ht="25.5" x14ac:dyDescent="0.2">
      <c r="A10" s="2">
        <v>36</v>
      </c>
      <c r="B10" s="1" t="s">
        <v>127</v>
      </c>
      <c r="C10" s="4">
        <v>6504515</v>
      </c>
      <c r="D10" s="4">
        <v>0</v>
      </c>
      <c r="E10" s="4">
        <v>6504515</v>
      </c>
    </row>
    <row r="11" spans="1:5" x14ac:dyDescent="0.2">
      <c r="A11" s="2" t="s">
        <v>128</v>
      </c>
      <c r="B11" s="1" t="s">
        <v>129</v>
      </c>
      <c r="C11" s="4">
        <v>38080598</v>
      </c>
      <c r="D11" s="4">
        <v>0</v>
      </c>
      <c r="E11" s="4">
        <v>38080598</v>
      </c>
    </row>
    <row r="12" spans="1:5" ht="25.5" x14ac:dyDescent="0.2">
      <c r="A12" s="2">
        <v>39</v>
      </c>
      <c r="B12" s="1" t="s">
        <v>408</v>
      </c>
      <c r="C12" s="4">
        <v>2409389</v>
      </c>
      <c r="D12" s="4">
        <v>0</v>
      </c>
      <c r="E12" s="4">
        <v>2409389</v>
      </c>
    </row>
    <row r="13" spans="1:5" ht="25.5" x14ac:dyDescent="0.2">
      <c r="A13" s="2" t="s">
        <v>55</v>
      </c>
      <c r="B13" s="1" t="s">
        <v>130</v>
      </c>
      <c r="C13" s="4">
        <v>125000</v>
      </c>
      <c r="D13" s="4">
        <v>0</v>
      </c>
      <c r="E13" s="4">
        <v>125000</v>
      </c>
    </row>
    <row r="14" spans="1:5" ht="38.25" x14ac:dyDescent="0.2">
      <c r="A14" s="5" t="s">
        <v>57</v>
      </c>
      <c r="B14" s="6" t="s">
        <v>131</v>
      </c>
      <c r="C14" s="7">
        <v>136096921</v>
      </c>
      <c r="D14" s="7">
        <v>0</v>
      </c>
      <c r="E14" s="7">
        <v>136096921</v>
      </c>
    </row>
    <row r="15" spans="1:5" s="70" customFormat="1" ht="25.5" x14ac:dyDescent="0.2">
      <c r="A15" s="11">
        <v>44</v>
      </c>
      <c r="B15" s="1" t="s">
        <v>409</v>
      </c>
      <c r="C15" s="12">
        <v>1250000</v>
      </c>
      <c r="D15" s="7"/>
      <c r="E15" s="12">
        <v>1250000</v>
      </c>
    </row>
    <row r="16" spans="1:5" ht="38.25" x14ac:dyDescent="0.2">
      <c r="A16" s="2" t="s">
        <v>132</v>
      </c>
      <c r="B16" s="1" t="s">
        <v>133</v>
      </c>
      <c r="C16" s="4">
        <v>9356335</v>
      </c>
      <c r="D16" s="4">
        <v>0</v>
      </c>
      <c r="E16" s="4">
        <v>9356335</v>
      </c>
    </row>
    <row r="17" spans="1:5" s="70" customFormat="1" ht="38.25" x14ac:dyDescent="0.2">
      <c r="A17" s="11" t="s">
        <v>309</v>
      </c>
      <c r="B17" s="1" t="s">
        <v>410</v>
      </c>
      <c r="C17" s="4">
        <v>5984535</v>
      </c>
      <c r="D17" s="4"/>
      <c r="E17" s="4">
        <v>5984535</v>
      </c>
    </row>
    <row r="18" spans="1:5" x14ac:dyDescent="0.2">
      <c r="A18" s="2" t="s">
        <v>134</v>
      </c>
      <c r="B18" s="1" t="s">
        <v>135</v>
      </c>
      <c r="C18" s="4">
        <v>3371800</v>
      </c>
      <c r="D18" s="4">
        <v>0</v>
      </c>
      <c r="E18" s="4">
        <v>3371800</v>
      </c>
    </row>
    <row r="19" spans="1:5" ht="38.25" x14ac:dyDescent="0.2">
      <c r="A19" s="5" t="s">
        <v>136</v>
      </c>
      <c r="B19" s="13" t="s">
        <v>137</v>
      </c>
      <c r="C19" s="7">
        <v>10606335</v>
      </c>
      <c r="D19" s="7">
        <v>0</v>
      </c>
      <c r="E19" s="7">
        <v>10606335</v>
      </c>
    </row>
    <row r="20" spans="1:5" x14ac:dyDescent="0.2">
      <c r="A20" s="2" t="s">
        <v>138</v>
      </c>
      <c r="B20" s="1" t="s">
        <v>139</v>
      </c>
      <c r="C20" s="4">
        <v>4313366</v>
      </c>
      <c r="D20" s="4">
        <v>0</v>
      </c>
      <c r="E20" s="4">
        <v>4313366</v>
      </c>
    </row>
    <row r="21" spans="1:5" ht="25.5" x14ac:dyDescent="0.2">
      <c r="A21" s="2" t="s">
        <v>140</v>
      </c>
      <c r="B21" s="1" t="s">
        <v>141</v>
      </c>
      <c r="C21" s="4">
        <v>4313366</v>
      </c>
      <c r="D21" s="4">
        <v>0</v>
      </c>
      <c r="E21" s="4">
        <v>4313366</v>
      </c>
    </row>
    <row r="22" spans="1:5" ht="25.5" x14ac:dyDescent="0.2">
      <c r="A22" s="2" t="s">
        <v>85</v>
      </c>
      <c r="B22" s="1" t="s">
        <v>142</v>
      </c>
      <c r="C22" s="4">
        <v>6661713</v>
      </c>
      <c r="D22" s="4">
        <v>0</v>
      </c>
      <c r="E22" s="4">
        <v>6661713</v>
      </c>
    </row>
    <row r="23" spans="1:5" ht="38.25" x14ac:dyDescent="0.2">
      <c r="A23" s="2" t="s">
        <v>90</v>
      </c>
      <c r="B23" s="1" t="s">
        <v>143</v>
      </c>
      <c r="C23" s="4">
        <v>6661713</v>
      </c>
      <c r="D23" s="4">
        <v>0</v>
      </c>
      <c r="E23" s="4">
        <v>6661713</v>
      </c>
    </row>
    <row r="24" spans="1:5" x14ac:dyDescent="0.2">
      <c r="A24" s="2" t="s">
        <v>144</v>
      </c>
      <c r="B24" s="1" t="s">
        <v>145</v>
      </c>
      <c r="C24" s="4">
        <v>951246</v>
      </c>
      <c r="D24" s="4">
        <v>0</v>
      </c>
      <c r="E24" s="4">
        <v>951246</v>
      </c>
    </row>
    <row r="25" spans="1:5" ht="25.5" x14ac:dyDescent="0.2">
      <c r="A25" s="2" t="s">
        <v>146</v>
      </c>
      <c r="B25" s="1" t="s">
        <v>147</v>
      </c>
      <c r="C25" s="4">
        <v>951246</v>
      </c>
      <c r="D25" s="4">
        <v>0</v>
      </c>
      <c r="E25" s="4">
        <v>951246</v>
      </c>
    </row>
    <row r="26" spans="1:5" ht="25.5" x14ac:dyDescent="0.2">
      <c r="A26" s="2" t="s">
        <v>148</v>
      </c>
      <c r="B26" s="1" t="s">
        <v>149</v>
      </c>
      <c r="C26" s="4">
        <v>7612959</v>
      </c>
      <c r="D26" s="4">
        <v>0</v>
      </c>
      <c r="E26" s="4">
        <v>7612959</v>
      </c>
    </row>
    <row r="27" spans="1:5" ht="25.5" x14ac:dyDescent="0.2">
      <c r="A27" s="2" t="s">
        <v>150</v>
      </c>
      <c r="B27" s="1" t="s">
        <v>151</v>
      </c>
      <c r="C27" s="4">
        <v>187147</v>
      </c>
      <c r="D27" s="4">
        <v>0</v>
      </c>
      <c r="E27" s="4">
        <v>187147</v>
      </c>
    </row>
    <row r="28" spans="1:5" ht="25.5" x14ac:dyDescent="0.2">
      <c r="A28" s="5" t="s">
        <v>152</v>
      </c>
      <c r="B28" s="6" t="s">
        <v>153</v>
      </c>
      <c r="C28" s="7">
        <v>12113472</v>
      </c>
      <c r="D28" s="7">
        <v>0</v>
      </c>
      <c r="E28" s="7">
        <v>12113472</v>
      </c>
    </row>
    <row r="29" spans="1:5" x14ac:dyDescent="0.2">
      <c r="A29" s="2" t="s">
        <v>154</v>
      </c>
      <c r="B29" s="1" t="s">
        <v>155</v>
      </c>
      <c r="C29" s="4">
        <v>1863205</v>
      </c>
      <c r="D29" s="4">
        <v>0</v>
      </c>
      <c r="E29" s="4">
        <v>1863205</v>
      </c>
    </row>
    <row r="30" spans="1:5" x14ac:dyDescent="0.2">
      <c r="A30" s="2" t="s">
        <v>106</v>
      </c>
      <c r="B30" s="1" t="s">
        <v>156</v>
      </c>
      <c r="C30" s="4">
        <v>2380932</v>
      </c>
      <c r="D30" s="4">
        <v>0</v>
      </c>
      <c r="E30" s="4">
        <v>2380932</v>
      </c>
    </row>
    <row r="31" spans="1:5" ht="25.5" x14ac:dyDescent="0.2">
      <c r="A31" s="2" t="s">
        <v>157</v>
      </c>
      <c r="B31" s="1" t="s">
        <v>158</v>
      </c>
      <c r="C31" s="4">
        <v>2189132</v>
      </c>
      <c r="D31" s="4">
        <v>0</v>
      </c>
      <c r="E31" s="4">
        <v>2189132</v>
      </c>
    </row>
    <row r="32" spans="1:5" ht="25.5" x14ac:dyDescent="0.2">
      <c r="A32" s="2" t="s">
        <v>161</v>
      </c>
      <c r="B32" s="1" t="s">
        <v>162</v>
      </c>
      <c r="C32" s="4">
        <v>1041866</v>
      </c>
      <c r="D32" s="4">
        <v>0</v>
      </c>
      <c r="E32" s="4">
        <v>1041866</v>
      </c>
    </row>
    <row r="33" spans="1:5" s="70" customFormat="1" x14ac:dyDescent="0.2">
      <c r="A33" s="11" t="s">
        <v>226</v>
      </c>
      <c r="B33" s="1" t="s">
        <v>227</v>
      </c>
      <c r="C33" s="4">
        <v>70350</v>
      </c>
      <c r="D33" s="4"/>
      <c r="E33" s="4">
        <v>70350</v>
      </c>
    </row>
    <row r="34" spans="1:5" ht="25.5" x14ac:dyDescent="0.2">
      <c r="A34" s="2" t="s">
        <v>163</v>
      </c>
      <c r="B34" s="1" t="s">
        <v>164</v>
      </c>
      <c r="C34" s="4">
        <v>13924</v>
      </c>
      <c r="D34" s="4">
        <v>0</v>
      </c>
      <c r="E34" s="4">
        <v>13924</v>
      </c>
    </row>
    <row r="35" spans="1:5" ht="25.5" x14ac:dyDescent="0.2">
      <c r="A35" s="2" t="s">
        <v>165</v>
      </c>
      <c r="B35" s="1" t="s">
        <v>166</v>
      </c>
      <c r="C35" s="4">
        <v>13924</v>
      </c>
      <c r="D35" s="4">
        <v>0</v>
      </c>
      <c r="E35" s="4">
        <v>13924</v>
      </c>
    </row>
    <row r="36" spans="1:5" ht="25.5" x14ac:dyDescent="0.2">
      <c r="A36" s="2" t="s">
        <v>167</v>
      </c>
      <c r="B36" s="1" t="s">
        <v>168</v>
      </c>
      <c r="C36" s="4">
        <v>2237250</v>
      </c>
      <c r="D36" s="4">
        <v>0</v>
      </c>
      <c r="E36" s="4">
        <v>2237250</v>
      </c>
    </row>
    <row r="37" spans="1:5" ht="38.25" x14ac:dyDescent="0.2">
      <c r="A37" s="5" t="s">
        <v>169</v>
      </c>
      <c r="B37" s="6" t="s">
        <v>170</v>
      </c>
      <c r="C37" s="7">
        <v>7607527</v>
      </c>
      <c r="D37" s="7">
        <v>0</v>
      </c>
      <c r="E37" s="7">
        <v>7607527</v>
      </c>
    </row>
    <row r="38" spans="1:5" ht="25.5" x14ac:dyDescent="0.2">
      <c r="A38" s="2" t="s">
        <v>171</v>
      </c>
      <c r="B38" s="1" t="s">
        <v>172</v>
      </c>
      <c r="C38" s="4">
        <v>1124139</v>
      </c>
      <c r="D38" s="4">
        <v>0</v>
      </c>
      <c r="E38" s="4">
        <v>1124139</v>
      </c>
    </row>
    <row r="39" spans="1:5" x14ac:dyDescent="0.2">
      <c r="A39" s="2" t="s">
        <v>174</v>
      </c>
      <c r="B39" s="1" t="s">
        <v>175</v>
      </c>
      <c r="C39" s="4">
        <v>1124139</v>
      </c>
      <c r="D39" s="4">
        <v>0</v>
      </c>
      <c r="E39" s="4">
        <v>1124139</v>
      </c>
    </row>
    <row r="40" spans="1:5" ht="25.5" x14ac:dyDescent="0.2">
      <c r="A40" s="5" t="s">
        <v>176</v>
      </c>
      <c r="B40" s="6" t="s">
        <v>177</v>
      </c>
      <c r="C40" s="14">
        <v>1124139</v>
      </c>
      <c r="D40" s="7">
        <v>0</v>
      </c>
      <c r="E40" s="14">
        <v>1124139</v>
      </c>
    </row>
    <row r="41" spans="1:5" ht="25.5" x14ac:dyDescent="0.2">
      <c r="A41" s="5" t="s">
        <v>178</v>
      </c>
      <c r="B41" s="6" t="s">
        <v>179</v>
      </c>
      <c r="C41" s="7">
        <v>167548394</v>
      </c>
      <c r="D41" s="7">
        <v>0</v>
      </c>
      <c r="E41" s="7">
        <v>167548394</v>
      </c>
    </row>
    <row r="44" spans="1:5" x14ac:dyDescent="0.2">
      <c r="A44" s="80" t="s">
        <v>185</v>
      </c>
      <c r="B44" s="81"/>
      <c r="C44" s="81"/>
      <c r="D44" s="81"/>
      <c r="E44" s="81"/>
    </row>
    <row r="45" spans="1:5" ht="30" x14ac:dyDescent="0.2">
      <c r="A45" s="3"/>
      <c r="B45" s="3" t="s">
        <v>2</v>
      </c>
      <c r="C45" s="3" t="s">
        <v>3</v>
      </c>
      <c r="D45" s="3" t="s">
        <v>4</v>
      </c>
      <c r="E45" s="3" t="s">
        <v>5</v>
      </c>
    </row>
    <row r="46" spans="1:5" ht="25.5" x14ac:dyDescent="0.2">
      <c r="A46" s="2" t="s">
        <v>186</v>
      </c>
      <c r="B46" s="1" t="s">
        <v>187</v>
      </c>
      <c r="C46" s="4">
        <v>24879863</v>
      </c>
      <c r="D46" s="4">
        <v>0</v>
      </c>
      <c r="E46" s="4">
        <v>24879863</v>
      </c>
    </row>
    <row r="47" spans="1:5" x14ac:dyDescent="0.2">
      <c r="A47" s="2" t="s">
        <v>0</v>
      </c>
      <c r="B47" s="1" t="s">
        <v>188</v>
      </c>
      <c r="C47" s="4">
        <v>24879863</v>
      </c>
      <c r="D47" s="4">
        <v>0</v>
      </c>
      <c r="E47" s="4">
        <v>24879863</v>
      </c>
    </row>
    <row r="48" spans="1:5" ht="25.5" x14ac:dyDescent="0.2">
      <c r="A48" s="2" t="s">
        <v>15</v>
      </c>
      <c r="B48" s="1" t="s">
        <v>189</v>
      </c>
      <c r="C48" s="4">
        <v>3129555</v>
      </c>
      <c r="D48" s="4">
        <v>0</v>
      </c>
      <c r="E48" s="4">
        <v>3129555</v>
      </c>
    </row>
    <row r="49" spans="1:5" x14ac:dyDescent="0.2">
      <c r="A49" s="2" t="s">
        <v>19</v>
      </c>
      <c r="B49" s="1" t="s">
        <v>190</v>
      </c>
      <c r="C49" s="4">
        <v>47922659</v>
      </c>
      <c r="D49" s="4">
        <v>-47922659</v>
      </c>
      <c r="E49" s="4">
        <v>0</v>
      </c>
    </row>
    <row r="50" spans="1:5" ht="25.5" x14ac:dyDescent="0.2">
      <c r="A50" s="2" t="s">
        <v>191</v>
      </c>
      <c r="B50" s="1" t="s">
        <v>192</v>
      </c>
      <c r="C50" s="4">
        <v>75932077</v>
      </c>
      <c r="D50" s="4">
        <v>-47922659</v>
      </c>
      <c r="E50" s="4">
        <v>28009418</v>
      </c>
    </row>
    <row r="51" spans="1:5" ht="25.5" x14ac:dyDescent="0.2">
      <c r="A51" s="5" t="s">
        <v>41</v>
      </c>
      <c r="B51" s="6" t="s">
        <v>193</v>
      </c>
      <c r="C51" s="7">
        <v>75932077</v>
      </c>
      <c r="D51" s="7">
        <v>-47922659</v>
      </c>
      <c r="E51" s="7">
        <v>28009418</v>
      </c>
    </row>
    <row r="53" spans="1:5" ht="15.75" x14ac:dyDescent="0.25">
      <c r="B53" s="8" t="s">
        <v>218</v>
      </c>
      <c r="E53" s="9">
        <f>SUM(E41,E51)</f>
        <v>195557812</v>
      </c>
    </row>
    <row r="58" spans="1:5" s="70" customFormat="1" x14ac:dyDescent="0.2"/>
    <row r="61" spans="1:5" s="70" customFormat="1" x14ac:dyDescent="0.2"/>
    <row r="62" spans="1:5" s="70" customFormat="1" x14ac:dyDescent="0.2"/>
    <row r="64" spans="1:5" s="70" customFormat="1" x14ac:dyDescent="0.2"/>
    <row r="67" spans="1:5" x14ac:dyDescent="0.2">
      <c r="A67" s="80" t="s">
        <v>1</v>
      </c>
      <c r="B67" s="81"/>
      <c r="C67" s="81"/>
      <c r="D67" s="81"/>
      <c r="E67" s="81"/>
    </row>
    <row r="68" spans="1:5" ht="30" x14ac:dyDescent="0.2">
      <c r="A68" s="3"/>
      <c r="B68" s="3" t="s">
        <v>2</v>
      </c>
      <c r="C68" s="3" t="s">
        <v>3</v>
      </c>
      <c r="D68" s="3" t="s">
        <v>4</v>
      </c>
      <c r="E68" s="3" t="s">
        <v>5</v>
      </c>
    </row>
    <row r="69" spans="1:5" ht="25.5" x14ac:dyDescent="0.2">
      <c r="A69" s="2" t="s">
        <v>6</v>
      </c>
      <c r="B69" s="1" t="s">
        <v>7</v>
      </c>
      <c r="C69" s="4">
        <v>62664210</v>
      </c>
      <c r="D69" s="4">
        <v>0</v>
      </c>
      <c r="E69" s="4">
        <v>62664210</v>
      </c>
    </row>
    <row r="70" spans="1:5" x14ac:dyDescent="0.2">
      <c r="A70" s="11" t="s">
        <v>283</v>
      </c>
      <c r="B70" s="1" t="s">
        <v>412</v>
      </c>
      <c r="C70" s="4">
        <v>1468200</v>
      </c>
      <c r="D70" s="4">
        <v>0</v>
      </c>
      <c r="E70" s="4">
        <v>1468200</v>
      </c>
    </row>
    <row r="71" spans="1:5" x14ac:dyDescent="0.2">
      <c r="A71" s="2" t="s">
        <v>9</v>
      </c>
      <c r="B71" s="1" t="s">
        <v>10</v>
      </c>
      <c r="C71" s="4">
        <v>3758230</v>
      </c>
      <c r="D71" s="4">
        <v>0</v>
      </c>
      <c r="E71" s="4">
        <v>3758230</v>
      </c>
    </row>
    <row r="72" spans="1:5" x14ac:dyDescent="0.2">
      <c r="A72" s="2" t="s">
        <v>11</v>
      </c>
      <c r="B72" s="1" t="s">
        <v>12</v>
      </c>
      <c r="C72" s="4">
        <v>201005</v>
      </c>
      <c r="D72" s="4">
        <v>0</v>
      </c>
      <c r="E72" s="4">
        <v>201005</v>
      </c>
    </row>
    <row r="73" spans="1:5" s="70" customFormat="1" x14ac:dyDescent="0.2">
      <c r="A73" s="11" t="s">
        <v>198</v>
      </c>
      <c r="B73" s="1" t="s">
        <v>413</v>
      </c>
      <c r="C73" s="4">
        <v>205948</v>
      </c>
      <c r="D73" s="4"/>
      <c r="E73" s="4">
        <v>205948</v>
      </c>
    </row>
    <row r="74" spans="1:5" ht="25.5" x14ac:dyDescent="0.2">
      <c r="A74" s="2" t="s">
        <v>13</v>
      </c>
      <c r="B74" s="1" t="s">
        <v>14</v>
      </c>
      <c r="C74" s="4">
        <v>1024709</v>
      </c>
      <c r="D74" s="4">
        <v>0</v>
      </c>
      <c r="E74" s="4">
        <v>1024709</v>
      </c>
    </row>
    <row r="75" spans="1:5" ht="25.5" x14ac:dyDescent="0.2">
      <c r="A75" s="2" t="s">
        <v>15</v>
      </c>
      <c r="B75" s="1" t="s">
        <v>16</v>
      </c>
      <c r="C75" s="4">
        <v>69322302</v>
      </c>
      <c r="D75" s="4">
        <v>0</v>
      </c>
      <c r="E75" s="4">
        <v>69322302</v>
      </c>
    </row>
    <row r="76" spans="1:5" x14ac:dyDescent="0.2">
      <c r="A76" s="2" t="s">
        <v>17</v>
      </c>
      <c r="B76" s="1" t="s">
        <v>18</v>
      </c>
      <c r="C76" s="4">
        <v>8422208</v>
      </c>
      <c r="D76" s="4">
        <v>0</v>
      </c>
      <c r="E76" s="4">
        <v>8422208</v>
      </c>
    </row>
    <row r="77" spans="1:5" ht="38.25" x14ac:dyDescent="0.2">
      <c r="A77" s="2" t="s">
        <v>19</v>
      </c>
      <c r="B77" s="1" t="s">
        <v>20</v>
      </c>
      <c r="C77" s="4">
        <v>643375</v>
      </c>
      <c r="D77" s="4">
        <v>0</v>
      </c>
      <c r="E77" s="4">
        <v>643375</v>
      </c>
    </row>
    <row r="78" spans="1:5" x14ac:dyDescent="0.2">
      <c r="A78" s="2" t="s">
        <v>21</v>
      </c>
      <c r="B78" s="1" t="s">
        <v>22</v>
      </c>
      <c r="C78" s="4">
        <v>82047</v>
      </c>
      <c r="D78" s="4">
        <v>0</v>
      </c>
      <c r="E78" s="4">
        <v>82047</v>
      </c>
    </row>
    <row r="79" spans="1:5" x14ac:dyDescent="0.2">
      <c r="A79" s="2" t="s">
        <v>23</v>
      </c>
      <c r="B79" s="1" t="s">
        <v>24</v>
      </c>
      <c r="C79" s="4">
        <v>9147630</v>
      </c>
      <c r="D79" s="4">
        <v>0</v>
      </c>
      <c r="E79" s="4">
        <v>9147630</v>
      </c>
    </row>
    <row r="80" spans="1:5" x14ac:dyDescent="0.2">
      <c r="A80" s="5" t="s">
        <v>25</v>
      </c>
      <c r="B80" s="6" t="s">
        <v>26</v>
      </c>
      <c r="C80" s="7">
        <v>78469932</v>
      </c>
      <c r="D80" s="7">
        <v>0</v>
      </c>
      <c r="E80" s="7">
        <v>78469932</v>
      </c>
    </row>
    <row r="81" spans="1:5" ht="25.5" x14ac:dyDescent="0.2">
      <c r="A81" s="5" t="s">
        <v>27</v>
      </c>
      <c r="B81" s="6" t="s">
        <v>28</v>
      </c>
      <c r="C81" s="7">
        <v>14358580</v>
      </c>
      <c r="D81" s="7">
        <v>0</v>
      </c>
      <c r="E81" s="7">
        <v>14358580</v>
      </c>
    </row>
    <row r="82" spans="1:5" x14ac:dyDescent="0.2">
      <c r="A82" s="2" t="s">
        <v>29</v>
      </c>
      <c r="B82" s="1" t="s">
        <v>30</v>
      </c>
      <c r="C82" s="4">
        <v>13601008</v>
      </c>
      <c r="D82" s="4">
        <v>0</v>
      </c>
      <c r="E82" s="4">
        <v>13601008</v>
      </c>
    </row>
    <row r="83" spans="1:5" x14ac:dyDescent="0.2">
      <c r="A83" s="2" t="s">
        <v>31</v>
      </c>
      <c r="B83" s="1" t="s">
        <v>32</v>
      </c>
      <c r="C83" s="4">
        <v>321123</v>
      </c>
      <c r="D83" s="4">
        <v>0</v>
      </c>
      <c r="E83" s="4">
        <v>321123</v>
      </c>
    </row>
    <row r="84" spans="1:5" x14ac:dyDescent="0.2">
      <c r="A84" s="2" t="s">
        <v>33</v>
      </c>
      <c r="B84" s="1" t="s">
        <v>34</v>
      </c>
      <c r="C84" s="4">
        <v>100168</v>
      </c>
      <c r="D84" s="4">
        <v>0</v>
      </c>
      <c r="E84" s="4">
        <v>100168</v>
      </c>
    </row>
    <row r="85" spans="1:5" ht="25.5" x14ac:dyDescent="0.2">
      <c r="A85" s="2" t="s">
        <v>35</v>
      </c>
      <c r="B85" s="1" t="s">
        <v>36</v>
      </c>
      <c r="C85" s="4">
        <v>336281</v>
      </c>
      <c r="D85" s="4">
        <v>0</v>
      </c>
      <c r="E85" s="4">
        <v>336281</v>
      </c>
    </row>
    <row r="86" spans="1:5" x14ac:dyDescent="0.2">
      <c r="A86" s="2" t="s">
        <v>37</v>
      </c>
      <c r="B86" s="1" t="s">
        <v>38</v>
      </c>
      <c r="C86" s="4">
        <v>268753</v>
      </c>
      <c r="D86" s="4">
        <v>0</v>
      </c>
      <c r="E86" s="4">
        <v>268753</v>
      </c>
    </row>
    <row r="87" spans="1:5" x14ac:dyDescent="0.2">
      <c r="A87" s="2" t="s">
        <v>39</v>
      </c>
      <c r="B87" s="1" t="s">
        <v>40</v>
      </c>
      <c r="C87" s="4">
        <v>8452370</v>
      </c>
      <c r="D87" s="4">
        <v>0</v>
      </c>
      <c r="E87" s="4">
        <v>8452370</v>
      </c>
    </row>
    <row r="88" spans="1:5" x14ac:dyDescent="0.2">
      <c r="A88" s="2" t="s">
        <v>41</v>
      </c>
      <c r="B88" s="1" t="s">
        <v>42</v>
      </c>
      <c r="C88" s="4">
        <v>8721123</v>
      </c>
      <c r="D88" s="4">
        <v>0</v>
      </c>
      <c r="E88" s="4">
        <v>8721123</v>
      </c>
    </row>
    <row r="89" spans="1:5" ht="25.5" x14ac:dyDescent="0.2">
      <c r="A89" s="2" t="s">
        <v>43</v>
      </c>
      <c r="B89" s="1" t="s">
        <v>44</v>
      </c>
      <c r="C89" s="4">
        <v>350852</v>
      </c>
      <c r="D89" s="4">
        <v>0</v>
      </c>
      <c r="E89" s="4">
        <v>350852</v>
      </c>
    </row>
    <row r="90" spans="1:5" x14ac:dyDescent="0.2">
      <c r="A90" s="2" t="s">
        <v>45</v>
      </c>
      <c r="B90" s="1" t="s">
        <v>46</v>
      </c>
      <c r="C90" s="4">
        <v>263432</v>
      </c>
      <c r="D90" s="4">
        <v>0</v>
      </c>
      <c r="E90" s="4">
        <v>263432</v>
      </c>
    </row>
    <row r="91" spans="1:5" x14ac:dyDescent="0.2">
      <c r="A91" s="2" t="s">
        <v>47</v>
      </c>
      <c r="B91" s="1" t="s">
        <v>48</v>
      </c>
      <c r="C91" s="4">
        <v>614284</v>
      </c>
      <c r="D91" s="4">
        <v>0</v>
      </c>
      <c r="E91" s="4">
        <v>614284</v>
      </c>
    </row>
    <row r="92" spans="1:5" x14ac:dyDescent="0.2">
      <c r="A92" s="2" t="s">
        <v>49</v>
      </c>
      <c r="B92" s="1" t="s">
        <v>50</v>
      </c>
      <c r="C92" s="4">
        <v>2016600</v>
      </c>
      <c r="D92" s="4">
        <v>0</v>
      </c>
      <c r="E92" s="4">
        <v>2016600</v>
      </c>
    </row>
    <row r="93" spans="1:5" x14ac:dyDescent="0.2">
      <c r="A93" s="2" t="s">
        <v>53</v>
      </c>
      <c r="B93" s="1" t="s">
        <v>54</v>
      </c>
      <c r="C93" s="4">
        <v>1972951</v>
      </c>
      <c r="D93" s="4">
        <v>0</v>
      </c>
      <c r="E93" s="4">
        <v>1972951</v>
      </c>
    </row>
    <row r="94" spans="1:5" x14ac:dyDescent="0.2">
      <c r="A94" s="2" t="s">
        <v>55</v>
      </c>
      <c r="B94" s="1" t="s">
        <v>56</v>
      </c>
      <c r="C94" s="4">
        <v>825444</v>
      </c>
      <c r="D94" s="4">
        <v>0</v>
      </c>
      <c r="E94" s="4">
        <v>825444</v>
      </c>
    </row>
    <row r="95" spans="1:5" ht="25.5" x14ac:dyDescent="0.2">
      <c r="A95" s="2" t="s">
        <v>57</v>
      </c>
      <c r="B95" s="1" t="s">
        <v>58</v>
      </c>
      <c r="C95" s="4">
        <v>15680</v>
      </c>
      <c r="D95" s="4">
        <v>0</v>
      </c>
      <c r="E95" s="4">
        <v>15680</v>
      </c>
    </row>
    <row r="96" spans="1:5" x14ac:dyDescent="0.2">
      <c r="A96" s="2" t="s">
        <v>59</v>
      </c>
      <c r="B96" s="1" t="s">
        <v>60</v>
      </c>
      <c r="C96" s="4">
        <v>5996522</v>
      </c>
      <c r="D96" s="4">
        <v>0</v>
      </c>
      <c r="E96" s="4">
        <v>5996522</v>
      </c>
    </row>
    <row r="97" spans="1:5" x14ac:dyDescent="0.2">
      <c r="A97" s="2" t="s">
        <v>61</v>
      </c>
      <c r="B97" s="1" t="s">
        <v>62</v>
      </c>
      <c r="C97" s="4">
        <v>220053</v>
      </c>
      <c r="D97" s="4">
        <v>0</v>
      </c>
      <c r="E97" s="4">
        <v>220053</v>
      </c>
    </row>
    <row r="98" spans="1:5" ht="25.5" x14ac:dyDescent="0.2">
      <c r="A98" s="2" t="s">
        <v>63</v>
      </c>
      <c r="B98" s="1" t="s">
        <v>64</v>
      </c>
      <c r="C98" s="4">
        <v>10827197</v>
      </c>
      <c r="D98" s="4">
        <v>0</v>
      </c>
      <c r="E98" s="4">
        <v>10827197</v>
      </c>
    </row>
    <row r="99" spans="1:5" x14ac:dyDescent="0.2">
      <c r="A99" s="2" t="s">
        <v>65</v>
      </c>
      <c r="B99" s="1" t="s">
        <v>66</v>
      </c>
      <c r="C99" s="4">
        <v>662043</v>
      </c>
      <c r="D99" s="4">
        <v>0</v>
      </c>
      <c r="E99" s="4">
        <v>662043</v>
      </c>
    </row>
    <row r="100" spans="1:5" x14ac:dyDescent="0.2">
      <c r="A100" s="2" t="s">
        <v>67</v>
      </c>
      <c r="B100" s="1" t="s">
        <v>68</v>
      </c>
      <c r="C100" s="4">
        <v>26321</v>
      </c>
      <c r="D100" s="4">
        <v>0</v>
      </c>
      <c r="E100" s="4">
        <v>26321</v>
      </c>
    </row>
    <row r="101" spans="1:5" ht="25.5" x14ac:dyDescent="0.2">
      <c r="A101" s="2" t="s">
        <v>69</v>
      </c>
      <c r="B101" s="1" t="s">
        <v>70</v>
      </c>
      <c r="C101" s="4">
        <v>688364</v>
      </c>
      <c r="D101" s="4">
        <v>0</v>
      </c>
      <c r="E101" s="4">
        <v>688364</v>
      </c>
    </row>
    <row r="102" spans="1:5" ht="25.5" x14ac:dyDescent="0.2">
      <c r="A102" s="2" t="s">
        <v>71</v>
      </c>
      <c r="B102" s="1" t="s">
        <v>72</v>
      </c>
      <c r="C102" s="4">
        <v>4373357</v>
      </c>
      <c r="D102" s="4">
        <v>0</v>
      </c>
      <c r="E102" s="4">
        <v>4373357</v>
      </c>
    </row>
    <row r="103" spans="1:5" ht="25.5" x14ac:dyDescent="0.2">
      <c r="A103" s="2" t="s">
        <v>75</v>
      </c>
      <c r="B103" s="1" t="s">
        <v>76</v>
      </c>
      <c r="C103" s="4">
        <v>4373357</v>
      </c>
      <c r="D103" s="4">
        <v>0</v>
      </c>
      <c r="E103" s="4">
        <v>4373357</v>
      </c>
    </row>
    <row r="104" spans="1:5" x14ac:dyDescent="0.2">
      <c r="A104" s="5" t="s">
        <v>77</v>
      </c>
      <c r="B104" s="6" t="s">
        <v>78</v>
      </c>
      <c r="C104" s="7">
        <v>25224325</v>
      </c>
      <c r="D104" s="7">
        <v>0</v>
      </c>
      <c r="E104" s="7">
        <v>25224325</v>
      </c>
    </row>
    <row r="105" spans="1:5" x14ac:dyDescent="0.2">
      <c r="A105" s="2" t="s">
        <v>79</v>
      </c>
      <c r="B105" s="1" t="s">
        <v>80</v>
      </c>
      <c r="C105" s="4">
        <v>1101000</v>
      </c>
      <c r="D105" s="4">
        <v>0</v>
      </c>
      <c r="E105" s="4">
        <v>1101000</v>
      </c>
    </row>
    <row r="106" spans="1:5" ht="25.5" x14ac:dyDescent="0.2">
      <c r="A106" s="2" t="s">
        <v>81</v>
      </c>
      <c r="B106" s="1" t="s">
        <v>82</v>
      </c>
      <c r="C106" s="4">
        <v>1101000</v>
      </c>
      <c r="D106" s="4">
        <v>0</v>
      </c>
      <c r="E106" s="4">
        <v>1101000</v>
      </c>
    </row>
    <row r="107" spans="1:5" ht="25.5" x14ac:dyDescent="0.2">
      <c r="A107" s="2" t="s">
        <v>83</v>
      </c>
      <c r="B107" s="1" t="s">
        <v>84</v>
      </c>
      <c r="C107" s="4">
        <v>11851140</v>
      </c>
      <c r="D107" s="4">
        <v>0</v>
      </c>
      <c r="E107" s="4">
        <v>11851140</v>
      </c>
    </row>
    <row r="108" spans="1:5" ht="25.5" x14ac:dyDescent="0.2">
      <c r="A108" s="2" t="s">
        <v>86</v>
      </c>
      <c r="B108" s="1" t="s">
        <v>87</v>
      </c>
      <c r="C108" s="4">
        <v>33000</v>
      </c>
      <c r="D108" s="4">
        <v>0</v>
      </c>
      <c r="E108" s="4">
        <v>33000</v>
      </c>
    </row>
    <row r="109" spans="1:5" s="70" customFormat="1" ht="38.25" x14ac:dyDescent="0.2">
      <c r="A109" s="11" t="s">
        <v>414</v>
      </c>
      <c r="B109" s="1" t="s">
        <v>415</v>
      </c>
      <c r="C109" s="4">
        <v>240790</v>
      </c>
      <c r="D109" s="4">
        <v>0</v>
      </c>
      <c r="E109" s="4">
        <v>240790</v>
      </c>
    </row>
    <row r="110" spans="1:5" ht="25.5" x14ac:dyDescent="0.2">
      <c r="A110" s="5" t="s">
        <v>88</v>
      </c>
      <c r="B110" s="6" t="s">
        <v>89</v>
      </c>
      <c r="C110" s="7">
        <v>12952140</v>
      </c>
      <c r="D110" s="7">
        <v>0</v>
      </c>
      <c r="E110" s="7">
        <v>12952140</v>
      </c>
    </row>
    <row r="111" spans="1:5" ht="25.5" x14ac:dyDescent="0.2">
      <c r="A111" s="2" t="s">
        <v>90</v>
      </c>
      <c r="B111" s="1" t="s">
        <v>91</v>
      </c>
      <c r="C111" s="4">
        <v>1253449</v>
      </c>
      <c r="D111" s="4">
        <v>0</v>
      </c>
      <c r="E111" s="4">
        <v>1253449</v>
      </c>
    </row>
    <row r="112" spans="1:5" ht="25.5" x14ac:dyDescent="0.2">
      <c r="A112" s="2" t="s">
        <v>92</v>
      </c>
      <c r="B112" s="1" t="s">
        <v>93</v>
      </c>
      <c r="C112" s="4">
        <v>1253449</v>
      </c>
      <c r="D112" s="4">
        <v>0</v>
      </c>
      <c r="E112" s="4">
        <v>1253449</v>
      </c>
    </row>
    <row r="113" spans="1:5" ht="38.25" x14ac:dyDescent="0.2">
      <c r="A113" s="2" t="s">
        <v>94</v>
      </c>
      <c r="B113" s="1" t="s">
        <v>95</v>
      </c>
      <c r="C113" s="4">
        <v>10781533</v>
      </c>
      <c r="D113" s="4">
        <v>0</v>
      </c>
      <c r="E113" s="4">
        <v>10781533</v>
      </c>
    </row>
    <row r="114" spans="1:5" ht="25.5" x14ac:dyDescent="0.2">
      <c r="A114" s="2" t="s">
        <v>96</v>
      </c>
      <c r="B114" s="1" t="s">
        <v>97</v>
      </c>
      <c r="C114" s="4">
        <v>399048</v>
      </c>
      <c r="D114" s="4">
        <v>0</v>
      </c>
      <c r="E114" s="4">
        <v>399048</v>
      </c>
    </row>
    <row r="115" spans="1:5" ht="25.5" x14ac:dyDescent="0.2">
      <c r="A115" s="2" t="s">
        <v>98</v>
      </c>
      <c r="B115" s="1" t="s">
        <v>99</v>
      </c>
      <c r="C115" s="4">
        <v>10382485</v>
      </c>
      <c r="D115" s="4">
        <v>0</v>
      </c>
      <c r="E115" s="4">
        <v>10382485</v>
      </c>
    </row>
    <row r="116" spans="1:5" ht="25.5" x14ac:dyDescent="0.2">
      <c r="A116" s="2" t="s">
        <v>100</v>
      </c>
      <c r="B116" s="1" t="s">
        <v>101</v>
      </c>
      <c r="C116" s="4">
        <v>5531964</v>
      </c>
      <c r="D116" s="4">
        <v>0</v>
      </c>
      <c r="E116" s="4">
        <v>5531964</v>
      </c>
    </row>
    <row r="117" spans="1:5" x14ac:dyDescent="0.2">
      <c r="A117" s="2" t="s">
        <v>102</v>
      </c>
      <c r="B117" s="1" t="s">
        <v>103</v>
      </c>
      <c r="C117" s="4">
        <v>127625</v>
      </c>
      <c r="D117" s="4">
        <v>0</v>
      </c>
      <c r="E117" s="4">
        <v>127625</v>
      </c>
    </row>
    <row r="118" spans="1:5" x14ac:dyDescent="0.2">
      <c r="A118" s="2" t="s">
        <v>104</v>
      </c>
      <c r="B118" s="1" t="s">
        <v>105</v>
      </c>
      <c r="C118" s="4">
        <v>443703</v>
      </c>
      <c r="D118" s="4">
        <v>0</v>
      </c>
      <c r="E118" s="4">
        <v>443703</v>
      </c>
    </row>
    <row r="119" spans="1:5" x14ac:dyDescent="0.2">
      <c r="A119" s="2" t="s">
        <v>106</v>
      </c>
      <c r="B119" s="1" t="s">
        <v>107</v>
      </c>
      <c r="C119" s="4">
        <v>4960636</v>
      </c>
      <c r="D119" s="4">
        <v>0</v>
      </c>
      <c r="E119" s="4">
        <v>4960636</v>
      </c>
    </row>
    <row r="120" spans="1:5" ht="38.25" x14ac:dyDescent="0.2">
      <c r="A120" s="5" t="s">
        <v>108</v>
      </c>
      <c r="B120" s="6" t="s">
        <v>109</v>
      </c>
      <c r="C120" s="7">
        <v>17566946</v>
      </c>
      <c r="D120" s="7">
        <v>0</v>
      </c>
      <c r="E120" s="7">
        <v>17566946</v>
      </c>
    </row>
    <row r="121" spans="1:5" s="70" customFormat="1" x14ac:dyDescent="0.2">
      <c r="A121" s="11" t="s">
        <v>226</v>
      </c>
      <c r="B121" s="1" t="s">
        <v>418</v>
      </c>
      <c r="C121" s="12">
        <v>550000</v>
      </c>
      <c r="D121" s="12">
        <v>0</v>
      </c>
      <c r="E121" s="12">
        <v>550000</v>
      </c>
    </row>
    <row r="122" spans="1:5" s="70" customFormat="1" ht="25.5" x14ac:dyDescent="0.2">
      <c r="A122" s="11" t="s">
        <v>416</v>
      </c>
      <c r="B122" s="1" t="s">
        <v>417</v>
      </c>
      <c r="C122" s="12">
        <v>3300000</v>
      </c>
      <c r="D122" s="12">
        <v>0</v>
      </c>
      <c r="E122" s="12">
        <v>3300000</v>
      </c>
    </row>
    <row r="123" spans="1:5" s="70" customFormat="1" x14ac:dyDescent="0.2">
      <c r="A123" s="11">
        <v>194</v>
      </c>
      <c r="B123" s="1" t="s">
        <v>419</v>
      </c>
      <c r="C123" s="12">
        <v>200000</v>
      </c>
      <c r="D123" s="12">
        <v>0</v>
      </c>
      <c r="E123" s="12">
        <v>200000</v>
      </c>
    </row>
    <row r="124" spans="1:5" s="70" customFormat="1" ht="25.5" x14ac:dyDescent="0.2">
      <c r="A124" s="11" t="s">
        <v>420</v>
      </c>
      <c r="B124" s="1" t="s">
        <v>421</v>
      </c>
      <c r="C124" s="12">
        <v>3285000</v>
      </c>
      <c r="D124" s="12">
        <v>0</v>
      </c>
      <c r="E124" s="12">
        <v>3285000</v>
      </c>
    </row>
    <row r="125" spans="1:5" ht="25.5" x14ac:dyDescent="0.2">
      <c r="A125" s="2" t="s">
        <v>110</v>
      </c>
      <c r="B125" s="1" t="s">
        <v>111</v>
      </c>
      <c r="C125" s="4">
        <v>3899669</v>
      </c>
      <c r="D125" s="4">
        <v>0</v>
      </c>
      <c r="E125" s="4">
        <v>3899669</v>
      </c>
    </row>
    <row r="126" spans="1:5" ht="25.5" x14ac:dyDescent="0.2">
      <c r="A126" s="2" t="s">
        <v>112</v>
      </c>
      <c r="B126" s="1" t="s">
        <v>113</v>
      </c>
      <c r="C126" s="4">
        <v>1410526</v>
      </c>
      <c r="D126" s="4">
        <v>0</v>
      </c>
      <c r="E126" s="4">
        <v>1410526</v>
      </c>
    </row>
    <row r="127" spans="1:5" x14ac:dyDescent="0.2">
      <c r="A127" s="5" t="s">
        <v>114</v>
      </c>
      <c r="B127" s="6" t="s">
        <v>115</v>
      </c>
      <c r="C127" s="7">
        <v>12445195</v>
      </c>
      <c r="D127" s="7">
        <v>0</v>
      </c>
      <c r="E127" s="7">
        <v>12445195</v>
      </c>
    </row>
    <row r="128" spans="1:5" s="70" customFormat="1" x14ac:dyDescent="0.2">
      <c r="A128" s="11" t="s">
        <v>423</v>
      </c>
      <c r="B128" s="1" t="s">
        <v>424</v>
      </c>
      <c r="C128" s="12">
        <v>215472</v>
      </c>
      <c r="D128" s="12">
        <v>0</v>
      </c>
      <c r="E128" s="12">
        <v>215472</v>
      </c>
    </row>
    <row r="129" spans="1:5" s="70" customFormat="1" x14ac:dyDescent="0.2">
      <c r="A129" s="5" t="s">
        <v>163</v>
      </c>
      <c r="B129" s="13" t="s">
        <v>422</v>
      </c>
      <c r="C129" s="7">
        <v>215472</v>
      </c>
      <c r="D129" s="7">
        <v>0</v>
      </c>
      <c r="E129" s="7">
        <v>215472</v>
      </c>
    </row>
    <row r="130" spans="1:5" ht="25.5" x14ac:dyDescent="0.2">
      <c r="A130" s="5" t="s">
        <v>116</v>
      </c>
      <c r="B130" s="6" t="s">
        <v>117</v>
      </c>
      <c r="C130" s="7">
        <v>161232590</v>
      </c>
      <c r="D130" s="7">
        <v>0</v>
      </c>
      <c r="E130" s="7">
        <v>161232590</v>
      </c>
    </row>
    <row r="131" spans="1:5" x14ac:dyDescent="0.2">
      <c r="A131" s="80" t="s">
        <v>180</v>
      </c>
      <c r="B131" s="81"/>
      <c r="C131" s="81"/>
      <c r="D131" s="81"/>
      <c r="E131" s="81"/>
    </row>
    <row r="132" spans="1:5" ht="30" x14ac:dyDescent="0.2">
      <c r="A132" s="3"/>
      <c r="B132" s="3" t="s">
        <v>2</v>
      </c>
      <c r="C132" s="3" t="s">
        <v>3</v>
      </c>
      <c r="D132" s="3" t="s">
        <v>4</v>
      </c>
      <c r="E132" s="3" t="s">
        <v>5</v>
      </c>
    </row>
    <row r="133" spans="1:5" ht="25.5" x14ac:dyDescent="0.2">
      <c r="A133" s="2" t="s">
        <v>27</v>
      </c>
      <c r="B133" s="1" t="s">
        <v>181</v>
      </c>
      <c r="C133" s="4">
        <v>2964127</v>
      </c>
      <c r="D133" s="4">
        <v>0</v>
      </c>
      <c r="E133" s="4">
        <v>2964127</v>
      </c>
    </row>
    <row r="134" spans="1:5" ht="25.5" x14ac:dyDescent="0.2">
      <c r="A134" s="2" t="s">
        <v>29</v>
      </c>
      <c r="B134" s="1" t="s">
        <v>182</v>
      </c>
      <c r="C134" s="4">
        <v>47922659</v>
      </c>
      <c r="D134" s="4">
        <v>-47922659</v>
      </c>
      <c r="E134" s="4">
        <v>0</v>
      </c>
    </row>
    <row r="135" spans="1:5" ht="25.5" x14ac:dyDescent="0.2">
      <c r="A135" s="2" t="s">
        <v>37</v>
      </c>
      <c r="B135" s="1" t="s">
        <v>183</v>
      </c>
      <c r="C135" s="4">
        <v>50886786</v>
      </c>
      <c r="D135" s="4">
        <v>-47922659</v>
      </c>
      <c r="E135" s="4">
        <v>2964127</v>
      </c>
    </row>
    <row r="136" spans="1:5" ht="25.5" x14ac:dyDescent="0.2">
      <c r="A136" s="5" t="s">
        <v>53</v>
      </c>
      <c r="B136" s="6" t="s">
        <v>184</v>
      </c>
      <c r="C136" s="7">
        <v>50886786</v>
      </c>
      <c r="D136" s="7">
        <v>-47922659</v>
      </c>
      <c r="E136" s="7">
        <v>2964127</v>
      </c>
    </row>
    <row r="137" spans="1:5" ht="15.75" x14ac:dyDescent="0.25">
      <c r="B137" s="8" t="s">
        <v>219</v>
      </c>
      <c r="E137" s="9">
        <f>SUM(E130,E136)</f>
        <v>164196717</v>
      </c>
    </row>
  </sheetData>
  <mergeCells count="4">
    <mergeCell ref="A1:E1"/>
    <mergeCell ref="A44:E44"/>
    <mergeCell ref="A67:E67"/>
    <mergeCell ref="A131:E131"/>
  </mergeCells>
  <phoneticPr fontId="0" type="noConversion"/>
  <pageMargins left="0.75" right="0.75" top="1" bottom="1" header="0.5" footer="0.5"/>
  <pageSetup orientation="landscape" horizontalDpi="300" verticalDpi="300" r:id="rId1"/>
  <headerFooter alignWithMargins="0">
    <oddHeader>&amp;L
1.melléklet 6./2018.(VI.01..)ÖR&amp;C&amp;"Arial CE,Félkövér"Bolhó Község Önkormányzata és a Bolhói Közös Önkormányzati Hivatal 2017.évi gazdálkodásának összevont bevételei és kiadásai teljesítése &amp;R
adatok Ft-ban</oddHeader>
    <oddFooter>&amp;C&amp;P. oldal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3"/>
  <sheetViews>
    <sheetView tabSelected="1" view="pageLayout" zoomScaleNormal="100" workbookViewId="0">
      <selection activeCell="P4" sqref="P4"/>
    </sheetView>
  </sheetViews>
  <sheetFormatPr defaultRowHeight="12.75" x14ac:dyDescent="0.2"/>
  <cols>
    <col min="1" max="1" width="15.28515625" customWidth="1"/>
    <col min="2" max="2" width="12.5703125" customWidth="1"/>
    <col min="3" max="3" width="13.28515625" customWidth="1"/>
    <col min="4" max="5" width="12.28515625" customWidth="1"/>
    <col min="6" max="6" width="11.85546875" customWidth="1"/>
    <col min="7" max="7" width="13.42578125" customWidth="1"/>
    <col min="8" max="8" width="11.5703125" customWidth="1"/>
    <col min="9" max="9" width="9.28515625" customWidth="1"/>
    <col min="10" max="10" width="13" customWidth="1"/>
    <col min="11" max="11" width="12.7109375" customWidth="1"/>
    <col min="12" max="12" width="12.85546875" customWidth="1"/>
    <col min="13" max="13" width="12.28515625" customWidth="1"/>
    <col min="14" max="14" width="4.85546875" customWidth="1"/>
  </cols>
  <sheetData>
    <row r="1" spans="1:14" ht="13.5" thickBot="1" x14ac:dyDescent="0.25">
      <c r="A1" s="98" t="s">
        <v>376</v>
      </c>
      <c r="B1" s="101" t="s">
        <v>377</v>
      </c>
      <c r="C1" s="102"/>
      <c r="D1" s="102"/>
      <c r="E1" s="102"/>
      <c r="F1" s="102"/>
      <c r="G1" s="103"/>
      <c r="H1" s="92" t="s">
        <v>378</v>
      </c>
      <c r="I1" s="88"/>
      <c r="J1" s="89"/>
      <c r="K1" s="107" t="s">
        <v>464</v>
      </c>
      <c r="L1" s="88"/>
      <c r="M1" s="89"/>
      <c r="N1" s="85" t="s">
        <v>379</v>
      </c>
    </row>
    <row r="2" spans="1:14" x14ac:dyDescent="0.2">
      <c r="A2" s="99"/>
      <c r="B2" s="88" t="s">
        <v>380</v>
      </c>
      <c r="C2" s="88"/>
      <c r="D2" s="89"/>
      <c r="E2" s="92" t="s">
        <v>381</v>
      </c>
      <c r="F2" s="88"/>
      <c r="G2" s="89"/>
      <c r="H2" s="104"/>
      <c r="I2" s="105"/>
      <c r="J2" s="106"/>
      <c r="K2" s="104"/>
      <c r="L2" s="105"/>
      <c r="M2" s="106"/>
      <c r="N2" s="86"/>
    </row>
    <row r="3" spans="1:14" ht="13.5" thickBot="1" x14ac:dyDescent="0.25">
      <c r="A3" s="99"/>
      <c r="B3" s="90"/>
      <c r="C3" s="90"/>
      <c r="D3" s="91"/>
      <c r="E3" s="93"/>
      <c r="F3" s="90"/>
      <c r="G3" s="91"/>
      <c r="H3" s="93"/>
      <c r="I3" s="90"/>
      <c r="J3" s="91"/>
      <c r="K3" s="93"/>
      <c r="L3" s="90"/>
      <c r="M3" s="91"/>
      <c r="N3" s="86"/>
    </row>
    <row r="4" spans="1:14" x14ac:dyDescent="0.2">
      <c r="A4" s="99"/>
      <c r="B4" s="89" t="s">
        <v>382</v>
      </c>
      <c r="C4" s="94" t="s">
        <v>383</v>
      </c>
      <c r="D4" s="96" t="s">
        <v>384</v>
      </c>
      <c r="E4" s="96" t="s">
        <v>382</v>
      </c>
      <c r="F4" s="94" t="s">
        <v>383</v>
      </c>
      <c r="G4" s="96" t="s">
        <v>384</v>
      </c>
      <c r="H4" s="96" t="s">
        <v>382</v>
      </c>
      <c r="I4" s="94" t="s">
        <v>383</v>
      </c>
      <c r="J4" s="96" t="s">
        <v>384</v>
      </c>
      <c r="K4" s="96" t="s">
        <v>382</v>
      </c>
      <c r="L4" s="94" t="s">
        <v>383</v>
      </c>
      <c r="M4" s="96" t="s">
        <v>384</v>
      </c>
      <c r="N4" s="86"/>
    </row>
    <row r="5" spans="1:14" ht="13.5" thickBot="1" x14ac:dyDescent="0.25">
      <c r="A5" s="100"/>
      <c r="B5" s="91"/>
      <c r="C5" s="95"/>
      <c r="D5" s="97"/>
      <c r="E5" s="97"/>
      <c r="F5" s="95"/>
      <c r="G5" s="97"/>
      <c r="H5" s="97"/>
      <c r="I5" s="95"/>
      <c r="J5" s="97"/>
      <c r="K5" s="97"/>
      <c r="L5" s="95"/>
      <c r="M5" s="97"/>
      <c r="N5" s="87"/>
    </row>
    <row r="6" spans="1:14" x14ac:dyDescent="0.2">
      <c r="A6" s="66" t="s">
        <v>385</v>
      </c>
      <c r="B6" s="55"/>
      <c r="C6" s="55"/>
      <c r="D6" s="55"/>
      <c r="E6" s="55">
        <v>2821000</v>
      </c>
      <c r="F6" s="55">
        <v>2821000</v>
      </c>
      <c r="G6" s="55">
        <f>SUM(G7)</f>
        <v>0</v>
      </c>
      <c r="H6" s="55"/>
      <c r="I6" s="55"/>
      <c r="J6" s="55"/>
      <c r="K6" s="55">
        <f t="shared" ref="K6:M7" si="0">B6+E6+H6</f>
        <v>2821000</v>
      </c>
      <c r="L6" s="55">
        <f t="shared" si="0"/>
        <v>2821000</v>
      </c>
      <c r="M6" s="56">
        <f>M7+M8</f>
        <v>550000</v>
      </c>
      <c r="N6" s="57">
        <f>(1-M6/K6)*100</f>
        <v>80.5033676001418</v>
      </c>
    </row>
    <row r="7" spans="1:14" ht="22.5" x14ac:dyDescent="0.2">
      <c r="A7" s="54" t="s">
        <v>386</v>
      </c>
      <c r="B7" s="58"/>
      <c r="C7" s="58"/>
      <c r="D7" s="58"/>
      <c r="E7" s="58">
        <v>2821000</v>
      </c>
      <c r="F7" s="58">
        <v>2821000</v>
      </c>
      <c r="G7" s="58">
        <f>E7-F7</f>
        <v>0</v>
      </c>
      <c r="H7" s="58"/>
      <c r="I7" s="58"/>
      <c r="J7" s="58"/>
      <c r="K7" s="58">
        <f t="shared" si="0"/>
        <v>2821000</v>
      </c>
      <c r="L7" s="58">
        <f t="shared" si="0"/>
        <v>2821000</v>
      </c>
      <c r="M7" s="59">
        <f t="shared" si="0"/>
        <v>0</v>
      </c>
      <c r="N7" s="60">
        <f>(1-M7/K7)*100</f>
        <v>100</v>
      </c>
    </row>
    <row r="8" spans="1:14" x14ac:dyDescent="0.2">
      <c r="A8" s="67" t="s">
        <v>387</v>
      </c>
      <c r="B8" s="58"/>
      <c r="C8" s="58"/>
      <c r="D8" s="58"/>
      <c r="E8" s="58">
        <v>550000</v>
      </c>
      <c r="F8" s="58">
        <v>0</v>
      </c>
      <c r="G8" s="58">
        <v>550000</v>
      </c>
      <c r="H8" s="58"/>
      <c r="I8" s="58"/>
      <c r="J8" s="58"/>
      <c r="K8" s="58">
        <v>550000</v>
      </c>
      <c r="L8" s="58">
        <f>C8+F8+I8</f>
        <v>0</v>
      </c>
      <c r="M8" s="59">
        <f>D8+G8+J8</f>
        <v>550000</v>
      </c>
      <c r="N8" s="60">
        <f>(1-M8/K8)*100</f>
        <v>0</v>
      </c>
    </row>
    <row r="9" spans="1:14" x14ac:dyDescent="0.2">
      <c r="A9" s="66" t="s">
        <v>388</v>
      </c>
      <c r="B9" s="55">
        <f>SUM(B10:B16)</f>
        <v>670592685</v>
      </c>
      <c r="C9" s="55">
        <f t="shared" ref="C9:J9" si="1">SUM(C10:C16)</f>
        <v>396741230</v>
      </c>
      <c r="D9" s="55">
        <f t="shared" si="1"/>
        <v>273851455</v>
      </c>
      <c r="E9" s="55">
        <f>SUM(E10:E16)</f>
        <v>164128521</v>
      </c>
      <c r="F9" s="55">
        <f t="shared" si="1"/>
        <v>63104187</v>
      </c>
      <c r="G9" s="55">
        <f t="shared" si="1"/>
        <v>50910325</v>
      </c>
      <c r="H9" s="55">
        <f t="shared" si="1"/>
        <v>14699000</v>
      </c>
      <c r="I9" s="55">
        <f t="shared" si="1"/>
        <v>121200</v>
      </c>
      <c r="J9" s="55">
        <f t="shared" si="1"/>
        <v>14577800</v>
      </c>
      <c r="K9" s="55">
        <v>849420206</v>
      </c>
      <c r="L9" s="55">
        <v>297108865</v>
      </c>
      <c r="M9" s="56">
        <f>SUM(K9-L9)</f>
        <v>552311341</v>
      </c>
      <c r="N9" s="61">
        <f>(1-M9/K9)*100</f>
        <v>34.977842874625473</v>
      </c>
    </row>
    <row r="10" spans="1:14" x14ac:dyDescent="0.2">
      <c r="A10" s="54" t="s">
        <v>389</v>
      </c>
      <c r="B10" s="58">
        <v>1116025</v>
      </c>
      <c r="C10" s="58"/>
      <c r="D10" s="58">
        <f>B10-C10</f>
        <v>1116025</v>
      </c>
      <c r="E10" s="58"/>
      <c r="F10" s="58"/>
      <c r="G10" s="58">
        <f t="shared" ref="G10:G15" si="2">E10-F10</f>
        <v>0</v>
      </c>
      <c r="H10" s="58">
        <v>3941000</v>
      </c>
      <c r="I10" s="58"/>
      <c r="J10" s="58">
        <f t="shared" ref="J10:J15" si="3">H10-I10</f>
        <v>3941000</v>
      </c>
      <c r="K10" s="58">
        <f t="shared" ref="K10:K15" si="4">B10+E10+H10</f>
        <v>5057025</v>
      </c>
      <c r="L10" s="58"/>
      <c r="M10" s="59">
        <f t="shared" ref="M10:M15" si="5">D10+G10+J10</f>
        <v>5057025</v>
      </c>
      <c r="N10" s="60">
        <f>(1-M10/K10)*100</f>
        <v>0</v>
      </c>
    </row>
    <row r="11" spans="1:14" x14ac:dyDescent="0.2">
      <c r="A11" s="54" t="s">
        <v>390</v>
      </c>
      <c r="B11" s="58">
        <v>200000</v>
      </c>
      <c r="C11" s="58"/>
      <c r="D11" s="58">
        <f>B11-C11</f>
        <v>200000</v>
      </c>
      <c r="E11" s="58"/>
      <c r="F11" s="58"/>
      <c r="G11" s="58">
        <f t="shared" si="2"/>
        <v>0</v>
      </c>
      <c r="H11" s="58">
        <v>10630000</v>
      </c>
      <c r="I11" s="58"/>
      <c r="J11" s="58">
        <f t="shared" si="3"/>
        <v>10630000</v>
      </c>
      <c r="K11" s="58">
        <f t="shared" si="4"/>
        <v>10830000</v>
      </c>
      <c r="L11" s="58"/>
      <c r="M11" s="59">
        <f t="shared" si="5"/>
        <v>10830000</v>
      </c>
      <c r="N11" s="60">
        <f t="shared" ref="N11:N20" si="6">(1-M11/K11)*100</f>
        <v>0</v>
      </c>
    </row>
    <row r="12" spans="1:14" x14ac:dyDescent="0.2">
      <c r="A12" s="54" t="s">
        <v>391</v>
      </c>
      <c r="B12" s="58">
        <v>1473530</v>
      </c>
      <c r="C12" s="58">
        <v>2457352</v>
      </c>
      <c r="D12" s="58">
        <f>B12-C12</f>
        <v>-983822</v>
      </c>
      <c r="E12" s="58">
        <v>95216420</v>
      </c>
      <c r="F12" s="58">
        <v>52679581</v>
      </c>
      <c r="G12" s="58">
        <f t="shared" si="2"/>
        <v>42536839</v>
      </c>
      <c r="H12" s="58"/>
      <c r="I12" s="58"/>
      <c r="J12" s="58">
        <f t="shared" si="3"/>
        <v>0</v>
      </c>
      <c r="K12" s="58">
        <f t="shared" si="4"/>
        <v>96689950</v>
      </c>
      <c r="L12" s="58">
        <f>C12+F12+I12</f>
        <v>55136933</v>
      </c>
      <c r="M12" s="59">
        <f t="shared" si="5"/>
        <v>41553017</v>
      </c>
      <c r="N12" s="60">
        <f t="shared" si="6"/>
        <v>57.02447151953227</v>
      </c>
    </row>
    <row r="13" spans="1:14" x14ac:dyDescent="0.2">
      <c r="A13" s="54" t="s">
        <v>392</v>
      </c>
      <c r="B13" s="58">
        <v>235111067</v>
      </c>
      <c r="C13" s="58">
        <v>231426126</v>
      </c>
      <c r="D13" s="58">
        <f>B13-C13</f>
        <v>3684941</v>
      </c>
      <c r="E13" s="58">
        <v>18798092</v>
      </c>
      <c r="F13" s="58">
        <v>10424606</v>
      </c>
      <c r="G13" s="58">
        <f t="shared" si="2"/>
        <v>8373486</v>
      </c>
      <c r="H13" s="58">
        <v>128000</v>
      </c>
      <c r="I13" s="58">
        <v>121200</v>
      </c>
      <c r="J13" s="58">
        <f t="shared" si="3"/>
        <v>6800</v>
      </c>
      <c r="K13" s="58">
        <f t="shared" si="4"/>
        <v>254037159</v>
      </c>
      <c r="L13" s="58">
        <f>C13+F13+I13</f>
        <v>241971932</v>
      </c>
      <c r="M13" s="59">
        <f t="shared" si="5"/>
        <v>12065227</v>
      </c>
      <c r="N13" s="60">
        <f t="shared" si="6"/>
        <v>95.250605443906736</v>
      </c>
    </row>
    <row r="14" spans="1:14" x14ac:dyDescent="0.2">
      <c r="A14" s="54" t="s">
        <v>393</v>
      </c>
      <c r="B14" s="58"/>
      <c r="C14" s="58"/>
      <c r="D14" s="58">
        <f>B14-C14</f>
        <v>0</v>
      </c>
      <c r="E14" s="58"/>
      <c r="F14" s="58"/>
      <c r="G14" s="58">
        <f t="shared" si="2"/>
        <v>0</v>
      </c>
      <c r="H14" s="58"/>
      <c r="I14" s="58"/>
      <c r="J14" s="58">
        <f t="shared" si="3"/>
        <v>0</v>
      </c>
      <c r="K14" s="58">
        <f t="shared" si="4"/>
        <v>0</v>
      </c>
      <c r="L14" s="58"/>
      <c r="M14" s="59">
        <f t="shared" si="5"/>
        <v>0</v>
      </c>
      <c r="N14" s="60" t="e">
        <f t="shared" si="6"/>
        <v>#DIV/0!</v>
      </c>
    </row>
    <row r="15" spans="1:14" x14ac:dyDescent="0.2">
      <c r="A15" s="54" t="s">
        <v>394</v>
      </c>
      <c r="B15" s="58"/>
      <c r="C15" s="62"/>
      <c r="D15" s="58"/>
      <c r="E15" s="58"/>
      <c r="F15" s="58"/>
      <c r="G15" s="58">
        <f t="shared" si="2"/>
        <v>0</v>
      </c>
      <c r="H15" s="58"/>
      <c r="I15" s="58"/>
      <c r="J15" s="58">
        <f t="shared" si="3"/>
        <v>0</v>
      </c>
      <c r="K15" s="58">
        <f t="shared" si="4"/>
        <v>0</v>
      </c>
      <c r="L15" s="58"/>
      <c r="M15" s="59">
        <f t="shared" si="5"/>
        <v>0</v>
      </c>
      <c r="N15" s="60" t="e">
        <f t="shared" si="6"/>
        <v>#DIV/0!</v>
      </c>
    </row>
    <row r="16" spans="1:14" ht="33.75" x14ac:dyDescent="0.2">
      <c r="A16" s="52" t="s">
        <v>402</v>
      </c>
      <c r="B16" s="58">
        <v>432692063</v>
      </c>
      <c r="C16" s="58">
        <v>162857752</v>
      </c>
      <c r="D16" s="58">
        <f>B16-C16</f>
        <v>269834311</v>
      </c>
      <c r="E16" s="58">
        <v>50114009</v>
      </c>
      <c r="F16" s="58"/>
      <c r="G16" s="58"/>
      <c r="H16" s="58"/>
      <c r="I16" s="58"/>
      <c r="J16" s="58"/>
      <c r="K16" s="58">
        <f>B16+E16+H16</f>
        <v>482806072</v>
      </c>
      <c r="L16" s="58">
        <f>C16+F16+I16</f>
        <v>162857752</v>
      </c>
      <c r="M16" s="59">
        <f>K16-L16</f>
        <v>319948320</v>
      </c>
      <c r="N16" s="60">
        <f t="shared" si="6"/>
        <v>33.731504520100565</v>
      </c>
    </row>
    <row r="17" spans="1:14" ht="32.25" x14ac:dyDescent="0.2">
      <c r="A17" s="53" t="s">
        <v>395</v>
      </c>
      <c r="B17" s="55"/>
      <c r="C17" s="55"/>
      <c r="D17" s="55"/>
      <c r="E17" s="55">
        <f>SUM(E18:E20)</f>
        <v>48480312</v>
      </c>
      <c r="F17" s="55">
        <f>SUM(F18:F20)</f>
        <v>22727444</v>
      </c>
      <c r="G17" s="55">
        <f>SUM(G18:G20)</f>
        <v>25752868</v>
      </c>
      <c r="H17" s="55"/>
      <c r="I17" s="55"/>
      <c r="J17" s="55"/>
      <c r="K17" s="55">
        <v>55982981</v>
      </c>
      <c r="L17" s="55">
        <v>25374473</v>
      </c>
      <c r="M17" s="56">
        <f>K17-L17</f>
        <v>30608508</v>
      </c>
      <c r="N17" s="61">
        <f>(1-M17/K17)*100</f>
        <v>45.325333783136699</v>
      </c>
    </row>
    <row r="18" spans="1:14" ht="33.75" x14ac:dyDescent="0.2">
      <c r="A18" s="54" t="s">
        <v>396</v>
      </c>
      <c r="B18" s="58"/>
      <c r="C18" s="58"/>
      <c r="D18" s="58"/>
      <c r="E18" s="58">
        <v>3515432</v>
      </c>
      <c r="F18" s="58">
        <v>3254420</v>
      </c>
      <c r="G18" s="58">
        <f>E18-F18</f>
        <v>261012</v>
      </c>
      <c r="H18" s="58"/>
      <c r="I18" s="58"/>
      <c r="J18" s="58"/>
      <c r="K18" s="58">
        <f t="shared" ref="K18:M20" si="7">B18+E18+H18</f>
        <v>3515432</v>
      </c>
      <c r="L18" s="58">
        <f t="shared" si="7"/>
        <v>3254420</v>
      </c>
      <c r="M18" s="59">
        <f t="shared" si="7"/>
        <v>261012</v>
      </c>
      <c r="N18" s="60">
        <f t="shared" si="6"/>
        <v>92.575251064449546</v>
      </c>
    </row>
    <row r="19" spans="1:14" x14ac:dyDescent="0.2">
      <c r="A19" s="54" t="s">
        <v>397</v>
      </c>
      <c r="B19" s="63"/>
      <c r="C19" s="58"/>
      <c r="D19" s="58"/>
      <c r="E19" s="58">
        <v>10889815</v>
      </c>
      <c r="F19" s="58">
        <v>9697406</v>
      </c>
      <c r="G19" s="58">
        <f>E19-F19</f>
        <v>1192409</v>
      </c>
      <c r="H19" s="58"/>
      <c r="I19" s="58"/>
      <c r="J19" s="58"/>
      <c r="K19" s="58">
        <f>B19+E19+H19</f>
        <v>10889815</v>
      </c>
      <c r="L19" s="58">
        <f>C19+F19+I19</f>
        <v>9697406</v>
      </c>
      <c r="M19" s="59">
        <f>D19+G19+J19</f>
        <v>1192409</v>
      </c>
      <c r="N19" s="60">
        <f t="shared" si="6"/>
        <v>89.05023639060903</v>
      </c>
    </row>
    <row r="20" spans="1:14" ht="33.75" x14ac:dyDescent="0.2">
      <c r="A20" s="54" t="s">
        <v>398</v>
      </c>
      <c r="B20" s="63"/>
      <c r="C20" s="58"/>
      <c r="D20" s="58"/>
      <c r="E20" s="58">
        <v>34075065</v>
      </c>
      <c r="F20" s="58">
        <v>9775618</v>
      </c>
      <c r="G20" s="58">
        <f>E20-F20</f>
        <v>24299447</v>
      </c>
      <c r="H20" s="58"/>
      <c r="I20" s="58"/>
      <c r="J20" s="58"/>
      <c r="K20" s="58">
        <f t="shared" si="7"/>
        <v>34075065</v>
      </c>
      <c r="L20" s="58">
        <f t="shared" si="7"/>
        <v>9775618</v>
      </c>
      <c r="M20" s="59">
        <f t="shared" si="7"/>
        <v>24299447</v>
      </c>
      <c r="N20" s="60">
        <f t="shared" si="6"/>
        <v>28.688479391015097</v>
      </c>
    </row>
    <row r="21" spans="1:14" x14ac:dyDescent="0.2">
      <c r="A21" s="66" t="s">
        <v>399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6" t="s">
        <v>463</v>
      </c>
      <c r="N21" s="61" t="e">
        <f>(1-M21/K21)*100</f>
        <v>#VALUE!</v>
      </c>
    </row>
    <row r="22" spans="1:14" ht="33" thickBot="1" x14ac:dyDescent="0.25">
      <c r="A22" s="66" t="s">
        <v>400</v>
      </c>
      <c r="B22" s="55">
        <v>5921488</v>
      </c>
      <c r="C22" s="55"/>
      <c r="D22" s="55">
        <v>5921488</v>
      </c>
      <c r="E22" s="55"/>
      <c r="F22" s="55"/>
      <c r="G22" s="55"/>
      <c r="H22" s="55"/>
      <c r="I22" s="55"/>
      <c r="J22" s="55"/>
      <c r="K22" s="55">
        <f>B22+E22+H22</f>
        <v>5921488</v>
      </c>
      <c r="L22" s="55"/>
      <c r="M22" s="56">
        <f>D22+G22+J22</f>
        <v>5921488</v>
      </c>
      <c r="N22" s="61">
        <f>(1-M22/K22)*100</f>
        <v>0</v>
      </c>
    </row>
    <row r="23" spans="1:14" ht="33" thickBot="1" x14ac:dyDescent="0.25">
      <c r="A23" s="68" t="s">
        <v>401</v>
      </c>
      <c r="B23" s="64">
        <f>B6+B9+B17+B21+B22</f>
        <v>676514173</v>
      </c>
      <c r="C23" s="64">
        <f t="shared" ref="C23:L23" si="8">C6+C9+C17+C21+C22</f>
        <v>396741230</v>
      </c>
      <c r="D23" s="64">
        <f t="shared" si="8"/>
        <v>279772943</v>
      </c>
      <c r="E23" s="64">
        <f t="shared" si="8"/>
        <v>215429833</v>
      </c>
      <c r="F23" s="64">
        <f t="shared" si="8"/>
        <v>88652631</v>
      </c>
      <c r="G23" s="64">
        <f t="shared" si="8"/>
        <v>76663193</v>
      </c>
      <c r="H23" s="64">
        <f t="shared" si="8"/>
        <v>14699000</v>
      </c>
      <c r="I23" s="64">
        <f t="shared" si="8"/>
        <v>121200</v>
      </c>
      <c r="J23" s="64">
        <f t="shared" si="8"/>
        <v>14577800</v>
      </c>
      <c r="K23" s="64">
        <f t="shared" si="8"/>
        <v>914145675</v>
      </c>
      <c r="L23" s="64">
        <f t="shared" si="8"/>
        <v>325304338</v>
      </c>
      <c r="M23" s="79">
        <f>SUM(M6,M9,M17,M22)</f>
        <v>589391337</v>
      </c>
      <c r="N23" s="65">
        <f>(1-M23/K23)*100</f>
        <v>35.52544707931807</v>
      </c>
    </row>
  </sheetData>
  <mergeCells count="19">
    <mergeCell ref="A1:A5"/>
    <mergeCell ref="B1:G1"/>
    <mergeCell ref="H1:J3"/>
    <mergeCell ref="K1:M3"/>
    <mergeCell ref="I4:I5"/>
    <mergeCell ref="J4:J5"/>
    <mergeCell ref="K4:K5"/>
    <mergeCell ref="L4:L5"/>
    <mergeCell ref="M4:M5"/>
    <mergeCell ref="N1:N5"/>
    <mergeCell ref="B2:D3"/>
    <mergeCell ref="E2:G3"/>
    <mergeCell ref="B4:B5"/>
    <mergeCell ref="C4:C5"/>
    <mergeCell ref="D4:D5"/>
    <mergeCell ref="E4:E5"/>
    <mergeCell ref="F4:F5"/>
    <mergeCell ref="G4:G5"/>
    <mergeCell ref="H4:H5"/>
  </mergeCells>
  <phoneticPr fontId="14" type="noConversion"/>
  <pageMargins left="0.75" right="0.75" top="1" bottom="1" header="0.5" footer="0.5"/>
  <pageSetup paperSize="9" orientation="landscape" r:id="rId1"/>
  <headerFooter alignWithMargins="0">
    <oddHeader>&amp;C7. melléklet 6/2018(VI.01.) ÖR</oddHeader>
    <oddFooter>&amp;P. oldal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1"/>
  <sheetViews>
    <sheetView view="pageLayout" zoomScaleNormal="100" workbookViewId="0">
      <selection activeCell="B56" sqref="B56"/>
    </sheetView>
  </sheetViews>
  <sheetFormatPr defaultRowHeight="12.75" x14ac:dyDescent="0.2"/>
  <cols>
    <col min="1" max="1" width="6.140625" customWidth="1"/>
    <col min="2" max="2" width="30.28515625" customWidth="1"/>
    <col min="3" max="3" width="13.42578125" customWidth="1"/>
    <col min="4" max="4" width="15.7109375" customWidth="1"/>
    <col min="5" max="5" width="17.140625" customWidth="1"/>
    <col min="6" max="6" width="13.5703125" customWidth="1"/>
    <col min="7" max="7" width="20.140625" customWidth="1"/>
  </cols>
  <sheetData>
    <row r="1" spans="1:7" x14ac:dyDescent="0.2">
      <c r="A1" s="80" t="s">
        <v>220</v>
      </c>
      <c r="B1" s="81"/>
      <c r="C1" s="81"/>
      <c r="D1" s="81"/>
      <c r="E1" s="81"/>
      <c r="F1" s="81"/>
      <c r="G1" s="81"/>
    </row>
    <row r="2" spans="1:7" ht="51" x14ac:dyDescent="0.2">
      <c r="A2" s="3"/>
      <c r="B2" s="15" t="s">
        <v>2</v>
      </c>
      <c r="C2" s="15" t="s">
        <v>221</v>
      </c>
      <c r="D2" s="15" t="s">
        <v>222</v>
      </c>
      <c r="E2" s="15" t="s">
        <v>223</v>
      </c>
      <c r="F2" s="15" t="s">
        <v>224</v>
      </c>
      <c r="G2" s="15" t="s">
        <v>225</v>
      </c>
    </row>
    <row r="3" spans="1:7" ht="38.25" x14ac:dyDescent="0.2">
      <c r="A3" s="11" t="s">
        <v>6</v>
      </c>
      <c r="B3" s="1" t="s">
        <v>118</v>
      </c>
      <c r="C3" s="12">
        <v>61570886</v>
      </c>
      <c r="D3" s="12">
        <v>62570886</v>
      </c>
      <c r="E3" s="12">
        <v>62570886</v>
      </c>
      <c r="F3" s="12">
        <v>0</v>
      </c>
      <c r="G3" s="12">
        <v>62570886</v>
      </c>
    </row>
    <row r="4" spans="1:7" ht="51" x14ac:dyDescent="0.2">
      <c r="A4" s="11" t="s">
        <v>119</v>
      </c>
      <c r="B4" s="1" t="s">
        <v>120</v>
      </c>
      <c r="C4" s="12">
        <v>11421060</v>
      </c>
      <c r="D4" s="12">
        <v>11186790</v>
      </c>
      <c r="E4" s="12">
        <v>11186790</v>
      </c>
      <c r="F4" s="12">
        <v>0</v>
      </c>
      <c r="G4" s="12">
        <v>11186790</v>
      </c>
    </row>
    <row r="5" spans="1:7" ht="38.25" x14ac:dyDescent="0.2">
      <c r="A5" s="11" t="s">
        <v>121</v>
      </c>
      <c r="B5" s="1" t="s">
        <v>122</v>
      </c>
      <c r="C5" s="12">
        <v>1200000</v>
      </c>
      <c r="D5" s="12">
        <v>1200000</v>
      </c>
      <c r="E5" s="12">
        <v>1200000</v>
      </c>
      <c r="F5" s="12">
        <v>0</v>
      </c>
      <c r="G5" s="12">
        <v>1200000</v>
      </c>
    </row>
    <row r="6" spans="1:7" ht="38.25" x14ac:dyDescent="0.2">
      <c r="A6" s="11" t="s">
        <v>123</v>
      </c>
      <c r="B6" s="1" t="s">
        <v>124</v>
      </c>
      <c r="C6" s="12">
        <v>0</v>
      </c>
      <c r="D6" s="12">
        <v>13850120</v>
      </c>
      <c r="E6" s="12">
        <v>13850120</v>
      </c>
      <c r="F6" s="12">
        <v>0</v>
      </c>
      <c r="G6" s="12">
        <v>13850120</v>
      </c>
    </row>
    <row r="7" spans="1:7" ht="25.5" x14ac:dyDescent="0.2">
      <c r="A7" s="11" t="s">
        <v>9</v>
      </c>
      <c r="B7" s="1" t="s">
        <v>125</v>
      </c>
      <c r="C7" s="12">
        <v>74191946</v>
      </c>
      <c r="D7" s="12">
        <v>88807796</v>
      </c>
      <c r="E7" s="12">
        <v>88807796</v>
      </c>
      <c r="F7" s="12">
        <v>0</v>
      </c>
      <c r="G7" s="12">
        <v>88807796</v>
      </c>
    </row>
    <row r="8" spans="1:7" ht="51" x14ac:dyDescent="0.2">
      <c r="A8" s="11" t="s">
        <v>41</v>
      </c>
      <c r="B8" s="1" t="s">
        <v>126</v>
      </c>
      <c r="C8" s="12">
        <v>42316286</v>
      </c>
      <c r="D8" s="12">
        <v>48017311</v>
      </c>
      <c r="E8" s="12">
        <v>46685610</v>
      </c>
      <c r="F8" s="12">
        <v>0</v>
      </c>
      <c r="G8" s="12">
        <v>46685610</v>
      </c>
    </row>
    <row r="9" spans="1:7" ht="51" x14ac:dyDescent="0.2">
      <c r="A9" s="11" t="s">
        <v>47</v>
      </c>
      <c r="B9" s="1" t="s">
        <v>465</v>
      </c>
      <c r="C9" s="12">
        <v>0</v>
      </c>
      <c r="D9" s="12">
        <v>0</v>
      </c>
      <c r="E9" s="12">
        <v>0</v>
      </c>
      <c r="F9" s="12">
        <v>0</v>
      </c>
      <c r="G9" s="12">
        <v>169623</v>
      </c>
    </row>
    <row r="10" spans="1:7" ht="25.5" x14ac:dyDescent="0.2">
      <c r="A10" s="11" t="s">
        <v>49</v>
      </c>
      <c r="B10" s="1" t="s">
        <v>127</v>
      </c>
      <c r="C10" s="12">
        <v>0</v>
      </c>
      <c r="D10" s="12">
        <v>0</v>
      </c>
      <c r="E10" s="12">
        <v>0</v>
      </c>
      <c r="F10" s="12">
        <v>0</v>
      </c>
      <c r="G10" s="12">
        <v>5901000</v>
      </c>
    </row>
    <row r="11" spans="1:7" ht="25.5" x14ac:dyDescent="0.2">
      <c r="A11" s="11" t="s">
        <v>128</v>
      </c>
      <c r="B11" s="1" t="s">
        <v>129</v>
      </c>
      <c r="C11" s="12">
        <v>0</v>
      </c>
      <c r="D11" s="12">
        <v>0</v>
      </c>
      <c r="E11" s="12">
        <v>0</v>
      </c>
      <c r="F11" s="12">
        <v>0</v>
      </c>
      <c r="G11" s="12">
        <v>38080598</v>
      </c>
    </row>
    <row r="12" spans="1:7" ht="25.5" x14ac:dyDescent="0.2">
      <c r="A12" s="11" t="s">
        <v>466</v>
      </c>
      <c r="B12" s="1" t="s">
        <v>408</v>
      </c>
      <c r="C12" s="12">
        <v>0</v>
      </c>
      <c r="D12" s="12">
        <v>0</v>
      </c>
      <c r="E12" s="12">
        <v>0</v>
      </c>
      <c r="F12" s="12">
        <v>0</v>
      </c>
      <c r="G12" s="12">
        <v>2409389</v>
      </c>
    </row>
    <row r="13" spans="1:7" ht="38.25" x14ac:dyDescent="0.2">
      <c r="A13" s="11" t="s">
        <v>55</v>
      </c>
      <c r="B13" s="1" t="s">
        <v>130</v>
      </c>
      <c r="C13" s="12">
        <v>0</v>
      </c>
      <c r="D13" s="12">
        <v>0</v>
      </c>
      <c r="E13" s="12">
        <v>0</v>
      </c>
      <c r="F13" s="12">
        <v>0</v>
      </c>
      <c r="G13" s="12">
        <v>125000</v>
      </c>
    </row>
    <row r="14" spans="1:7" ht="38.25" x14ac:dyDescent="0.2">
      <c r="A14" s="5" t="s">
        <v>57</v>
      </c>
      <c r="B14" s="13" t="s">
        <v>131</v>
      </c>
      <c r="C14" s="14">
        <v>116508232</v>
      </c>
      <c r="D14" s="14">
        <v>136825107</v>
      </c>
      <c r="E14" s="14">
        <v>135493406</v>
      </c>
      <c r="F14" s="14">
        <v>0</v>
      </c>
      <c r="G14" s="14">
        <v>135493406</v>
      </c>
    </row>
    <row r="15" spans="1:7" ht="25.5" x14ac:dyDescent="0.2">
      <c r="A15" s="11" t="s">
        <v>59</v>
      </c>
      <c r="B15" s="1" t="s">
        <v>409</v>
      </c>
      <c r="C15" s="12">
        <v>0</v>
      </c>
      <c r="D15" s="12">
        <v>1250000</v>
      </c>
      <c r="E15" s="12">
        <v>1250000</v>
      </c>
      <c r="F15" s="12">
        <v>0</v>
      </c>
      <c r="G15" s="12">
        <v>1250000</v>
      </c>
    </row>
    <row r="16" spans="1:7" ht="51" x14ac:dyDescent="0.2">
      <c r="A16" s="11" t="s">
        <v>132</v>
      </c>
      <c r="B16" s="1" t="s">
        <v>133</v>
      </c>
      <c r="C16" s="12">
        <v>2286000</v>
      </c>
      <c r="D16" s="12">
        <v>9356335</v>
      </c>
      <c r="E16" s="12">
        <v>9356335</v>
      </c>
      <c r="F16" s="12">
        <v>0</v>
      </c>
      <c r="G16" s="12">
        <v>9356335</v>
      </c>
    </row>
    <row r="17" spans="1:7" ht="51" x14ac:dyDescent="0.2">
      <c r="A17" s="11" t="s">
        <v>309</v>
      </c>
      <c r="B17" s="1" t="s">
        <v>410</v>
      </c>
      <c r="C17" s="12">
        <v>0</v>
      </c>
      <c r="D17" s="12">
        <v>0</v>
      </c>
      <c r="E17" s="12">
        <v>0</v>
      </c>
      <c r="F17" s="12">
        <v>0</v>
      </c>
      <c r="G17" s="12">
        <v>5984535</v>
      </c>
    </row>
    <row r="18" spans="1:7" ht="25.5" x14ac:dyDescent="0.2">
      <c r="A18" s="11" t="s">
        <v>134</v>
      </c>
      <c r="B18" s="1" t="s">
        <v>135</v>
      </c>
      <c r="C18" s="12">
        <v>0</v>
      </c>
      <c r="D18" s="12">
        <v>0</v>
      </c>
      <c r="E18" s="12">
        <v>0</v>
      </c>
      <c r="F18" s="12">
        <v>0</v>
      </c>
      <c r="G18" s="12">
        <v>3371800</v>
      </c>
    </row>
    <row r="19" spans="1:7" ht="38.25" x14ac:dyDescent="0.2">
      <c r="A19" s="5" t="s">
        <v>136</v>
      </c>
      <c r="B19" s="13" t="s">
        <v>137</v>
      </c>
      <c r="C19" s="14">
        <v>2286000</v>
      </c>
      <c r="D19" s="14">
        <v>10606335</v>
      </c>
      <c r="E19" s="14">
        <v>10606335</v>
      </c>
      <c r="F19" s="14">
        <v>0</v>
      </c>
      <c r="G19" s="14">
        <v>10606335</v>
      </c>
    </row>
    <row r="20" spans="1:7" ht="25.5" x14ac:dyDescent="0.2">
      <c r="A20" s="11" t="s">
        <v>138</v>
      </c>
      <c r="B20" s="1" t="s">
        <v>139</v>
      </c>
      <c r="C20" s="12">
        <v>4400000</v>
      </c>
      <c r="D20" s="12">
        <v>7897371</v>
      </c>
      <c r="E20" s="12">
        <v>7897371</v>
      </c>
      <c r="F20" s="12">
        <v>0</v>
      </c>
      <c r="G20" s="12">
        <v>4313366</v>
      </c>
    </row>
    <row r="21" spans="1:7" ht="25.5" x14ac:dyDescent="0.2">
      <c r="A21" s="11" t="s">
        <v>140</v>
      </c>
      <c r="B21" s="1" t="s">
        <v>141</v>
      </c>
      <c r="C21" s="12">
        <v>0</v>
      </c>
      <c r="D21" s="12">
        <v>0</v>
      </c>
      <c r="E21" s="12">
        <v>0</v>
      </c>
      <c r="F21" s="12">
        <v>0</v>
      </c>
      <c r="G21" s="12">
        <v>4313366</v>
      </c>
    </row>
    <row r="22" spans="1:7" ht="25.5" x14ac:dyDescent="0.2">
      <c r="A22" s="11" t="s">
        <v>85</v>
      </c>
      <c r="B22" s="1" t="s">
        <v>142</v>
      </c>
      <c r="C22" s="12">
        <v>4500000</v>
      </c>
      <c r="D22" s="12">
        <v>6661713</v>
      </c>
      <c r="E22" s="12">
        <v>6661713</v>
      </c>
      <c r="F22" s="12">
        <v>0</v>
      </c>
      <c r="G22" s="12">
        <v>6661713</v>
      </c>
    </row>
    <row r="23" spans="1:7" ht="38.25" x14ac:dyDescent="0.2">
      <c r="A23" s="11" t="s">
        <v>90</v>
      </c>
      <c r="B23" s="1" t="s">
        <v>143</v>
      </c>
      <c r="C23" s="12">
        <v>0</v>
      </c>
      <c r="D23" s="12">
        <v>0</v>
      </c>
      <c r="E23" s="12">
        <v>0</v>
      </c>
      <c r="F23" s="12">
        <v>0</v>
      </c>
      <c r="G23" s="12">
        <v>6661713</v>
      </c>
    </row>
    <row r="24" spans="1:7" ht="25.5" x14ac:dyDescent="0.2">
      <c r="A24" s="11" t="s">
        <v>144</v>
      </c>
      <c r="B24" s="1" t="s">
        <v>145</v>
      </c>
      <c r="C24" s="12">
        <v>1000000</v>
      </c>
      <c r="D24" s="12">
        <v>1273915</v>
      </c>
      <c r="E24" s="12">
        <v>1273915</v>
      </c>
      <c r="F24" s="12">
        <v>0</v>
      </c>
      <c r="G24" s="12">
        <v>951246</v>
      </c>
    </row>
    <row r="25" spans="1:7" ht="38.25" x14ac:dyDescent="0.2">
      <c r="A25" s="11" t="s">
        <v>146</v>
      </c>
      <c r="B25" s="1" t="s">
        <v>147</v>
      </c>
      <c r="C25" s="12">
        <v>0</v>
      </c>
      <c r="D25" s="12">
        <v>0</v>
      </c>
      <c r="E25" s="12">
        <v>0</v>
      </c>
      <c r="F25" s="12">
        <v>0</v>
      </c>
      <c r="G25" s="12">
        <v>951246</v>
      </c>
    </row>
    <row r="26" spans="1:7" ht="25.5" x14ac:dyDescent="0.2">
      <c r="A26" s="11" t="s">
        <v>148</v>
      </c>
      <c r="B26" s="1" t="s">
        <v>149</v>
      </c>
      <c r="C26" s="12">
        <v>5500000</v>
      </c>
      <c r="D26" s="12">
        <v>7935628</v>
      </c>
      <c r="E26" s="12">
        <v>7935628</v>
      </c>
      <c r="F26" s="12">
        <v>0</v>
      </c>
      <c r="G26" s="12">
        <v>7612959</v>
      </c>
    </row>
    <row r="27" spans="1:7" ht="25.5" x14ac:dyDescent="0.2">
      <c r="A27" s="11" t="s">
        <v>150</v>
      </c>
      <c r="B27" s="1" t="s">
        <v>151</v>
      </c>
      <c r="C27" s="12">
        <v>400000</v>
      </c>
      <c r="D27" s="12">
        <v>110000</v>
      </c>
      <c r="E27" s="12">
        <v>239147</v>
      </c>
      <c r="F27" s="12">
        <v>0</v>
      </c>
      <c r="G27" s="12">
        <v>109647</v>
      </c>
    </row>
    <row r="28" spans="1:7" ht="25.5" x14ac:dyDescent="0.2">
      <c r="A28" s="5" t="s">
        <v>152</v>
      </c>
      <c r="B28" s="13" t="s">
        <v>153</v>
      </c>
      <c r="C28" s="14">
        <v>10300000</v>
      </c>
      <c r="D28" s="14">
        <v>15942999</v>
      </c>
      <c r="E28" s="14">
        <v>16072146</v>
      </c>
      <c r="F28" s="14">
        <v>0</v>
      </c>
      <c r="G28" s="14">
        <v>12035972</v>
      </c>
    </row>
    <row r="29" spans="1:7" ht="25.5" x14ac:dyDescent="0.2">
      <c r="A29" s="11" t="s">
        <v>154</v>
      </c>
      <c r="B29" s="1" t="s">
        <v>155</v>
      </c>
      <c r="C29" s="12">
        <v>2500000</v>
      </c>
      <c r="D29" s="12">
        <v>2100000</v>
      </c>
      <c r="E29" s="12">
        <v>1863205</v>
      </c>
      <c r="F29" s="12">
        <v>0</v>
      </c>
      <c r="G29" s="12">
        <v>1863205</v>
      </c>
    </row>
    <row r="30" spans="1:7" ht="25.5" x14ac:dyDescent="0.2">
      <c r="A30" s="11" t="s">
        <v>106</v>
      </c>
      <c r="B30" s="1" t="s">
        <v>156</v>
      </c>
      <c r="C30" s="12">
        <v>2160000</v>
      </c>
      <c r="D30" s="12">
        <v>2489267</v>
      </c>
      <c r="E30" s="12">
        <v>2903384</v>
      </c>
      <c r="F30" s="12">
        <v>0</v>
      </c>
      <c r="G30" s="12">
        <v>2398432</v>
      </c>
    </row>
    <row r="31" spans="1:7" ht="38.25" x14ac:dyDescent="0.2">
      <c r="A31" s="11" t="s">
        <v>157</v>
      </c>
      <c r="B31" s="1" t="s">
        <v>158</v>
      </c>
      <c r="C31" s="12">
        <v>0</v>
      </c>
      <c r="D31" s="12">
        <v>0</v>
      </c>
      <c r="E31" s="12">
        <v>0</v>
      </c>
      <c r="F31" s="12">
        <v>0</v>
      </c>
      <c r="G31" s="12">
        <v>2189132</v>
      </c>
    </row>
    <row r="32" spans="1:7" ht="38.25" x14ac:dyDescent="0.2">
      <c r="A32" s="11" t="s">
        <v>159</v>
      </c>
      <c r="B32" s="1" t="s">
        <v>160</v>
      </c>
      <c r="C32" s="12">
        <v>0</v>
      </c>
      <c r="D32" s="12">
        <v>0</v>
      </c>
      <c r="E32" s="12">
        <v>0</v>
      </c>
      <c r="F32" s="12">
        <v>0</v>
      </c>
      <c r="G32" s="12">
        <v>77500</v>
      </c>
    </row>
    <row r="33" spans="1:7" ht="25.5" x14ac:dyDescent="0.2">
      <c r="A33" s="11" t="s">
        <v>161</v>
      </c>
      <c r="B33" s="1" t="s">
        <v>162</v>
      </c>
      <c r="C33" s="12">
        <v>315000</v>
      </c>
      <c r="D33" s="12">
        <v>1100000</v>
      </c>
      <c r="E33" s="12">
        <v>1032981</v>
      </c>
      <c r="F33" s="12">
        <v>0</v>
      </c>
      <c r="G33" s="12">
        <v>1032981</v>
      </c>
    </row>
    <row r="34" spans="1:7" ht="25.5" x14ac:dyDescent="0.2">
      <c r="A34" s="11" t="s">
        <v>226</v>
      </c>
      <c r="B34" s="1" t="s">
        <v>227</v>
      </c>
      <c r="C34" s="12">
        <v>0</v>
      </c>
      <c r="D34" s="12">
        <v>100000</v>
      </c>
      <c r="E34" s="12">
        <v>70350</v>
      </c>
      <c r="F34" s="12">
        <v>0</v>
      </c>
      <c r="G34" s="12">
        <v>70350</v>
      </c>
    </row>
    <row r="35" spans="1:7" ht="38.25" x14ac:dyDescent="0.2">
      <c r="A35" s="11" t="s">
        <v>163</v>
      </c>
      <c r="B35" s="1" t="s">
        <v>164</v>
      </c>
      <c r="C35" s="12">
        <v>45000</v>
      </c>
      <c r="D35" s="12">
        <v>45000</v>
      </c>
      <c r="E35" s="12">
        <v>12664</v>
      </c>
      <c r="F35" s="12">
        <v>0</v>
      </c>
      <c r="G35" s="12">
        <v>12664</v>
      </c>
    </row>
    <row r="36" spans="1:7" ht="38.25" x14ac:dyDescent="0.2">
      <c r="A36" s="11" t="s">
        <v>165</v>
      </c>
      <c r="B36" s="1" t="s">
        <v>166</v>
      </c>
      <c r="C36" s="12">
        <v>45000</v>
      </c>
      <c r="D36" s="12">
        <v>45000</v>
      </c>
      <c r="E36" s="12">
        <v>12664</v>
      </c>
      <c r="F36" s="12">
        <v>0</v>
      </c>
      <c r="G36" s="12">
        <v>12664</v>
      </c>
    </row>
    <row r="37" spans="1:7" ht="25.5" x14ac:dyDescent="0.2">
      <c r="A37" s="11" t="s">
        <v>167</v>
      </c>
      <c r="B37" s="1" t="s">
        <v>168</v>
      </c>
      <c r="C37" s="12">
        <v>0</v>
      </c>
      <c r="D37" s="12">
        <v>2218800</v>
      </c>
      <c r="E37" s="12">
        <v>2218800</v>
      </c>
      <c r="F37" s="12">
        <v>0</v>
      </c>
      <c r="G37" s="12">
        <v>2218800</v>
      </c>
    </row>
    <row r="38" spans="1:7" ht="38.25" x14ac:dyDescent="0.2">
      <c r="A38" s="5" t="s">
        <v>169</v>
      </c>
      <c r="B38" s="13" t="s">
        <v>170</v>
      </c>
      <c r="C38" s="14">
        <v>5020000</v>
      </c>
      <c r="D38" s="14">
        <v>8053067</v>
      </c>
      <c r="E38" s="14">
        <v>8101384</v>
      </c>
      <c r="F38" s="14">
        <v>0</v>
      </c>
      <c r="G38" s="14">
        <v>7596432</v>
      </c>
    </row>
    <row r="39" spans="1:7" ht="38.25" x14ac:dyDescent="0.2">
      <c r="A39" s="11" t="s">
        <v>171</v>
      </c>
      <c r="B39" s="1" t="s">
        <v>172</v>
      </c>
      <c r="C39" s="12">
        <v>0</v>
      </c>
      <c r="D39" s="12">
        <v>1124139</v>
      </c>
      <c r="E39" s="12">
        <v>1124139</v>
      </c>
      <c r="F39" s="12">
        <v>0</v>
      </c>
      <c r="G39" s="12">
        <v>1124139</v>
      </c>
    </row>
    <row r="40" spans="1:7" x14ac:dyDescent="0.2">
      <c r="A40" s="11" t="s">
        <v>174</v>
      </c>
      <c r="B40" s="1" t="s">
        <v>175</v>
      </c>
      <c r="C40" s="12">
        <v>0</v>
      </c>
      <c r="D40" s="12">
        <v>0</v>
      </c>
      <c r="E40" s="12">
        <v>0</v>
      </c>
      <c r="F40" s="12">
        <v>0</v>
      </c>
      <c r="G40" s="12">
        <v>1124139</v>
      </c>
    </row>
    <row r="41" spans="1:7" ht="38.25" x14ac:dyDescent="0.2">
      <c r="A41" s="5" t="s">
        <v>176</v>
      </c>
      <c r="B41" s="13" t="s">
        <v>177</v>
      </c>
      <c r="C41" s="14">
        <v>0</v>
      </c>
      <c r="D41" s="14">
        <v>1124139</v>
      </c>
      <c r="E41" s="14">
        <v>1124139</v>
      </c>
      <c r="F41" s="14">
        <v>0</v>
      </c>
      <c r="G41" s="14">
        <v>1124139</v>
      </c>
    </row>
    <row r="42" spans="1:7" ht="38.25" x14ac:dyDescent="0.2">
      <c r="A42" s="5" t="s">
        <v>178</v>
      </c>
      <c r="B42" s="13" t="s">
        <v>179</v>
      </c>
      <c r="C42" s="14">
        <v>134114232</v>
      </c>
      <c r="D42" s="14">
        <v>172551647</v>
      </c>
      <c r="E42" s="14">
        <v>171397410</v>
      </c>
      <c r="F42" s="14">
        <v>0</v>
      </c>
      <c r="G42" s="14">
        <v>166856284</v>
      </c>
    </row>
    <row r="44" spans="1:7" x14ac:dyDescent="0.2">
      <c r="A44" s="80" t="s">
        <v>228</v>
      </c>
      <c r="B44" s="81"/>
      <c r="C44" s="81"/>
      <c r="D44" s="81"/>
      <c r="E44" s="81"/>
      <c r="F44" s="81"/>
      <c r="G44" s="81"/>
    </row>
    <row r="45" spans="1:7" ht="75" x14ac:dyDescent="0.2">
      <c r="A45" s="3"/>
      <c r="B45" s="3" t="s">
        <v>2</v>
      </c>
      <c r="C45" s="3" t="s">
        <v>221</v>
      </c>
      <c r="D45" s="3" t="s">
        <v>222</v>
      </c>
      <c r="E45" s="3" t="s">
        <v>229</v>
      </c>
      <c r="F45" s="3" t="s">
        <v>224</v>
      </c>
      <c r="G45" s="3" t="s">
        <v>225</v>
      </c>
    </row>
    <row r="46" spans="1:7" ht="38.25" x14ac:dyDescent="0.2">
      <c r="A46" s="11" t="s">
        <v>186</v>
      </c>
      <c r="B46" s="1" t="s">
        <v>187</v>
      </c>
      <c r="C46" s="12">
        <v>22307834</v>
      </c>
      <c r="D46" s="12">
        <v>23237174</v>
      </c>
      <c r="E46" s="12">
        <v>23237174</v>
      </c>
      <c r="F46" s="12">
        <v>0</v>
      </c>
      <c r="G46" s="12">
        <v>23237174</v>
      </c>
    </row>
    <row r="47" spans="1:7" ht="25.5" x14ac:dyDescent="0.2">
      <c r="A47" s="11" t="s">
        <v>0</v>
      </c>
      <c r="B47" s="1" t="s">
        <v>188</v>
      </c>
      <c r="C47" s="12">
        <v>22307834</v>
      </c>
      <c r="D47" s="12">
        <v>23237174</v>
      </c>
      <c r="E47" s="12">
        <v>23237174</v>
      </c>
      <c r="F47" s="12">
        <v>0</v>
      </c>
      <c r="G47" s="12">
        <v>23237174</v>
      </c>
    </row>
    <row r="48" spans="1:7" ht="25.5" x14ac:dyDescent="0.2">
      <c r="A48" s="11" t="s">
        <v>15</v>
      </c>
      <c r="B48" s="1" t="s">
        <v>189</v>
      </c>
      <c r="C48" s="12">
        <v>0</v>
      </c>
      <c r="D48" s="12">
        <v>3129555</v>
      </c>
      <c r="E48" s="12">
        <v>3129555</v>
      </c>
      <c r="F48" s="12">
        <v>0</v>
      </c>
      <c r="G48" s="12">
        <v>3129555</v>
      </c>
    </row>
    <row r="49" spans="1:7" ht="25.5" x14ac:dyDescent="0.2">
      <c r="A49" s="11" t="s">
        <v>191</v>
      </c>
      <c r="B49" s="1" t="s">
        <v>192</v>
      </c>
      <c r="C49" s="12">
        <v>22307834</v>
      </c>
      <c r="D49" s="12">
        <v>26366729</v>
      </c>
      <c r="E49" s="12">
        <v>26366729</v>
      </c>
      <c r="F49" s="12">
        <v>0</v>
      </c>
      <c r="G49" s="12">
        <v>26366729</v>
      </c>
    </row>
    <row r="50" spans="1:7" ht="25.5" x14ac:dyDescent="0.2">
      <c r="A50" s="5" t="s">
        <v>41</v>
      </c>
      <c r="B50" s="13" t="s">
        <v>193</v>
      </c>
      <c r="C50" s="14">
        <v>22307834</v>
      </c>
      <c r="D50" s="14">
        <v>26366729</v>
      </c>
      <c r="E50" s="14">
        <v>26366729</v>
      </c>
      <c r="F50" s="14">
        <v>0</v>
      </c>
      <c r="G50" s="14">
        <v>26366729</v>
      </c>
    </row>
    <row r="52" spans="1:7" ht="31.5" x14ac:dyDescent="0.2">
      <c r="B52" s="10" t="s">
        <v>230</v>
      </c>
      <c r="D52" s="17"/>
      <c r="G52" s="16">
        <f>SUM(G42,G50)</f>
        <v>193223013</v>
      </c>
    </row>
    <row r="54" spans="1:7" s="78" customFormat="1" x14ac:dyDescent="0.2"/>
    <row r="55" spans="1:7" s="78" customFormat="1" x14ac:dyDescent="0.2"/>
    <row r="56" spans="1:7" s="78" customFormat="1" x14ac:dyDescent="0.2"/>
    <row r="57" spans="1:7" s="78" customFormat="1" x14ac:dyDescent="0.2"/>
    <row r="58" spans="1:7" s="78" customFormat="1" x14ac:dyDescent="0.2"/>
    <row r="61" spans="1:7" x14ac:dyDescent="0.2">
      <c r="A61" s="80" t="s">
        <v>231</v>
      </c>
      <c r="B61" s="81"/>
      <c r="C61" s="81"/>
      <c r="D61" s="81"/>
      <c r="E61" s="81"/>
      <c r="F61" s="81"/>
      <c r="G61" s="81"/>
    </row>
    <row r="62" spans="1:7" ht="78" customHeight="1" x14ac:dyDescent="0.2">
      <c r="A62" s="15"/>
      <c r="B62" s="15" t="s">
        <v>2</v>
      </c>
      <c r="C62" s="15" t="s">
        <v>221</v>
      </c>
      <c r="D62" s="15" t="s">
        <v>222</v>
      </c>
      <c r="E62" s="15" t="s">
        <v>233</v>
      </c>
      <c r="F62" s="15" t="s">
        <v>234</v>
      </c>
      <c r="G62" s="15" t="s">
        <v>225</v>
      </c>
    </row>
    <row r="63" spans="1:7" ht="25.5" x14ac:dyDescent="0.2">
      <c r="A63" s="11" t="s">
        <v>6</v>
      </c>
      <c r="B63" s="1" t="s">
        <v>7</v>
      </c>
      <c r="C63" s="12">
        <v>33961374</v>
      </c>
      <c r="D63" s="12">
        <v>34266492</v>
      </c>
      <c r="E63" s="12">
        <v>32137274</v>
      </c>
      <c r="F63" s="12">
        <v>9300000</v>
      </c>
      <c r="G63" s="12">
        <v>32137274</v>
      </c>
    </row>
    <row r="64" spans="1:7" x14ac:dyDescent="0.2">
      <c r="A64" s="11" t="s">
        <v>9</v>
      </c>
      <c r="B64" s="1" t="s">
        <v>10</v>
      </c>
      <c r="C64" s="12">
        <v>149000</v>
      </c>
      <c r="D64" s="12">
        <v>247030</v>
      </c>
      <c r="E64" s="12">
        <v>247030</v>
      </c>
      <c r="F64" s="12">
        <v>0</v>
      </c>
      <c r="G64" s="12">
        <v>247030</v>
      </c>
    </row>
    <row r="65" spans="1:7" ht="25.5" x14ac:dyDescent="0.2">
      <c r="A65" s="11" t="s">
        <v>13</v>
      </c>
      <c r="B65" s="1" t="s">
        <v>14</v>
      </c>
      <c r="C65" s="12">
        <v>0</v>
      </c>
      <c r="D65" s="12">
        <v>636862</v>
      </c>
      <c r="E65" s="12">
        <v>636862</v>
      </c>
      <c r="F65" s="12">
        <v>0</v>
      </c>
      <c r="G65" s="12">
        <v>636862</v>
      </c>
    </row>
    <row r="66" spans="1:7" ht="25.5" x14ac:dyDescent="0.2">
      <c r="A66" s="11" t="s">
        <v>15</v>
      </c>
      <c r="B66" s="1" t="s">
        <v>16</v>
      </c>
      <c r="C66" s="12">
        <v>34110374</v>
      </c>
      <c r="D66" s="12">
        <v>35150384</v>
      </c>
      <c r="E66" s="12">
        <v>33021166</v>
      </c>
      <c r="F66" s="12">
        <v>9300000</v>
      </c>
      <c r="G66" s="12">
        <v>33021166</v>
      </c>
    </row>
    <row r="67" spans="1:7" ht="25.5" x14ac:dyDescent="0.2">
      <c r="A67" s="11" t="s">
        <v>17</v>
      </c>
      <c r="B67" s="1" t="s">
        <v>18</v>
      </c>
      <c r="C67" s="12">
        <v>8662609</v>
      </c>
      <c r="D67" s="12">
        <v>8931509</v>
      </c>
      <c r="E67" s="12">
        <v>8422208</v>
      </c>
      <c r="F67" s="12">
        <v>17300000</v>
      </c>
      <c r="G67" s="12">
        <v>8422208</v>
      </c>
    </row>
    <row r="68" spans="1:7" ht="51" x14ac:dyDescent="0.2">
      <c r="A68" s="11" t="s">
        <v>19</v>
      </c>
      <c r="B68" s="1" t="s">
        <v>20</v>
      </c>
      <c r="C68" s="12">
        <v>280800</v>
      </c>
      <c r="D68" s="12">
        <v>280800</v>
      </c>
      <c r="E68" s="12">
        <v>280800</v>
      </c>
      <c r="F68" s="12">
        <v>0</v>
      </c>
      <c r="G68" s="12">
        <v>280800</v>
      </c>
    </row>
    <row r="69" spans="1:7" ht="25.5" x14ac:dyDescent="0.2">
      <c r="A69" s="11" t="s">
        <v>23</v>
      </c>
      <c r="B69" s="1" t="s">
        <v>24</v>
      </c>
      <c r="C69" s="12">
        <v>8943409</v>
      </c>
      <c r="D69" s="12">
        <v>9212309</v>
      </c>
      <c r="E69" s="12">
        <v>8703008</v>
      </c>
      <c r="F69" s="12">
        <v>17300000</v>
      </c>
      <c r="G69" s="12">
        <v>8703008</v>
      </c>
    </row>
    <row r="70" spans="1:7" ht="25.5" x14ac:dyDescent="0.2">
      <c r="A70" s="5" t="s">
        <v>25</v>
      </c>
      <c r="B70" s="13" t="s">
        <v>26</v>
      </c>
      <c r="C70" s="14">
        <v>43053783</v>
      </c>
      <c r="D70" s="14">
        <v>44362693</v>
      </c>
      <c r="E70" s="14">
        <v>41724174</v>
      </c>
      <c r="F70" s="14">
        <v>26600000</v>
      </c>
      <c r="G70" s="14">
        <v>41724174</v>
      </c>
    </row>
    <row r="71" spans="1:7" ht="38.25" x14ac:dyDescent="0.2">
      <c r="A71" s="5" t="s">
        <v>27</v>
      </c>
      <c r="B71" s="13" t="s">
        <v>28</v>
      </c>
      <c r="C71" s="14">
        <v>6287976</v>
      </c>
      <c r="D71" s="14">
        <v>6305546</v>
      </c>
      <c r="E71" s="14">
        <v>6014102</v>
      </c>
      <c r="F71" s="14">
        <v>5850000</v>
      </c>
      <c r="G71" s="14">
        <v>6014102</v>
      </c>
    </row>
    <row r="72" spans="1:7" ht="25.5" x14ac:dyDescent="0.2">
      <c r="A72" s="11" t="s">
        <v>29</v>
      </c>
      <c r="B72" s="1" t="s">
        <v>30</v>
      </c>
      <c r="C72" s="12">
        <v>0</v>
      </c>
      <c r="D72" s="12">
        <v>0</v>
      </c>
      <c r="E72" s="12">
        <v>0</v>
      </c>
      <c r="F72" s="12">
        <v>0</v>
      </c>
      <c r="G72" s="12">
        <v>5811952</v>
      </c>
    </row>
    <row r="73" spans="1:7" ht="25.5" x14ac:dyDescent="0.2">
      <c r="A73" s="11" t="s">
        <v>31</v>
      </c>
      <c r="B73" s="1" t="s">
        <v>32</v>
      </c>
      <c r="C73" s="12">
        <v>0</v>
      </c>
      <c r="D73" s="12">
        <v>0</v>
      </c>
      <c r="E73" s="12">
        <v>0</v>
      </c>
      <c r="F73" s="12">
        <v>0</v>
      </c>
      <c r="G73" s="12">
        <v>49232</v>
      </c>
    </row>
    <row r="74" spans="1:7" x14ac:dyDescent="0.2">
      <c r="A74" s="11" t="s">
        <v>33</v>
      </c>
      <c r="B74" s="1" t="s">
        <v>34</v>
      </c>
      <c r="C74" s="12">
        <v>0</v>
      </c>
      <c r="D74" s="12">
        <v>0</v>
      </c>
      <c r="E74" s="12">
        <v>0</v>
      </c>
      <c r="F74" s="12">
        <v>0</v>
      </c>
      <c r="G74" s="12">
        <v>100168</v>
      </c>
    </row>
    <row r="75" spans="1:7" ht="25.5" x14ac:dyDescent="0.2">
      <c r="A75" s="11" t="s">
        <v>35</v>
      </c>
      <c r="B75" s="1" t="s">
        <v>36</v>
      </c>
      <c r="C75" s="12">
        <v>0</v>
      </c>
      <c r="D75" s="12">
        <v>0</v>
      </c>
      <c r="E75" s="12">
        <v>0</v>
      </c>
      <c r="F75" s="12">
        <v>0</v>
      </c>
      <c r="G75" s="12">
        <v>52750</v>
      </c>
    </row>
    <row r="76" spans="1:7" ht="25.5" x14ac:dyDescent="0.2">
      <c r="A76" s="11" t="s">
        <v>37</v>
      </c>
      <c r="B76" s="1" t="s">
        <v>38</v>
      </c>
      <c r="C76" s="12">
        <v>321429</v>
      </c>
      <c r="D76" s="12">
        <v>321429</v>
      </c>
      <c r="E76" s="12">
        <v>198477</v>
      </c>
      <c r="F76" s="12">
        <v>0</v>
      </c>
      <c r="G76" s="12">
        <v>198477</v>
      </c>
    </row>
    <row r="77" spans="1:7" ht="25.5" x14ac:dyDescent="0.2">
      <c r="A77" s="11" t="s">
        <v>39</v>
      </c>
      <c r="B77" s="1" t="s">
        <v>40</v>
      </c>
      <c r="C77" s="12">
        <v>7993259</v>
      </c>
      <c r="D77" s="12">
        <v>7993259</v>
      </c>
      <c r="E77" s="12">
        <v>7930542</v>
      </c>
      <c r="F77" s="12">
        <v>0</v>
      </c>
      <c r="G77" s="12">
        <v>7930542</v>
      </c>
    </row>
    <row r="78" spans="1:7" ht="25.5" x14ac:dyDescent="0.2">
      <c r="A78" s="11" t="s">
        <v>41</v>
      </c>
      <c r="B78" s="1" t="s">
        <v>42</v>
      </c>
      <c r="C78" s="12">
        <v>8314688</v>
      </c>
      <c r="D78" s="12">
        <v>8314688</v>
      </c>
      <c r="E78" s="12">
        <v>8129019</v>
      </c>
      <c r="F78" s="12">
        <v>0</v>
      </c>
      <c r="G78" s="12">
        <v>8129019</v>
      </c>
    </row>
    <row r="79" spans="1:7" ht="25.5" x14ac:dyDescent="0.2">
      <c r="A79" s="11" t="s">
        <v>45</v>
      </c>
      <c r="B79" s="1" t="s">
        <v>46</v>
      </c>
      <c r="C79" s="12">
        <v>150000</v>
      </c>
      <c r="D79" s="12">
        <v>150000</v>
      </c>
      <c r="E79" s="12">
        <v>85999</v>
      </c>
      <c r="F79" s="12">
        <v>0</v>
      </c>
      <c r="G79" s="12">
        <v>85999</v>
      </c>
    </row>
    <row r="80" spans="1:7" ht="25.5" x14ac:dyDescent="0.2">
      <c r="A80" s="11" t="s">
        <v>47</v>
      </c>
      <c r="B80" s="1" t="s">
        <v>48</v>
      </c>
      <c r="C80" s="12">
        <v>150000</v>
      </c>
      <c r="D80" s="12">
        <v>150000</v>
      </c>
      <c r="E80" s="12">
        <v>85999</v>
      </c>
      <c r="F80" s="12">
        <v>0</v>
      </c>
      <c r="G80" s="12">
        <v>85999</v>
      </c>
    </row>
    <row r="81" spans="1:7" x14ac:dyDescent="0.2">
      <c r="A81" s="11" t="s">
        <v>49</v>
      </c>
      <c r="B81" s="1" t="s">
        <v>50</v>
      </c>
      <c r="C81" s="12">
        <v>1125000</v>
      </c>
      <c r="D81" s="12">
        <v>1325000</v>
      </c>
      <c r="E81" s="12">
        <v>1239653</v>
      </c>
      <c r="F81" s="12">
        <v>2500000</v>
      </c>
      <c r="G81" s="12">
        <v>1239653</v>
      </c>
    </row>
    <row r="82" spans="1:7" x14ac:dyDescent="0.2">
      <c r="A82" s="11" t="s">
        <v>51</v>
      </c>
      <c r="B82" s="1" t="s">
        <v>52</v>
      </c>
      <c r="C82" s="12">
        <v>1686661</v>
      </c>
      <c r="D82" s="12">
        <v>1486661</v>
      </c>
      <c r="E82" s="12">
        <v>0</v>
      </c>
      <c r="F82" s="12">
        <v>0</v>
      </c>
      <c r="G82" s="12">
        <v>0</v>
      </c>
    </row>
    <row r="83" spans="1:7" ht="25.5" x14ac:dyDescent="0.2">
      <c r="A83" s="11" t="s">
        <v>53</v>
      </c>
      <c r="B83" s="1" t="s">
        <v>54</v>
      </c>
      <c r="C83" s="12">
        <v>1795000</v>
      </c>
      <c r="D83" s="12">
        <v>2195000</v>
      </c>
      <c r="E83" s="12">
        <v>1972951</v>
      </c>
      <c r="F83" s="12">
        <v>0</v>
      </c>
      <c r="G83" s="12">
        <v>1972951</v>
      </c>
    </row>
    <row r="84" spans="1:7" ht="25.5" x14ac:dyDescent="0.2">
      <c r="A84" s="11" t="s">
        <v>55</v>
      </c>
      <c r="B84" s="1" t="s">
        <v>56</v>
      </c>
      <c r="C84" s="12">
        <v>300000</v>
      </c>
      <c r="D84" s="12">
        <v>965792</v>
      </c>
      <c r="E84" s="12">
        <v>819511</v>
      </c>
      <c r="F84" s="12">
        <v>0</v>
      </c>
      <c r="G84" s="12">
        <v>819511</v>
      </c>
    </row>
    <row r="85" spans="1:7" ht="25.5" x14ac:dyDescent="0.2">
      <c r="A85" s="11" t="s">
        <v>57</v>
      </c>
      <c r="B85" s="1" t="s">
        <v>58</v>
      </c>
      <c r="C85" s="12">
        <v>0</v>
      </c>
      <c r="D85" s="12">
        <v>15680</v>
      </c>
      <c r="E85" s="12">
        <v>15680</v>
      </c>
      <c r="F85" s="12">
        <v>0</v>
      </c>
      <c r="G85" s="12">
        <v>15680</v>
      </c>
    </row>
    <row r="86" spans="1:7" x14ac:dyDescent="0.2">
      <c r="A86" s="11" t="s">
        <v>59</v>
      </c>
      <c r="B86" s="1" t="s">
        <v>60</v>
      </c>
      <c r="C86" s="12">
        <v>4058441</v>
      </c>
      <c r="D86" s="12">
        <v>5508441</v>
      </c>
      <c r="E86" s="12">
        <v>4541242</v>
      </c>
      <c r="F86" s="12">
        <v>0</v>
      </c>
      <c r="G86" s="12">
        <v>4541242</v>
      </c>
    </row>
    <row r="87" spans="1:7" x14ac:dyDescent="0.2">
      <c r="A87" s="11" t="s">
        <v>61</v>
      </c>
      <c r="B87" s="1" t="s">
        <v>62</v>
      </c>
      <c r="C87" s="12">
        <v>0</v>
      </c>
      <c r="D87" s="12">
        <v>0</v>
      </c>
      <c r="E87" s="12">
        <v>0</v>
      </c>
      <c r="F87" s="12">
        <v>0</v>
      </c>
      <c r="G87" s="12">
        <v>220053</v>
      </c>
    </row>
    <row r="88" spans="1:7" ht="25.5" x14ac:dyDescent="0.2">
      <c r="A88" s="11" t="s">
        <v>63</v>
      </c>
      <c r="B88" s="1" t="s">
        <v>64</v>
      </c>
      <c r="C88" s="12">
        <v>8965102</v>
      </c>
      <c r="D88" s="12">
        <v>11496574</v>
      </c>
      <c r="E88" s="12">
        <v>8589037</v>
      </c>
      <c r="F88" s="12">
        <v>2500000</v>
      </c>
      <c r="G88" s="12">
        <v>8589037</v>
      </c>
    </row>
    <row r="89" spans="1:7" x14ac:dyDescent="0.2">
      <c r="A89" s="11" t="s">
        <v>65</v>
      </c>
      <c r="B89" s="1" t="s">
        <v>66</v>
      </c>
      <c r="C89" s="12">
        <v>0</v>
      </c>
      <c r="D89" s="12">
        <v>150000</v>
      </c>
      <c r="E89" s="12">
        <v>139080</v>
      </c>
      <c r="F89" s="12">
        <v>0</v>
      </c>
      <c r="G89" s="12">
        <v>139080</v>
      </c>
    </row>
    <row r="90" spans="1:7" ht="25.5" x14ac:dyDescent="0.2">
      <c r="A90" s="11" t="s">
        <v>67</v>
      </c>
      <c r="B90" s="1" t="s">
        <v>68</v>
      </c>
      <c r="C90" s="12">
        <v>0</v>
      </c>
      <c r="D90" s="12">
        <v>26321</v>
      </c>
      <c r="E90" s="12">
        <v>26321</v>
      </c>
      <c r="F90" s="12">
        <v>0</v>
      </c>
      <c r="G90" s="12">
        <v>26321</v>
      </c>
    </row>
    <row r="91" spans="1:7" ht="38.25" x14ac:dyDescent="0.2">
      <c r="A91" s="11" t="s">
        <v>69</v>
      </c>
      <c r="B91" s="1" t="s">
        <v>70</v>
      </c>
      <c r="C91" s="12">
        <v>0</v>
      </c>
      <c r="D91" s="12">
        <v>176321</v>
      </c>
      <c r="E91" s="12">
        <v>165401</v>
      </c>
      <c r="F91" s="12">
        <v>0</v>
      </c>
      <c r="G91" s="12">
        <v>165401</v>
      </c>
    </row>
    <row r="92" spans="1:7" ht="38.25" x14ac:dyDescent="0.2">
      <c r="A92" s="11" t="s">
        <v>71</v>
      </c>
      <c r="B92" s="1" t="s">
        <v>72</v>
      </c>
      <c r="C92" s="12">
        <v>4538004</v>
      </c>
      <c r="D92" s="12">
        <v>4839504</v>
      </c>
      <c r="E92" s="12">
        <v>3869142</v>
      </c>
      <c r="F92" s="12">
        <v>675000</v>
      </c>
      <c r="G92" s="12">
        <v>3869142</v>
      </c>
    </row>
    <row r="93" spans="1:7" x14ac:dyDescent="0.2">
      <c r="A93" s="11" t="s">
        <v>73</v>
      </c>
      <c r="B93" s="1" t="s">
        <v>74</v>
      </c>
      <c r="C93" s="12">
        <v>400000</v>
      </c>
      <c r="D93" s="12">
        <v>0</v>
      </c>
      <c r="E93" s="12">
        <v>0</v>
      </c>
      <c r="F93" s="12">
        <v>0</v>
      </c>
      <c r="G93" s="12">
        <v>0</v>
      </c>
    </row>
    <row r="94" spans="1:7" ht="38.25" x14ac:dyDescent="0.2">
      <c r="A94" s="11" t="s">
        <v>75</v>
      </c>
      <c r="B94" s="1" t="s">
        <v>76</v>
      </c>
      <c r="C94" s="12">
        <v>4938004</v>
      </c>
      <c r="D94" s="12">
        <v>4839504</v>
      </c>
      <c r="E94" s="12">
        <v>3869142</v>
      </c>
      <c r="F94" s="12">
        <v>675000</v>
      </c>
      <c r="G94" s="12">
        <v>3869142</v>
      </c>
    </row>
    <row r="95" spans="1:7" ht="25.5" x14ac:dyDescent="0.2">
      <c r="A95" s="5" t="s">
        <v>77</v>
      </c>
      <c r="B95" s="13" t="s">
        <v>78</v>
      </c>
      <c r="C95" s="14">
        <v>22367794</v>
      </c>
      <c r="D95" s="14">
        <v>24977087</v>
      </c>
      <c r="E95" s="14">
        <v>20838598</v>
      </c>
      <c r="F95" s="14">
        <v>3175000</v>
      </c>
      <c r="G95" s="14">
        <v>20838598</v>
      </c>
    </row>
    <row r="96" spans="1:7" ht="25.5" x14ac:dyDescent="0.2">
      <c r="A96" s="11" t="s">
        <v>79</v>
      </c>
      <c r="B96" s="1" t="s">
        <v>80</v>
      </c>
      <c r="C96" s="12">
        <v>0</v>
      </c>
      <c r="D96" s="12">
        <v>1101000</v>
      </c>
      <c r="E96" s="12">
        <v>1101000</v>
      </c>
      <c r="F96" s="12">
        <v>0</v>
      </c>
      <c r="G96" s="12">
        <v>1101000</v>
      </c>
    </row>
    <row r="97" spans="1:7" ht="38.25" x14ac:dyDescent="0.2">
      <c r="A97" s="11" t="s">
        <v>81</v>
      </c>
      <c r="B97" s="1" t="s">
        <v>82</v>
      </c>
      <c r="C97" s="12">
        <v>0</v>
      </c>
      <c r="D97" s="12">
        <v>0</v>
      </c>
      <c r="E97" s="12">
        <v>0</v>
      </c>
      <c r="F97" s="12">
        <v>0</v>
      </c>
      <c r="G97" s="12">
        <v>1101000</v>
      </c>
    </row>
    <row r="98" spans="1:7" ht="25.5" x14ac:dyDescent="0.2">
      <c r="A98" s="11" t="s">
        <v>83</v>
      </c>
      <c r="B98" s="1" t="s">
        <v>84</v>
      </c>
      <c r="C98" s="12">
        <v>9279000</v>
      </c>
      <c r="D98" s="12">
        <v>11926307</v>
      </c>
      <c r="E98" s="12">
        <v>11851140</v>
      </c>
      <c r="F98" s="12">
        <v>0</v>
      </c>
      <c r="G98" s="12">
        <v>11851140</v>
      </c>
    </row>
    <row r="99" spans="1:7" ht="25.5" x14ac:dyDescent="0.2">
      <c r="A99" s="11" t="s">
        <v>86</v>
      </c>
      <c r="B99" s="1" t="s">
        <v>87</v>
      </c>
      <c r="C99" s="12">
        <v>0</v>
      </c>
      <c r="D99" s="12">
        <v>0</v>
      </c>
      <c r="E99" s="12">
        <v>0</v>
      </c>
      <c r="F99" s="12">
        <v>0</v>
      </c>
      <c r="G99" s="12">
        <v>33000</v>
      </c>
    </row>
    <row r="100" spans="1:7" ht="51" x14ac:dyDescent="0.2">
      <c r="A100" s="11" t="s">
        <v>414</v>
      </c>
      <c r="B100" s="1" t="s">
        <v>415</v>
      </c>
      <c r="C100" s="12">
        <v>0</v>
      </c>
      <c r="D100" s="12">
        <v>0</v>
      </c>
      <c r="E100" s="12">
        <v>0</v>
      </c>
      <c r="F100" s="12">
        <v>0</v>
      </c>
      <c r="G100" s="12">
        <v>240790</v>
      </c>
    </row>
    <row r="101" spans="1:7" ht="38.25" x14ac:dyDescent="0.2">
      <c r="A101" s="5" t="s">
        <v>88</v>
      </c>
      <c r="B101" s="13" t="s">
        <v>89</v>
      </c>
      <c r="C101" s="14">
        <v>9279000</v>
      </c>
      <c r="D101" s="14">
        <v>13027307</v>
      </c>
      <c r="E101" s="14">
        <v>12952140</v>
      </c>
      <c r="F101" s="14">
        <v>0</v>
      </c>
      <c r="G101" s="14">
        <v>12952140</v>
      </c>
    </row>
    <row r="102" spans="1:7" ht="38.25" x14ac:dyDescent="0.2">
      <c r="A102" s="11" t="s">
        <v>90</v>
      </c>
      <c r="B102" s="1" t="s">
        <v>91</v>
      </c>
      <c r="C102" s="12">
        <v>0</v>
      </c>
      <c r="D102" s="12">
        <v>1299459</v>
      </c>
      <c r="E102" s="12">
        <v>1253449</v>
      </c>
      <c r="F102" s="12">
        <v>0</v>
      </c>
      <c r="G102" s="12">
        <v>1253449</v>
      </c>
    </row>
    <row r="103" spans="1:7" ht="25.5" x14ac:dyDescent="0.2">
      <c r="A103" s="11" t="s">
        <v>92</v>
      </c>
      <c r="B103" s="1" t="s">
        <v>93</v>
      </c>
      <c r="C103" s="12">
        <v>0</v>
      </c>
      <c r="D103" s="12">
        <v>1299459</v>
      </c>
      <c r="E103" s="12">
        <v>1253449</v>
      </c>
      <c r="F103" s="12">
        <v>0</v>
      </c>
      <c r="G103" s="12">
        <v>1253449</v>
      </c>
    </row>
    <row r="104" spans="1:7" ht="38.25" x14ac:dyDescent="0.2">
      <c r="A104" s="11" t="s">
        <v>94</v>
      </c>
      <c r="B104" s="1" t="s">
        <v>95</v>
      </c>
      <c r="C104" s="12">
        <v>7465000</v>
      </c>
      <c r="D104" s="12">
        <v>11365000</v>
      </c>
      <c r="E104" s="12">
        <v>10781533</v>
      </c>
      <c r="F104" s="12">
        <v>0</v>
      </c>
      <c r="G104" s="12">
        <v>10781533</v>
      </c>
    </row>
    <row r="105" spans="1:7" ht="25.5" x14ac:dyDescent="0.2">
      <c r="A105" s="11" t="s">
        <v>96</v>
      </c>
      <c r="B105" s="1" t="s">
        <v>97</v>
      </c>
      <c r="C105" s="12">
        <v>0</v>
      </c>
      <c r="D105" s="12">
        <v>0</v>
      </c>
      <c r="E105" s="12">
        <v>0</v>
      </c>
      <c r="F105" s="12">
        <v>0</v>
      </c>
      <c r="G105" s="12">
        <v>399048</v>
      </c>
    </row>
    <row r="106" spans="1:7" ht="25.5" x14ac:dyDescent="0.2">
      <c r="A106" s="11" t="s">
        <v>98</v>
      </c>
      <c r="B106" s="1" t="s">
        <v>99</v>
      </c>
      <c r="C106" s="12">
        <v>0</v>
      </c>
      <c r="D106" s="12">
        <v>0</v>
      </c>
      <c r="E106" s="12">
        <v>0</v>
      </c>
      <c r="F106" s="12">
        <v>0</v>
      </c>
      <c r="G106" s="12">
        <v>10382485</v>
      </c>
    </row>
    <row r="107" spans="1:7" ht="38.25" x14ac:dyDescent="0.2">
      <c r="A107" s="11" t="s">
        <v>100</v>
      </c>
      <c r="B107" s="1" t="s">
        <v>101</v>
      </c>
      <c r="C107" s="12">
        <v>1100000</v>
      </c>
      <c r="D107" s="12">
        <v>5575200</v>
      </c>
      <c r="E107" s="12">
        <v>5531964</v>
      </c>
      <c r="F107" s="12">
        <v>0</v>
      </c>
      <c r="G107" s="12">
        <v>5531964</v>
      </c>
    </row>
    <row r="108" spans="1:7" ht="25.5" x14ac:dyDescent="0.2">
      <c r="A108" s="11" t="s">
        <v>102</v>
      </c>
      <c r="B108" s="1" t="s">
        <v>103</v>
      </c>
      <c r="C108" s="12">
        <v>0</v>
      </c>
      <c r="D108" s="12">
        <v>0</v>
      </c>
      <c r="E108" s="12">
        <v>0</v>
      </c>
      <c r="F108" s="12">
        <v>0</v>
      </c>
      <c r="G108" s="12">
        <v>127625</v>
      </c>
    </row>
    <row r="109" spans="1:7" x14ac:dyDescent="0.2">
      <c r="A109" s="11" t="s">
        <v>104</v>
      </c>
      <c r="B109" s="1" t="s">
        <v>105</v>
      </c>
      <c r="C109" s="12">
        <v>0</v>
      </c>
      <c r="D109" s="12">
        <v>0</v>
      </c>
      <c r="E109" s="12">
        <v>0</v>
      </c>
      <c r="F109" s="12">
        <v>0</v>
      </c>
      <c r="G109" s="12">
        <v>443703</v>
      </c>
    </row>
    <row r="110" spans="1:7" x14ac:dyDescent="0.2">
      <c r="A110" s="11" t="s">
        <v>106</v>
      </c>
      <c r="B110" s="1" t="s">
        <v>107</v>
      </c>
      <c r="C110" s="12">
        <v>0</v>
      </c>
      <c r="D110" s="12">
        <v>0</v>
      </c>
      <c r="E110" s="12">
        <v>0</v>
      </c>
      <c r="F110" s="12">
        <v>0</v>
      </c>
      <c r="G110" s="12">
        <v>4960636</v>
      </c>
    </row>
    <row r="111" spans="1:7" x14ac:dyDescent="0.2">
      <c r="A111" s="11" t="s">
        <v>161</v>
      </c>
      <c r="B111" s="1" t="s">
        <v>232</v>
      </c>
      <c r="C111" s="12">
        <v>11269936</v>
      </c>
      <c r="D111" s="12">
        <v>24668772</v>
      </c>
      <c r="E111" s="12">
        <v>0</v>
      </c>
      <c r="F111" s="12">
        <v>0</v>
      </c>
      <c r="G111" s="12">
        <v>0</v>
      </c>
    </row>
    <row r="112" spans="1:7" ht="51" x14ac:dyDescent="0.2">
      <c r="A112" s="5" t="s">
        <v>108</v>
      </c>
      <c r="B112" s="13" t="s">
        <v>109</v>
      </c>
      <c r="C112" s="14">
        <v>19834936</v>
      </c>
      <c r="D112" s="14">
        <v>42908431</v>
      </c>
      <c r="E112" s="14">
        <v>17566946</v>
      </c>
      <c r="F112" s="14">
        <v>0</v>
      </c>
      <c r="G112" s="14">
        <v>17566946</v>
      </c>
    </row>
    <row r="113" spans="1:7" ht="25.5" x14ac:dyDescent="0.2">
      <c r="A113" s="11" t="s">
        <v>226</v>
      </c>
      <c r="B113" s="1" t="s">
        <v>418</v>
      </c>
      <c r="C113" s="12">
        <v>0</v>
      </c>
      <c r="D113" s="12">
        <v>550000</v>
      </c>
      <c r="E113" s="12">
        <v>550000</v>
      </c>
      <c r="F113" s="12">
        <v>0</v>
      </c>
      <c r="G113" s="12">
        <v>550000</v>
      </c>
    </row>
    <row r="114" spans="1:7" ht="25.5" x14ac:dyDescent="0.2">
      <c r="A114" s="11" t="s">
        <v>416</v>
      </c>
      <c r="B114" s="1" t="s">
        <v>417</v>
      </c>
      <c r="C114" s="12">
        <v>0</v>
      </c>
      <c r="D114" s="12">
        <v>3300000</v>
      </c>
      <c r="E114" s="12">
        <v>3300000</v>
      </c>
      <c r="F114" s="12">
        <v>0</v>
      </c>
      <c r="G114" s="12">
        <v>3300000</v>
      </c>
    </row>
    <row r="115" spans="1:7" ht="25.5" x14ac:dyDescent="0.2">
      <c r="A115" s="11" t="s">
        <v>425</v>
      </c>
      <c r="B115" s="1" t="s">
        <v>419</v>
      </c>
      <c r="C115" s="12">
        <v>0</v>
      </c>
      <c r="D115" s="12">
        <v>0</v>
      </c>
      <c r="E115" s="12">
        <v>0</v>
      </c>
      <c r="F115" s="12">
        <v>0</v>
      </c>
      <c r="G115" s="12">
        <v>200000</v>
      </c>
    </row>
    <row r="116" spans="1:7" ht="39.75" customHeight="1" x14ac:dyDescent="0.2">
      <c r="A116" s="11" t="s">
        <v>420</v>
      </c>
      <c r="B116" s="1" t="s">
        <v>421</v>
      </c>
      <c r="C116" s="12">
        <v>0</v>
      </c>
      <c r="D116" s="12">
        <v>3285000</v>
      </c>
      <c r="E116" s="12">
        <v>3285000</v>
      </c>
      <c r="F116" s="12">
        <v>0</v>
      </c>
      <c r="G116" s="12">
        <v>3285000</v>
      </c>
    </row>
    <row r="117" spans="1:7" s="70" customFormat="1" ht="25.5" x14ac:dyDescent="0.2">
      <c r="A117" s="11" t="s">
        <v>110</v>
      </c>
      <c r="B117" s="1" t="s">
        <v>111</v>
      </c>
      <c r="C117" s="12">
        <v>6200000</v>
      </c>
      <c r="D117" s="12">
        <v>6000000</v>
      </c>
      <c r="E117" s="12">
        <v>3899669</v>
      </c>
      <c r="F117" s="12">
        <v>0</v>
      </c>
      <c r="G117" s="12">
        <v>3899669</v>
      </c>
    </row>
    <row r="118" spans="1:7" s="70" customFormat="1" ht="38.25" x14ac:dyDescent="0.2">
      <c r="A118" s="11" t="s">
        <v>112</v>
      </c>
      <c r="B118" s="1" t="s">
        <v>113</v>
      </c>
      <c r="C118" s="12">
        <v>1053000</v>
      </c>
      <c r="D118" s="12">
        <v>1410526</v>
      </c>
      <c r="E118" s="12">
        <v>1410526</v>
      </c>
      <c r="F118" s="12">
        <v>0</v>
      </c>
      <c r="G118" s="12">
        <v>1410526</v>
      </c>
    </row>
    <row r="119" spans="1:7" s="70" customFormat="1" ht="25.5" x14ac:dyDescent="0.2">
      <c r="A119" s="5" t="s">
        <v>114</v>
      </c>
      <c r="B119" s="13" t="s">
        <v>115</v>
      </c>
      <c r="C119" s="14">
        <v>7253000</v>
      </c>
      <c r="D119" s="14">
        <v>14545526</v>
      </c>
      <c r="E119" s="14">
        <v>12445195</v>
      </c>
      <c r="F119" s="14">
        <v>0</v>
      </c>
      <c r="G119" s="14">
        <v>12445195</v>
      </c>
    </row>
    <row r="120" spans="1:7" s="70" customFormat="1" x14ac:dyDescent="0.2">
      <c r="A120" s="11" t="s">
        <v>423</v>
      </c>
      <c r="B120" s="1" t="s">
        <v>424</v>
      </c>
      <c r="C120" s="12">
        <v>1500000</v>
      </c>
      <c r="D120" s="12">
        <v>1500000</v>
      </c>
      <c r="E120" s="12">
        <v>215472</v>
      </c>
      <c r="F120" s="12">
        <v>0</v>
      </c>
      <c r="G120" s="12">
        <v>215472</v>
      </c>
    </row>
    <row r="121" spans="1:7" s="70" customFormat="1" ht="38.25" x14ac:dyDescent="0.2">
      <c r="A121" s="11" t="s">
        <v>426</v>
      </c>
      <c r="B121" s="1" t="s">
        <v>427</v>
      </c>
      <c r="C121" s="12">
        <v>405000</v>
      </c>
      <c r="D121" s="12">
        <v>405000</v>
      </c>
      <c r="E121" s="12">
        <v>0</v>
      </c>
      <c r="F121" s="12">
        <v>0</v>
      </c>
      <c r="G121" s="12">
        <v>0</v>
      </c>
    </row>
    <row r="122" spans="1:7" s="70" customFormat="1" x14ac:dyDescent="0.2">
      <c r="A122" s="5" t="s">
        <v>163</v>
      </c>
      <c r="B122" s="13" t="s">
        <v>422</v>
      </c>
      <c r="C122" s="14">
        <v>1905000</v>
      </c>
      <c r="D122" s="14">
        <v>1905000</v>
      </c>
      <c r="E122" s="14">
        <v>215472</v>
      </c>
      <c r="F122" s="14">
        <v>0</v>
      </c>
      <c r="G122" s="14">
        <v>215472</v>
      </c>
    </row>
    <row r="123" spans="1:7" s="70" customFormat="1" ht="38.25" x14ac:dyDescent="0.2">
      <c r="A123" s="5" t="s">
        <v>116</v>
      </c>
      <c r="B123" s="13" t="s">
        <v>117</v>
      </c>
      <c r="C123" s="14">
        <v>109981489</v>
      </c>
      <c r="D123" s="14">
        <v>148031590</v>
      </c>
      <c r="E123" s="14">
        <v>111756627</v>
      </c>
      <c r="F123" s="14">
        <v>35625000</v>
      </c>
      <c r="G123" s="14">
        <v>111756627</v>
      </c>
    </row>
    <row r="124" spans="1:7" s="70" customFormat="1" x14ac:dyDescent="0.2">
      <c r="A124" s="5"/>
      <c r="B124" s="13"/>
      <c r="C124" s="14"/>
      <c r="D124" s="14"/>
      <c r="E124" s="14"/>
      <c r="F124" s="14"/>
      <c r="G124" s="14"/>
    </row>
    <row r="125" spans="1:7" s="70" customFormat="1" x14ac:dyDescent="0.2">
      <c r="A125" s="5"/>
      <c r="B125" s="13"/>
      <c r="C125" s="14"/>
      <c r="D125" s="14"/>
      <c r="E125" s="14"/>
      <c r="F125" s="14"/>
      <c r="G125" s="14"/>
    </row>
    <row r="126" spans="1:7" s="70" customFormat="1" x14ac:dyDescent="0.2">
      <c r="A126" s="5"/>
      <c r="B126" s="13"/>
      <c r="C126" s="14"/>
      <c r="D126" s="14"/>
      <c r="E126" s="14"/>
      <c r="F126" s="14"/>
      <c r="G126" s="14"/>
    </row>
    <row r="127" spans="1:7" s="70" customFormat="1" x14ac:dyDescent="0.2">
      <c r="A127" s="5"/>
      <c r="B127" s="13"/>
      <c r="C127" s="14"/>
      <c r="D127" s="14"/>
      <c r="E127" s="14"/>
      <c r="F127" s="14"/>
      <c r="G127" s="14"/>
    </row>
    <row r="128" spans="1:7" s="70" customFormat="1" x14ac:dyDescent="0.2">
      <c r="A128" s="5"/>
      <c r="B128" s="13"/>
      <c r="C128" s="14"/>
      <c r="D128" s="14"/>
      <c r="E128" s="14"/>
      <c r="F128" s="14"/>
      <c r="G128" s="14"/>
    </row>
    <row r="129" spans="1:7" s="70" customFormat="1" x14ac:dyDescent="0.2">
      <c r="A129" s="5"/>
      <c r="B129" s="13"/>
      <c r="C129" s="14"/>
      <c r="D129" s="14"/>
      <c r="E129" s="14"/>
      <c r="F129" s="14"/>
      <c r="G129" s="14"/>
    </row>
    <row r="130" spans="1:7" s="70" customFormat="1" x14ac:dyDescent="0.2">
      <c r="A130" s="5"/>
      <c r="B130" s="13"/>
      <c r="C130" s="14"/>
      <c r="D130" s="14"/>
      <c r="E130" s="14"/>
      <c r="F130" s="14"/>
      <c r="G130" s="14"/>
    </row>
    <row r="131" spans="1:7" s="70" customFormat="1" x14ac:dyDescent="0.2">
      <c r="A131" s="5"/>
      <c r="B131" s="13"/>
      <c r="C131" s="14"/>
      <c r="D131" s="14"/>
      <c r="E131" s="14"/>
      <c r="F131" s="14"/>
      <c r="G131" s="14"/>
    </row>
    <row r="132" spans="1:7" s="70" customFormat="1" x14ac:dyDescent="0.2">
      <c r="A132" s="5"/>
      <c r="B132" s="13"/>
      <c r="C132" s="14"/>
      <c r="D132" s="14"/>
      <c r="E132" s="14"/>
      <c r="F132" s="14"/>
      <c r="G132" s="14"/>
    </row>
    <row r="133" spans="1:7" s="70" customFormat="1" x14ac:dyDescent="0.2">
      <c r="A133" s="5"/>
      <c r="B133" s="13"/>
      <c r="C133" s="14"/>
      <c r="D133" s="14"/>
      <c r="E133" s="14"/>
      <c r="F133" s="14"/>
      <c r="G133" s="14"/>
    </row>
    <row r="134" spans="1:7" ht="15" customHeight="1" x14ac:dyDescent="0.2">
      <c r="A134" s="82" t="s">
        <v>235</v>
      </c>
      <c r="B134" s="82"/>
      <c r="C134" s="82"/>
      <c r="D134" s="82"/>
      <c r="E134" s="82"/>
      <c r="F134" s="82"/>
      <c r="G134" s="82"/>
    </row>
    <row r="135" spans="1:7" ht="63.75" x14ac:dyDescent="0.2">
      <c r="A135" s="69"/>
      <c r="B135" s="15" t="s">
        <v>2</v>
      </c>
      <c r="C135" s="15" t="s">
        <v>221</v>
      </c>
      <c r="D135" s="15" t="s">
        <v>222</v>
      </c>
      <c r="E135" s="15" t="s">
        <v>236</v>
      </c>
      <c r="F135" s="15" t="s">
        <v>237</v>
      </c>
      <c r="G135" s="15" t="s">
        <v>225</v>
      </c>
    </row>
    <row r="136" spans="1:7" ht="38.25" x14ac:dyDescent="0.2">
      <c r="A136" s="11" t="s">
        <v>27</v>
      </c>
      <c r="B136" s="1" t="s">
        <v>181</v>
      </c>
      <c r="C136" s="12">
        <v>0</v>
      </c>
      <c r="D136" s="12">
        <v>2964127</v>
      </c>
      <c r="E136" s="12">
        <v>2964127</v>
      </c>
      <c r="F136" s="12">
        <v>3129555</v>
      </c>
      <c r="G136" s="12">
        <v>2964127</v>
      </c>
    </row>
    <row r="137" spans="1:7" s="70" customFormat="1" ht="25.5" x14ac:dyDescent="0.2">
      <c r="A137" s="11" t="s">
        <v>29</v>
      </c>
      <c r="B137" s="1" t="s">
        <v>182</v>
      </c>
      <c r="C137" s="12">
        <v>46440577</v>
      </c>
      <c r="D137" s="12">
        <v>47922659</v>
      </c>
      <c r="E137" s="12">
        <v>47922659</v>
      </c>
      <c r="F137" s="12">
        <v>0</v>
      </c>
      <c r="G137" s="12">
        <v>47922659</v>
      </c>
    </row>
    <row r="138" spans="1:7" ht="25.5" x14ac:dyDescent="0.2">
      <c r="A138" s="11" t="s">
        <v>37</v>
      </c>
      <c r="B138" s="1" t="s">
        <v>183</v>
      </c>
      <c r="C138" s="12">
        <v>46440577</v>
      </c>
      <c r="D138" s="12">
        <v>50886786</v>
      </c>
      <c r="E138" s="12">
        <v>50886786</v>
      </c>
      <c r="F138" s="12">
        <v>3129555</v>
      </c>
      <c r="G138" s="12">
        <v>50886786</v>
      </c>
    </row>
    <row r="139" spans="1:7" ht="25.5" x14ac:dyDescent="0.2">
      <c r="A139" s="5" t="s">
        <v>53</v>
      </c>
      <c r="B139" s="13" t="s">
        <v>184</v>
      </c>
      <c r="C139" s="14">
        <v>46440577</v>
      </c>
      <c r="D139" s="14">
        <v>50886786</v>
      </c>
      <c r="E139" s="14">
        <v>50886786</v>
      </c>
      <c r="F139" s="14">
        <v>3129555</v>
      </c>
      <c r="G139" s="14">
        <v>50886786</v>
      </c>
    </row>
    <row r="140" spans="1:7" ht="6" customHeight="1" x14ac:dyDescent="0.25">
      <c r="B140" s="17"/>
      <c r="G140" s="9"/>
    </row>
    <row r="141" spans="1:7" ht="15.75" x14ac:dyDescent="0.25">
      <c r="B141" s="17" t="s">
        <v>238</v>
      </c>
      <c r="G141" s="9">
        <f>SUM(G123,G139)</f>
        <v>162643413</v>
      </c>
    </row>
  </sheetData>
  <mergeCells count="4">
    <mergeCell ref="A1:G1"/>
    <mergeCell ref="A44:G44"/>
    <mergeCell ref="A61:G61"/>
    <mergeCell ref="A134:G134"/>
  </mergeCells>
  <phoneticPr fontId="14" type="noConversion"/>
  <pageMargins left="0.75" right="0.75" top="1" bottom="1" header="0.5" footer="0.5"/>
  <pageSetup paperSize="9" orientation="landscape" r:id="rId1"/>
  <headerFooter alignWithMargins="0">
    <oddHeader>&amp;L
1/a.melléklet 6/2018(VI.01.)ÖR&amp;CBolhó Község Önkormányzata 2017.évi bevételei és kiadásai&amp;R
adatok Ft-ban</oddHeader>
    <oddFooter>&amp;P. oldal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5"/>
  <sheetViews>
    <sheetView view="pageLayout" zoomScaleNormal="100" workbookViewId="0">
      <selection activeCell="C32" sqref="C32"/>
    </sheetView>
  </sheetViews>
  <sheetFormatPr defaultRowHeight="12.75" x14ac:dyDescent="0.2"/>
  <cols>
    <col min="2" max="2" width="18.7109375" customWidth="1"/>
    <col min="3" max="3" width="21.42578125" customWidth="1"/>
    <col min="4" max="4" width="23.28515625" customWidth="1"/>
    <col min="5" max="5" width="21.7109375" customWidth="1"/>
    <col min="6" max="6" width="24.42578125" customWidth="1"/>
    <col min="7" max="7" width="24.5703125" customWidth="1"/>
  </cols>
  <sheetData>
    <row r="1" spans="1:6" x14ac:dyDescent="0.2">
      <c r="A1" s="80" t="s">
        <v>220</v>
      </c>
      <c r="B1" s="81"/>
      <c r="C1" s="81"/>
      <c r="D1" s="81"/>
      <c r="E1" s="81"/>
      <c r="F1" s="81"/>
    </row>
    <row r="2" spans="1:6" ht="25.5" x14ac:dyDescent="0.2">
      <c r="A2" s="3"/>
      <c r="B2" s="15" t="s">
        <v>2</v>
      </c>
      <c r="C2" s="15" t="s">
        <v>221</v>
      </c>
      <c r="D2" s="15" t="s">
        <v>222</v>
      </c>
      <c r="E2" s="15" t="s">
        <v>239</v>
      </c>
      <c r="F2" s="15" t="s">
        <v>225</v>
      </c>
    </row>
    <row r="3" spans="1:6" ht="76.5" x14ac:dyDescent="0.2">
      <c r="A3" s="11" t="s">
        <v>41</v>
      </c>
      <c r="B3" s="1" t="s">
        <v>126</v>
      </c>
      <c r="C3" s="12">
        <v>0</v>
      </c>
      <c r="D3" s="12">
        <v>603515</v>
      </c>
      <c r="E3" s="12">
        <v>603515</v>
      </c>
      <c r="F3" s="12">
        <v>603515</v>
      </c>
    </row>
    <row r="4" spans="1:6" ht="38.25" x14ac:dyDescent="0.2">
      <c r="A4" s="11" t="s">
        <v>49</v>
      </c>
      <c r="B4" s="1" t="s">
        <v>127</v>
      </c>
      <c r="C4" s="12">
        <v>0</v>
      </c>
      <c r="D4" s="12">
        <v>0</v>
      </c>
      <c r="E4" s="12">
        <v>0</v>
      </c>
      <c r="F4" s="12">
        <v>603515</v>
      </c>
    </row>
    <row r="5" spans="1:6" ht="76.5" x14ac:dyDescent="0.2">
      <c r="A5" s="5" t="s">
        <v>57</v>
      </c>
      <c r="B5" s="13" t="s">
        <v>131</v>
      </c>
      <c r="C5" s="14">
        <v>0</v>
      </c>
      <c r="D5" s="14">
        <v>603515</v>
      </c>
      <c r="E5" s="14">
        <v>603515</v>
      </c>
      <c r="F5" s="14">
        <v>603515</v>
      </c>
    </row>
    <row r="6" spans="1:6" ht="38.25" x14ac:dyDescent="0.2">
      <c r="A6" s="11" t="s">
        <v>106</v>
      </c>
      <c r="B6" s="1" t="s">
        <v>156</v>
      </c>
      <c r="C6" s="12">
        <v>0</v>
      </c>
      <c r="D6" s="12">
        <v>115000</v>
      </c>
      <c r="E6" s="12">
        <v>60000</v>
      </c>
      <c r="F6" s="12">
        <v>60000</v>
      </c>
    </row>
    <row r="7" spans="1:6" ht="51" x14ac:dyDescent="0.2">
      <c r="A7" s="11" t="s">
        <v>161</v>
      </c>
      <c r="B7" s="1" t="s">
        <v>162</v>
      </c>
      <c r="C7" s="12">
        <v>0</v>
      </c>
      <c r="D7" s="12">
        <v>11000</v>
      </c>
      <c r="E7" s="12">
        <v>8885</v>
      </c>
      <c r="F7" s="12">
        <v>8885</v>
      </c>
    </row>
    <row r="8" spans="1:6" ht="66.75" customHeight="1" x14ac:dyDescent="0.2">
      <c r="A8" s="11" t="s">
        <v>163</v>
      </c>
      <c r="B8" s="1" t="s">
        <v>164</v>
      </c>
      <c r="C8" s="12">
        <v>0</v>
      </c>
      <c r="D8" s="12">
        <v>2000</v>
      </c>
      <c r="E8" s="12">
        <v>1260</v>
      </c>
      <c r="F8" s="12">
        <v>1260</v>
      </c>
    </row>
    <row r="9" spans="1:6" ht="51" x14ac:dyDescent="0.2">
      <c r="A9" s="11" t="s">
        <v>165</v>
      </c>
      <c r="B9" s="1" t="s">
        <v>166</v>
      </c>
      <c r="C9" s="12">
        <v>0</v>
      </c>
      <c r="D9" s="12">
        <v>2000</v>
      </c>
      <c r="E9" s="12">
        <v>1260</v>
      </c>
      <c r="F9" s="12">
        <v>1260</v>
      </c>
    </row>
    <row r="10" spans="1:6" ht="38.25" x14ac:dyDescent="0.2">
      <c r="A10" s="11" t="s">
        <v>167</v>
      </c>
      <c r="B10" s="1" t="s">
        <v>168</v>
      </c>
      <c r="C10" s="12">
        <v>0</v>
      </c>
      <c r="D10" s="12">
        <v>30000</v>
      </c>
      <c r="E10" s="12">
        <v>18450</v>
      </c>
      <c r="F10" s="12">
        <v>18450</v>
      </c>
    </row>
    <row r="11" spans="1:6" ht="63.75" x14ac:dyDescent="0.2">
      <c r="A11" s="5" t="s">
        <v>169</v>
      </c>
      <c r="B11" s="13" t="s">
        <v>170</v>
      </c>
      <c r="C11" s="14">
        <v>0</v>
      </c>
      <c r="D11" s="14">
        <v>158000</v>
      </c>
      <c r="E11" s="14">
        <v>88595</v>
      </c>
      <c r="F11" s="14">
        <v>88595</v>
      </c>
    </row>
    <row r="12" spans="1:6" ht="51.75" customHeight="1" x14ac:dyDescent="0.2">
      <c r="A12" s="5" t="s">
        <v>178</v>
      </c>
      <c r="B12" s="13" t="s">
        <v>179</v>
      </c>
      <c r="C12" s="14">
        <v>0</v>
      </c>
      <c r="D12" s="14">
        <v>761515</v>
      </c>
      <c r="E12" s="14">
        <v>692110</v>
      </c>
      <c r="F12" s="14">
        <v>692110</v>
      </c>
    </row>
    <row r="13" spans="1:6" x14ac:dyDescent="0.2">
      <c r="A13" s="80" t="s">
        <v>228</v>
      </c>
      <c r="B13" s="81"/>
      <c r="C13" s="81"/>
      <c r="D13" s="81"/>
      <c r="E13" s="81"/>
      <c r="F13" s="81"/>
    </row>
    <row r="14" spans="1:6" ht="25.5" x14ac:dyDescent="0.2">
      <c r="A14" s="15"/>
      <c r="B14" s="15" t="s">
        <v>2</v>
      </c>
      <c r="C14" s="15" t="s">
        <v>221</v>
      </c>
      <c r="D14" s="15" t="s">
        <v>222</v>
      </c>
      <c r="E14" s="15" t="s">
        <v>240</v>
      </c>
      <c r="F14" s="15" t="s">
        <v>225</v>
      </c>
    </row>
    <row r="15" spans="1:6" ht="63.75" x14ac:dyDescent="0.2">
      <c r="A15" s="11" t="s">
        <v>186</v>
      </c>
      <c r="B15" s="1" t="s">
        <v>187</v>
      </c>
      <c r="C15" s="12">
        <v>1732689</v>
      </c>
      <c r="D15" s="12">
        <v>1642589</v>
      </c>
      <c r="E15" s="12">
        <v>1642689</v>
      </c>
      <c r="F15" s="12">
        <v>1642689</v>
      </c>
    </row>
    <row r="16" spans="1:6" ht="38.25" x14ac:dyDescent="0.2">
      <c r="A16" s="11" t="s">
        <v>0</v>
      </c>
      <c r="B16" s="1" t="s">
        <v>188</v>
      </c>
      <c r="C16" s="12">
        <v>1732689</v>
      </c>
      <c r="D16" s="12">
        <v>1642589</v>
      </c>
      <c r="E16" s="12">
        <v>1642689</v>
      </c>
      <c r="F16" s="12">
        <v>1642689</v>
      </c>
    </row>
    <row r="17" spans="1:6" ht="38.25" x14ac:dyDescent="0.2">
      <c r="A17" s="11" t="s">
        <v>19</v>
      </c>
      <c r="B17" s="1" t="s">
        <v>190</v>
      </c>
      <c r="C17" s="12">
        <v>46440577</v>
      </c>
      <c r="D17" s="12">
        <v>47922659</v>
      </c>
      <c r="E17" s="12">
        <v>47922659</v>
      </c>
      <c r="F17" s="12">
        <v>47922659</v>
      </c>
    </row>
    <row r="18" spans="1:6" ht="51" x14ac:dyDescent="0.2">
      <c r="A18" s="11" t="s">
        <v>191</v>
      </c>
      <c r="B18" s="1" t="s">
        <v>192</v>
      </c>
      <c r="C18" s="12">
        <v>48173266</v>
      </c>
      <c r="D18" s="12">
        <v>49565348</v>
      </c>
      <c r="E18" s="12">
        <v>49565348</v>
      </c>
      <c r="F18" s="12">
        <v>49565348</v>
      </c>
    </row>
    <row r="19" spans="1:6" ht="39" customHeight="1" x14ac:dyDescent="0.2">
      <c r="A19" s="5" t="s">
        <v>41</v>
      </c>
      <c r="B19" s="13" t="s">
        <v>193</v>
      </c>
      <c r="C19" s="14">
        <v>48173266</v>
      </c>
      <c r="D19" s="14">
        <v>49565348</v>
      </c>
      <c r="E19" s="14">
        <v>49565348</v>
      </c>
      <c r="F19" s="14">
        <v>49565348</v>
      </c>
    </row>
    <row r="21" spans="1:6" ht="25.5" x14ac:dyDescent="0.25">
      <c r="B21" s="8" t="s">
        <v>230</v>
      </c>
      <c r="F21" s="9">
        <f>SUM(F12,F19)</f>
        <v>50257458</v>
      </c>
    </row>
    <row r="22" spans="1:6" ht="13.5" customHeight="1" x14ac:dyDescent="0.2">
      <c r="A22" s="80" t="s">
        <v>231</v>
      </c>
      <c r="B22" s="81"/>
      <c r="C22" s="81"/>
      <c r="D22" s="81"/>
      <c r="E22" s="81"/>
      <c r="F22" s="81"/>
    </row>
    <row r="23" spans="1:6" ht="38.25" x14ac:dyDescent="0.2">
      <c r="A23" s="15"/>
      <c r="B23" s="15" t="s">
        <v>2</v>
      </c>
      <c r="C23" s="15" t="s">
        <v>221</v>
      </c>
      <c r="D23" s="15" t="s">
        <v>222</v>
      </c>
      <c r="E23" s="15" t="s">
        <v>241</v>
      </c>
      <c r="F23" s="15" t="s">
        <v>225</v>
      </c>
    </row>
    <row r="24" spans="1:6" ht="38.25" x14ac:dyDescent="0.2">
      <c r="A24" s="11" t="s">
        <v>6</v>
      </c>
      <c r="B24" s="1" t="s">
        <v>7</v>
      </c>
      <c r="C24" s="12">
        <v>30704400</v>
      </c>
      <c r="D24" s="12">
        <v>30903813</v>
      </c>
      <c r="E24" s="12">
        <v>30526936</v>
      </c>
      <c r="F24" s="12">
        <v>30526936</v>
      </c>
    </row>
    <row r="25" spans="1:6" ht="25.5" x14ac:dyDescent="0.2">
      <c r="A25" s="11" t="s">
        <v>283</v>
      </c>
      <c r="B25" s="1" t="s">
        <v>412</v>
      </c>
      <c r="C25" s="12">
        <v>1468125</v>
      </c>
      <c r="D25" s="12">
        <v>1468200</v>
      </c>
      <c r="E25" s="12">
        <v>1468200</v>
      </c>
      <c r="F25" s="12">
        <v>1468200</v>
      </c>
    </row>
    <row r="26" spans="1:6" ht="25.5" x14ac:dyDescent="0.2">
      <c r="A26" s="11" t="s">
        <v>9</v>
      </c>
      <c r="B26" s="1" t="s">
        <v>10</v>
      </c>
      <c r="C26" s="12">
        <v>3711275</v>
      </c>
      <c r="D26" s="12">
        <v>3511200</v>
      </c>
      <c r="E26" s="12">
        <v>3511200</v>
      </c>
      <c r="F26" s="12">
        <v>3511200</v>
      </c>
    </row>
    <row r="27" spans="1:6" ht="38.25" x14ac:dyDescent="0.2">
      <c r="A27" s="11" t="s">
        <v>11</v>
      </c>
      <c r="B27" s="1" t="s">
        <v>12</v>
      </c>
      <c r="C27" s="12">
        <v>300000</v>
      </c>
      <c r="D27" s="12">
        <v>300000</v>
      </c>
      <c r="E27" s="12">
        <v>201005</v>
      </c>
      <c r="F27" s="12">
        <v>201005</v>
      </c>
    </row>
    <row r="28" spans="1:6" s="70" customFormat="1" ht="38.25" x14ac:dyDescent="0.2">
      <c r="A28" s="11" t="s">
        <v>198</v>
      </c>
      <c r="B28" s="1" t="s">
        <v>413</v>
      </c>
      <c r="C28" s="12">
        <v>0</v>
      </c>
      <c r="D28" s="12">
        <v>205948</v>
      </c>
      <c r="E28" s="12">
        <v>205948</v>
      </c>
      <c r="F28" s="12">
        <v>205948</v>
      </c>
    </row>
    <row r="29" spans="1:6" ht="38.25" x14ac:dyDescent="0.2">
      <c r="A29" s="11" t="s">
        <v>13</v>
      </c>
      <c r="B29" s="1" t="s">
        <v>430</v>
      </c>
      <c r="C29" s="12">
        <v>0</v>
      </c>
      <c r="D29" s="12">
        <v>387847</v>
      </c>
      <c r="E29" s="12">
        <v>387847</v>
      </c>
      <c r="F29" s="12">
        <v>387847</v>
      </c>
    </row>
    <row r="30" spans="1:6" ht="38.25" x14ac:dyDescent="0.2">
      <c r="A30" s="11" t="s">
        <v>15</v>
      </c>
      <c r="B30" s="1" t="s">
        <v>16</v>
      </c>
      <c r="C30" s="12">
        <v>36183800</v>
      </c>
      <c r="D30" s="12">
        <v>36777008</v>
      </c>
      <c r="E30" s="12">
        <v>36301136</v>
      </c>
      <c r="F30" s="12">
        <v>36301136</v>
      </c>
    </row>
    <row r="31" spans="1:6" ht="51" x14ac:dyDescent="0.2">
      <c r="A31" s="11" t="s">
        <v>19</v>
      </c>
      <c r="B31" s="1" t="s">
        <v>428</v>
      </c>
      <c r="C31" s="12">
        <v>0</v>
      </c>
      <c r="D31" s="12">
        <v>362575</v>
      </c>
      <c r="E31" s="12">
        <v>362575</v>
      </c>
      <c r="F31" s="12">
        <v>362575</v>
      </c>
    </row>
    <row r="32" spans="1:6" ht="38.25" x14ac:dyDescent="0.2">
      <c r="A32" s="11" t="s">
        <v>21</v>
      </c>
      <c r="B32" s="1" t="s">
        <v>22</v>
      </c>
      <c r="C32" s="12">
        <v>0</v>
      </c>
      <c r="D32" s="12">
        <v>82047</v>
      </c>
      <c r="E32" s="12">
        <v>82047</v>
      </c>
      <c r="F32" s="12">
        <v>82047</v>
      </c>
    </row>
    <row r="33" spans="1:6" ht="38.25" x14ac:dyDescent="0.2">
      <c r="A33" s="11" t="s">
        <v>23</v>
      </c>
      <c r="B33" s="1" t="s">
        <v>24</v>
      </c>
      <c r="C33" s="12">
        <v>0</v>
      </c>
      <c r="D33" s="12">
        <v>444622</v>
      </c>
      <c r="E33" s="12">
        <v>444622</v>
      </c>
      <c r="F33" s="12">
        <v>444622</v>
      </c>
    </row>
    <row r="34" spans="1:6" ht="38.25" x14ac:dyDescent="0.2">
      <c r="A34" s="5" t="s">
        <v>25</v>
      </c>
      <c r="B34" s="13" t="s">
        <v>26</v>
      </c>
      <c r="C34" s="14">
        <v>36183800</v>
      </c>
      <c r="D34" s="14">
        <v>37221630</v>
      </c>
      <c r="E34" s="14">
        <v>36745758</v>
      </c>
      <c r="F34" s="14">
        <v>36745758</v>
      </c>
    </row>
    <row r="35" spans="1:6" ht="38.25" x14ac:dyDescent="0.2">
      <c r="A35" s="5" t="s">
        <v>27</v>
      </c>
      <c r="B35" s="13" t="s">
        <v>429</v>
      </c>
      <c r="C35" s="14">
        <v>7989466</v>
      </c>
      <c r="D35" s="14">
        <v>8347019</v>
      </c>
      <c r="E35" s="14">
        <v>8344478</v>
      </c>
      <c r="F35" s="14">
        <v>8344478</v>
      </c>
    </row>
    <row r="36" spans="1:6" ht="38.25" x14ac:dyDescent="0.2">
      <c r="A36" s="11" t="s">
        <v>29</v>
      </c>
      <c r="B36" s="1" t="s">
        <v>30</v>
      </c>
      <c r="C36" s="12">
        <v>0</v>
      </c>
      <c r="D36" s="12">
        <v>0</v>
      </c>
      <c r="E36" s="12">
        <v>0</v>
      </c>
      <c r="F36" s="12">
        <v>7789056</v>
      </c>
    </row>
    <row r="37" spans="1:6" ht="25.5" x14ac:dyDescent="0.2">
      <c r="A37" s="11" t="s">
        <v>31</v>
      </c>
      <c r="B37" s="1" t="s">
        <v>32</v>
      </c>
      <c r="C37" s="12">
        <v>0</v>
      </c>
      <c r="D37" s="12">
        <v>0</v>
      </c>
      <c r="E37" s="12">
        <v>0</v>
      </c>
      <c r="F37" s="12">
        <v>271891</v>
      </c>
    </row>
    <row r="38" spans="1:6" ht="38.25" x14ac:dyDescent="0.2">
      <c r="A38" s="11" t="s">
        <v>35</v>
      </c>
      <c r="B38" s="1" t="s">
        <v>36</v>
      </c>
      <c r="C38" s="12">
        <v>0</v>
      </c>
      <c r="D38" s="12">
        <v>0</v>
      </c>
      <c r="E38" s="12">
        <v>0</v>
      </c>
      <c r="F38" s="12">
        <v>283531</v>
      </c>
    </row>
    <row r="39" spans="1:6" ht="25.5" x14ac:dyDescent="0.2">
      <c r="A39" s="11" t="s">
        <v>37</v>
      </c>
      <c r="B39" s="1" t="s">
        <v>38</v>
      </c>
      <c r="C39" s="12">
        <v>400000</v>
      </c>
      <c r="D39" s="12">
        <v>80000</v>
      </c>
      <c r="E39" s="12">
        <v>70276</v>
      </c>
      <c r="F39" s="12">
        <v>70276</v>
      </c>
    </row>
    <row r="40" spans="1:6" ht="38.25" x14ac:dyDescent="0.2">
      <c r="A40" s="11" t="s">
        <v>39</v>
      </c>
      <c r="B40" s="1" t="s">
        <v>40</v>
      </c>
      <c r="C40" s="12">
        <v>800000</v>
      </c>
      <c r="D40" s="12">
        <v>560281</v>
      </c>
      <c r="E40" s="12">
        <v>521828</v>
      </c>
      <c r="F40" s="12">
        <v>521828</v>
      </c>
    </row>
    <row r="41" spans="1:6" ht="25.5" x14ac:dyDescent="0.2">
      <c r="A41" s="11" t="s">
        <v>41</v>
      </c>
      <c r="B41" s="1" t="s">
        <v>42</v>
      </c>
      <c r="C41" s="12">
        <v>1200000</v>
      </c>
      <c r="D41" s="12">
        <v>640281</v>
      </c>
      <c r="E41" s="12">
        <v>592104</v>
      </c>
      <c r="F41" s="12">
        <v>592104</v>
      </c>
    </row>
    <row r="42" spans="1:6" ht="38.25" x14ac:dyDescent="0.2">
      <c r="A42" s="11" t="s">
        <v>43</v>
      </c>
      <c r="B42" s="1" t="s">
        <v>44</v>
      </c>
      <c r="C42" s="12">
        <v>400000</v>
      </c>
      <c r="D42" s="12">
        <v>400000</v>
      </c>
      <c r="E42" s="12">
        <v>350852</v>
      </c>
      <c r="F42" s="12">
        <v>350852</v>
      </c>
    </row>
    <row r="43" spans="1:6" ht="51" x14ac:dyDescent="0.2">
      <c r="A43" s="11" t="s">
        <v>45</v>
      </c>
      <c r="B43" s="1" t="s">
        <v>46</v>
      </c>
      <c r="C43" s="12">
        <v>200000</v>
      </c>
      <c r="D43" s="12">
        <v>200000</v>
      </c>
      <c r="E43" s="12">
        <v>177433</v>
      </c>
      <c r="F43" s="12">
        <v>177433</v>
      </c>
    </row>
    <row r="44" spans="1:6" ht="38.25" x14ac:dyDescent="0.2">
      <c r="A44" s="11" t="s">
        <v>47</v>
      </c>
      <c r="B44" s="1" t="s">
        <v>48</v>
      </c>
      <c r="C44" s="12">
        <v>600000</v>
      </c>
      <c r="D44" s="12">
        <v>600000</v>
      </c>
      <c r="E44" s="12">
        <v>528285</v>
      </c>
      <c r="F44" s="12">
        <v>528285</v>
      </c>
    </row>
    <row r="45" spans="1:6" ht="25.5" x14ac:dyDescent="0.2">
      <c r="A45" s="11" t="s">
        <v>49</v>
      </c>
      <c r="B45" s="1" t="s">
        <v>50</v>
      </c>
      <c r="C45" s="12">
        <v>600000</v>
      </c>
      <c r="D45" s="12">
        <v>781000</v>
      </c>
      <c r="E45" s="12">
        <v>776947</v>
      </c>
      <c r="F45" s="12">
        <v>776947</v>
      </c>
    </row>
    <row r="46" spans="1:6" ht="51" x14ac:dyDescent="0.2">
      <c r="A46" s="11" t="s">
        <v>53</v>
      </c>
      <c r="B46" s="1" t="s">
        <v>54</v>
      </c>
      <c r="C46" s="12">
        <v>100000</v>
      </c>
      <c r="D46" s="12">
        <v>40000</v>
      </c>
      <c r="E46" s="12">
        <v>0</v>
      </c>
      <c r="F46" s="12">
        <v>0</v>
      </c>
    </row>
    <row r="47" spans="1:6" ht="38.25" x14ac:dyDescent="0.2">
      <c r="A47" s="11" t="s">
        <v>55</v>
      </c>
      <c r="B47" s="1" t="s">
        <v>56</v>
      </c>
      <c r="C47" s="12">
        <v>0</v>
      </c>
      <c r="D47" s="12">
        <v>10000</v>
      </c>
      <c r="E47" s="12">
        <v>5933</v>
      </c>
      <c r="F47" s="12">
        <v>5933</v>
      </c>
    </row>
    <row r="48" spans="1:6" ht="38.25" x14ac:dyDescent="0.2">
      <c r="A48" s="11" t="s">
        <v>59</v>
      </c>
      <c r="B48" s="1" t="s">
        <v>60</v>
      </c>
      <c r="C48" s="12">
        <v>300000</v>
      </c>
      <c r="D48" s="12">
        <v>1465061</v>
      </c>
      <c r="E48" s="12">
        <v>1455280</v>
      </c>
      <c r="F48" s="12">
        <v>1455280</v>
      </c>
    </row>
    <row r="49" spans="1:6" ht="51" x14ac:dyDescent="0.2">
      <c r="A49" s="11" t="s">
        <v>63</v>
      </c>
      <c r="B49" s="1" t="s">
        <v>64</v>
      </c>
      <c r="C49" s="12">
        <v>1000000</v>
      </c>
      <c r="D49" s="12">
        <v>2296061</v>
      </c>
      <c r="E49" s="12">
        <v>2238160</v>
      </c>
      <c r="F49" s="12">
        <v>2238160</v>
      </c>
    </row>
    <row r="50" spans="1:6" ht="25.5" x14ac:dyDescent="0.2">
      <c r="A50" s="11" t="s">
        <v>65</v>
      </c>
      <c r="B50" s="1" t="s">
        <v>66</v>
      </c>
      <c r="C50" s="12">
        <v>600000</v>
      </c>
      <c r="D50" s="12">
        <v>605170</v>
      </c>
      <c r="E50" s="12">
        <v>522963</v>
      </c>
      <c r="F50" s="12">
        <v>522963</v>
      </c>
    </row>
    <row r="51" spans="1:6" ht="51" x14ac:dyDescent="0.2">
      <c r="A51" s="11" t="s">
        <v>69</v>
      </c>
      <c r="B51" s="1" t="s">
        <v>70</v>
      </c>
      <c r="C51" s="12">
        <v>600000</v>
      </c>
      <c r="D51" s="12">
        <v>605170</v>
      </c>
      <c r="E51" s="12">
        <v>522963</v>
      </c>
      <c r="F51" s="12">
        <v>522963</v>
      </c>
    </row>
    <row r="52" spans="1:6" ht="63.75" x14ac:dyDescent="0.2">
      <c r="A52" s="11" t="s">
        <v>71</v>
      </c>
      <c r="B52" s="1" t="s">
        <v>72</v>
      </c>
      <c r="C52" s="12">
        <v>600000</v>
      </c>
      <c r="D52" s="12">
        <v>616702</v>
      </c>
      <c r="E52" s="12">
        <v>504215</v>
      </c>
      <c r="F52" s="12">
        <v>504215</v>
      </c>
    </row>
    <row r="53" spans="1:6" ht="76.5" x14ac:dyDescent="0.2">
      <c r="A53" s="11" t="s">
        <v>75</v>
      </c>
      <c r="B53" s="1" t="s">
        <v>76</v>
      </c>
      <c r="C53" s="12">
        <v>600000</v>
      </c>
      <c r="D53" s="12">
        <v>616702</v>
      </c>
      <c r="E53" s="12">
        <v>504215</v>
      </c>
      <c r="F53" s="12">
        <v>504215</v>
      </c>
    </row>
    <row r="54" spans="1:6" ht="38.25" x14ac:dyDescent="0.2">
      <c r="A54" s="5" t="s">
        <v>77</v>
      </c>
      <c r="B54" s="13" t="s">
        <v>78</v>
      </c>
      <c r="C54" s="14">
        <v>4000000</v>
      </c>
      <c r="D54" s="14">
        <v>4758214</v>
      </c>
      <c r="E54" s="14">
        <v>4385727</v>
      </c>
      <c r="F54" s="14">
        <v>4385727</v>
      </c>
    </row>
    <row r="55" spans="1:6" ht="63.75" x14ac:dyDescent="0.2">
      <c r="A55" s="5" t="s">
        <v>116</v>
      </c>
      <c r="B55" s="13" t="s">
        <v>117</v>
      </c>
      <c r="C55" s="14">
        <v>48173266</v>
      </c>
      <c r="D55" s="14">
        <v>50326863</v>
      </c>
      <c r="E55" s="14">
        <v>49475963</v>
      </c>
      <c r="F55" s="14">
        <v>49475963</v>
      </c>
    </row>
  </sheetData>
  <mergeCells count="3">
    <mergeCell ref="A1:F1"/>
    <mergeCell ref="A13:F13"/>
    <mergeCell ref="A22:F22"/>
  </mergeCells>
  <phoneticPr fontId="14" type="noConversion"/>
  <pageMargins left="0.75" right="0.75" top="1" bottom="1" header="0.5" footer="0.5"/>
  <pageSetup paperSize="9" orientation="landscape" r:id="rId1"/>
  <headerFooter alignWithMargins="0">
    <oddHeader>&amp;L
1/b. melléklet 6.2018/(VI.01.)ÖR&amp;C&amp;"Arial CE,Félkövér"Bolhói Közös Önkormányzati Hivatal 2017.évi bevételei és kiadásai&amp;R
adatok Ft-ban</oddHeader>
    <oddFooter>&amp;P. oldal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6"/>
  <sheetViews>
    <sheetView view="pageLayout" zoomScaleNormal="100" workbookViewId="0">
      <selection activeCell="I24" sqref="I24"/>
    </sheetView>
  </sheetViews>
  <sheetFormatPr defaultRowHeight="12.75" x14ac:dyDescent="0.2"/>
  <cols>
    <col min="1" max="1" width="10.140625" customWidth="1"/>
    <col min="2" max="2" width="10.5703125" customWidth="1"/>
  </cols>
  <sheetData>
    <row r="1" spans="1:12" ht="67.5" x14ac:dyDescent="0.2">
      <c r="A1" s="18" t="s">
        <v>2</v>
      </c>
      <c r="B1" s="18" t="s">
        <v>243</v>
      </c>
      <c r="C1" s="18" t="s">
        <v>247</v>
      </c>
      <c r="D1" s="18" t="s">
        <v>248</v>
      </c>
      <c r="E1" s="18" t="s">
        <v>249</v>
      </c>
      <c r="F1" s="18" t="s">
        <v>250</v>
      </c>
      <c r="G1" s="18" t="s">
        <v>251</v>
      </c>
      <c r="H1" s="18" t="s">
        <v>252</v>
      </c>
      <c r="I1" s="18" t="s">
        <v>253</v>
      </c>
      <c r="J1" s="18" t="s">
        <v>254</v>
      </c>
      <c r="K1" s="18" t="s">
        <v>255</v>
      </c>
      <c r="L1" s="18" t="s">
        <v>256</v>
      </c>
    </row>
    <row r="2" spans="1:12" ht="22.5" x14ac:dyDescent="0.2">
      <c r="A2" s="21" t="s">
        <v>270</v>
      </c>
      <c r="B2" s="22">
        <v>41724174</v>
      </c>
      <c r="C2" s="22">
        <v>10727238</v>
      </c>
      <c r="D2" s="22">
        <v>0</v>
      </c>
      <c r="E2" s="22">
        <v>0</v>
      </c>
      <c r="F2" s="22">
        <v>720780</v>
      </c>
      <c r="G2" s="22">
        <v>0</v>
      </c>
      <c r="H2" s="22">
        <v>0</v>
      </c>
      <c r="I2" s="22">
        <v>0</v>
      </c>
      <c r="J2" s="22">
        <v>0</v>
      </c>
      <c r="K2" s="22">
        <v>0</v>
      </c>
      <c r="L2" s="22">
        <v>0</v>
      </c>
    </row>
    <row r="3" spans="1:12" ht="33.75" x14ac:dyDescent="0.2">
      <c r="A3" s="21" t="s">
        <v>271</v>
      </c>
      <c r="B3" s="22">
        <v>6014102</v>
      </c>
      <c r="C3" s="22">
        <v>2394533</v>
      </c>
      <c r="D3" s="22">
        <v>0</v>
      </c>
      <c r="E3" s="22">
        <v>0</v>
      </c>
      <c r="F3" s="22">
        <v>103807</v>
      </c>
      <c r="G3" s="22">
        <v>0</v>
      </c>
      <c r="H3" s="22">
        <v>0</v>
      </c>
      <c r="I3" s="22">
        <v>0</v>
      </c>
      <c r="J3" s="22">
        <v>0</v>
      </c>
      <c r="K3" s="22">
        <v>0</v>
      </c>
      <c r="L3" s="22">
        <v>0</v>
      </c>
    </row>
    <row r="4" spans="1:12" ht="22.5" x14ac:dyDescent="0.2">
      <c r="A4" s="21" t="s">
        <v>265</v>
      </c>
      <c r="B4" s="22">
        <v>20838598</v>
      </c>
      <c r="C4" s="22">
        <v>2434641</v>
      </c>
      <c r="D4" s="22">
        <v>404001</v>
      </c>
      <c r="E4" s="22">
        <v>0</v>
      </c>
      <c r="F4" s="22">
        <v>0</v>
      </c>
      <c r="G4" s="22">
        <v>505406</v>
      </c>
      <c r="H4" s="22">
        <v>322789</v>
      </c>
      <c r="I4" s="22">
        <v>1971987</v>
      </c>
      <c r="J4" s="22">
        <v>4020383</v>
      </c>
      <c r="K4" s="22">
        <v>2660274</v>
      </c>
      <c r="L4" s="22">
        <v>129903</v>
      </c>
    </row>
    <row r="5" spans="1:12" ht="33.75" x14ac:dyDescent="0.2">
      <c r="A5" s="21" t="s">
        <v>264</v>
      </c>
      <c r="B5" s="22">
        <v>12952140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</row>
    <row r="6" spans="1:12" ht="56.25" x14ac:dyDescent="0.2">
      <c r="A6" s="21" t="s">
        <v>263</v>
      </c>
      <c r="B6" s="22">
        <v>17566946</v>
      </c>
      <c r="C6" s="22">
        <v>252625</v>
      </c>
      <c r="D6" s="22">
        <v>0</v>
      </c>
      <c r="E6" s="22">
        <v>8666093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4765831</v>
      </c>
      <c r="L6" s="22">
        <v>0</v>
      </c>
    </row>
    <row r="7" spans="1:12" s="70" customFormat="1" x14ac:dyDescent="0.2">
      <c r="A7" s="21" t="s">
        <v>437</v>
      </c>
      <c r="B7" s="22">
        <v>215472</v>
      </c>
      <c r="C7" s="22">
        <v>3983500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2443695</v>
      </c>
      <c r="K7" s="22">
        <v>3532000</v>
      </c>
      <c r="L7" s="22">
        <v>0</v>
      </c>
    </row>
    <row r="8" spans="1:12" ht="22.5" x14ac:dyDescent="0.2">
      <c r="A8" s="21" t="s">
        <v>266</v>
      </c>
      <c r="B8" s="22">
        <v>12445195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215472</v>
      </c>
      <c r="L8" s="22">
        <v>0</v>
      </c>
    </row>
    <row r="9" spans="1:12" ht="45" x14ac:dyDescent="0.2">
      <c r="A9" s="21" t="s">
        <v>267</v>
      </c>
      <c r="B9" s="22">
        <v>111756627</v>
      </c>
      <c r="C9" s="22">
        <v>19792537</v>
      </c>
      <c r="D9" s="22">
        <v>404001</v>
      </c>
      <c r="E9" s="22">
        <v>8666093</v>
      </c>
      <c r="F9" s="22">
        <v>824587</v>
      </c>
      <c r="G9" s="22">
        <v>505406</v>
      </c>
      <c r="H9" s="22">
        <v>322789</v>
      </c>
      <c r="I9" s="22">
        <v>1971987</v>
      </c>
      <c r="J9" s="22">
        <v>6464078</v>
      </c>
      <c r="K9" s="22">
        <v>11173577</v>
      </c>
      <c r="L9" s="22">
        <v>129903</v>
      </c>
    </row>
    <row r="10" spans="1:12" ht="33.75" x14ac:dyDescent="0.2">
      <c r="A10" s="21" t="s">
        <v>268</v>
      </c>
      <c r="B10" s="22">
        <v>50886786</v>
      </c>
      <c r="C10" s="22">
        <v>0</v>
      </c>
      <c r="D10" s="22">
        <v>0</v>
      </c>
      <c r="E10" s="22">
        <v>47922659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</row>
    <row r="11" spans="1:12" ht="33.75" x14ac:dyDescent="0.2">
      <c r="A11" s="21" t="s">
        <v>269</v>
      </c>
      <c r="B11" s="22">
        <f>SUM(B9,B10)</f>
        <v>162643413</v>
      </c>
      <c r="C11" s="22">
        <v>19792537</v>
      </c>
      <c r="D11" s="22">
        <v>404001</v>
      </c>
      <c r="E11" s="22">
        <v>56588752</v>
      </c>
      <c r="F11" s="22">
        <v>824587</v>
      </c>
      <c r="G11" s="22">
        <v>505406</v>
      </c>
      <c r="H11" s="22">
        <v>322789</v>
      </c>
      <c r="I11" s="22">
        <v>1971987</v>
      </c>
      <c r="J11" s="22">
        <v>6464078</v>
      </c>
      <c r="K11" s="22">
        <v>11173577</v>
      </c>
      <c r="L11" s="22">
        <v>129903</v>
      </c>
    </row>
    <row r="12" spans="1:12" x14ac:dyDescent="0.2">
      <c r="A12" s="19" t="s">
        <v>438</v>
      </c>
      <c r="B12" s="20">
        <v>37</v>
      </c>
      <c r="C12" s="20">
        <v>6</v>
      </c>
      <c r="D12" s="20">
        <v>0</v>
      </c>
      <c r="E12" s="20">
        <v>0</v>
      </c>
      <c r="F12" s="20">
        <v>3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</row>
    <row r="15" spans="1:12" ht="45" x14ac:dyDescent="0.2">
      <c r="A15" s="18" t="s">
        <v>2</v>
      </c>
      <c r="B15" s="18" t="s">
        <v>257</v>
      </c>
      <c r="C15" s="18" t="s">
        <v>258</v>
      </c>
      <c r="D15" s="18" t="s">
        <v>259</v>
      </c>
      <c r="E15" s="18" t="s">
        <v>260</v>
      </c>
      <c r="F15" s="18" t="s">
        <v>261</v>
      </c>
      <c r="G15" s="18" t="s">
        <v>262</v>
      </c>
    </row>
    <row r="16" spans="1:12" ht="22.5" x14ac:dyDescent="0.2">
      <c r="A16" s="21" t="s">
        <v>270</v>
      </c>
      <c r="B16" s="22">
        <v>0</v>
      </c>
      <c r="C16" s="22">
        <v>280800</v>
      </c>
      <c r="D16" s="22">
        <v>0</v>
      </c>
      <c r="E16" s="22">
        <v>0</v>
      </c>
      <c r="F16" s="14">
        <v>0</v>
      </c>
      <c r="G16" s="22">
        <v>0</v>
      </c>
    </row>
    <row r="17" spans="1:7" ht="33.75" x14ac:dyDescent="0.2">
      <c r="A17" s="21" t="s">
        <v>271</v>
      </c>
      <c r="B17" s="22">
        <v>0</v>
      </c>
      <c r="C17" s="22">
        <v>56649</v>
      </c>
      <c r="D17" s="22">
        <v>0</v>
      </c>
      <c r="E17" s="22">
        <v>0</v>
      </c>
      <c r="F17" s="14">
        <v>0</v>
      </c>
      <c r="G17" s="22">
        <v>0</v>
      </c>
    </row>
    <row r="18" spans="1:7" ht="22.5" x14ac:dyDescent="0.2">
      <c r="A18" s="21" t="s">
        <v>265</v>
      </c>
      <c r="B18" s="22">
        <v>0</v>
      </c>
      <c r="C18" s="22">
        <v>0</v>
      </c>
      <c r="D18" s="22">
        <v>2072829</v>
      </c>
      <c r="E18" s="22">
        <v>0</v>
      </c>
      <c r="F18" s="22">
        <v>0</v>
      </c>
      <c r="G18" s="22">
        <v>0</v>
      </c>
    </row>
    <row r="19" spans="1:7" ht="33.75" x14ac:dyDescent="0.2">
      <c r="A19" s="21" t="s">
        <v>264</v>
      </c>
      <c r="B19" s="22">
        <v>0</v>
      </c>
      <c r="C19" s="22">
        <v>0</v>
      </c>
      <c r="D19" s="22">
        <v>0</v>
      </c>
      <c r="E19" s="22">
        <v>0</v>
      </c>
      <c r="F19" s="22">
        <v>1101000</v>
      </c>
      <c r="G19" s="22">
        <v>11851140</v>
      </c>
    </row>
    <row r="20" spans="1:7" ht="56.25" x14ac:dyDescent="0.2">
      <c r="A20" s="21" t="s">
        <v>263</v>
      </c>
      <c r="B20" s="22">
        <v>638508</v>
      </c>
      <c r="C20" s="22">
        <v>0</v>
      </c>
      <c r="D20" s="22">
        <v>0</v>
      </c>
      <c r="E20" s="22">
        <v>1990440</v>
      </c>
      <c r="F20" s="22">
        <v>0</v>
      </c>
      <c r="G20" s="22">
        <v>0</v>
      </c>
    </row>
    <row r="21" spans="1:7" x14ac:dyDescent="0.2">
      <c r="A21" s="21" t="s">
        <v>437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ht="22.5" x14ac:dyDescent="0.2">
      <c r="A22" s="21" t="s">
        <v>266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ht="45" x14ac:dyDescent="0.2">
      <c r="A23" s="21" t="s">
        <v>267</v>
      </c>
      <c r="B23" s="22">
        <v>638508</v>
      </c>
      <c r="C23" s="22">
        <v>337449</v>
      </c>
      <c r="D23" s="22">
        <v>2072829</v>
      </c>
      <c r="E23" s="22">
        <v>1990440</v>
      </c>
      <c r="F23" s="22">
        <v>1101000</v>
      </c>
      <c r="G23" s="22">
        <v>11851140</v>
      </c>
    </row>
    <row r="24" spans="1:7" ht="33.75" x14ac:dyDescent="0.2">
      <c r="A24" s="21" t="s">
        <v>268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ht="33.75" x14ac:dyDescent="0.2">
      <c r="A25" s="21" t="s">
        <v>269</v>
      </c>
      <c r="B25" s="22">
        <v>638508</v>
      </c>
      <c r="C25" s="22">
        <v>337449</v>
      </c>
      <c r="D25" s="22">
        <v>2072829</v>
      </c>
      <c r="E25" s="22">
        <v>1990440</v>
      </c>
      <c r="F25" s="22">
        <v>1101000</v>
      </c>
      <c r="G25" s="22">
        <v>11851140</v>
      </c>
    </row>
    <row r="26" spans="1:7" x14ac:dyDescent="0.2">
      <c r="A26" s="19" t="s">
        <v>438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</sheetData>
  <phoneticPr fontId="14" type="noConversion"/>
  <pageMargins left="0.75" right="0.75" top="1" bottom="1" header="0.5" footer="0.5"/>
  <pageSetup paperSize="9" orientation="landscape" r:id="rId1"/>
  <headerFooter alignWithMargins="0">
    <oddHeader>&amp;L2/a.melléklet 6.2018/(VI.01.) ÖR&amp;C&amp;"Arial CE,Félkövér"Bolhó Község Önkormányzata 2017.évi kiadásai kormányzati funkciócsoportonként&amp;Radatok Ft-ban</oddHeader>
    <oddFooter>&amp;P. oldal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5"/>
  <sheetViews>
    <sheetView view="pageLayout" zoomScaleNormal="100" workbookViewId="0">
      <selection activeCell="A36" sqref="A36:A37"/>
    </sheetView>
  </sheetViews>
  <sheetFormatPr defaultRowHeight="12.75" x14ac:dyDescent="0.2"/>
  <cols>
    <col min="2" max="2" width="18.28515625" customWidth="1"/>
    <col min="3" max="3" width="13.42578125" customWidth="1"/>
    <col min="4" max="4" width="21.42578125" customWidth="1"/>
    <col min="5" max="5" width="19.85546875" customWidth="1"/>
    <col min="6" max="6" width="22.85546875" customWidth="1"/>
    <col min="7" max="7" width="28.42578125" customWidth="1"/>
  </cols>
  <sheetData>
    <row r="1" spans="1:5" x14ac:dyDescent="0.2">
      <c r="A1" s="80" t="s">
        <v>242</v>
      </c>
      <c r="B1" s="81"/>
      <c r="C1" s="81"/>
      <c r="D1" s="81"/>
      <c r="E1" s="81"/>
    </row>
    <row r="2" spans="1:5" ht="63.75" customHeight="1" x14ac:dyDescent="0.2">
      <c r="A2" s="69"/>
      <c r="B2" s="15" t="s">
        <v>2</v>
      </c>
      <c r="C2" s="15" t="s">
        <v>243</v>
      </c>
      <c r="D2" s="15" t="s">
        <v>433</v>
      </c>
      <c r="E2" s="15" t="s">
        <v>434</v>
      </c>
    </row>
    <row r="3" spans="1:5" ht="51" x14ac:dyDescent="0.2">
      <c r="A3" s="11" t="s">
        <v>6</v>
      </c>
      <c r="B3" s="1" t="s">
        <v>7</v>
      </c>
      <c r="C3" s="12">
        <v>30526936</v>
      </c>
      <c r="D3" s="12">
        <v>30526936</v>
      </c>
      <c r="E3" s="12">
        <v>0</v>
      </c>
    </row>
    <row r="4" spans="1:5" ht="25.5" x14ac:dyDescent="0.2">
      <c r="A4" s="11" t="s">
        <v>283</v>
      </c>
      <c r="B4" s="1" t="s">
        <v>412</v>
      </c>
      <c r="C4" s="12">
        <v>1468200</v>
      </c>
      <c r="D4" s="12">
        <v>1468200</v>
      </c>
      <c r="E4" s="12">
        <v>0</v>
      </c>
    </row>
    <row r="5" spans="1:5" ht="25.5" x14ac:dyDescent="0.2">
      <c r="A5" s="11" t="s">
        <v>9</v>
      </c>
      <c r="B5" s="1" t="s">
        <v>10</v>
      </c>
      <c r="C5" s="12">
        <v>3511200</v>
      </c>
      <c r="D5" s="12">
        <v>3511200</v>
      </c>
      <c r="E5" s="12">
        <v>0</v>
      </c>
    </row>
    <row r="6" spans="1:5" ht="38.25" x14ac:dyDescent="0.2">
      <c r="A6" s="11" t="s">
        <v>11</v>
      </c>
      <c r="B6" s="1" t="s">
        <v>12</v>
      </c>
      <c r="C6" s="12">
        <v>201005</v>
      </c>
      <c r="D6" s="12">
        <v>201005</v>
      </c>
      <c r="E6" s="12">
        <v>0</v>
      </c>
    </row>
    <row r="7" spans="1:5" ht="38.25" x14ac:dyDescent="0.2">
      <c r="A7" s="11" t="s">
        <v>198</v>
      </c>
      <c r="B7" s="1" t="s">
        <v>413</v>
      </c>
      <c r="C7" s="12">
        <v>205948</v>
      </c>
      <c r="D7" s="12">
        <v>205948</v>
      </c>
      <c r="E7" s="12">
        <v>0</v>
      </c>
    </row>
    <row r="8" spans="1:5" ht="51" x14ac:dyDescent="0.2">
      <c r="A8" s="11" t="s">
        <v>13</v>
      </c>
      <c r="B8" s="1" t="s">
        <v>14</v>
      </c>
      <c r="C8" s="12">
        <v>387847</v>
      </c>
      <c r="D8" s="12">
        <v>387847</v>
      </c>
      <c r="E8" s="12">
        <v>0</v>
      </c>
    </row>
    <row r="9" spans="1:5" ht="38.25" x14ac:dyDescent="0.2">
      <c r="A9" s="11" t="s">
        <v>15</v>
      </c>
      <c r="B9" s="1" t="s">
        <v>16</v>
      </c>
      <c r="C9" s="12">
        <v>36301136</v>
      </c>
      <c r="D9" s="12">
        <v>36301136</v>
      </c>
      <c r="E9" s="12">
        <v>0</v>
      </c>
    </row>
    <row r="10" spans="1:5" ht="38.25" x14ac:dyDescent="0.2">
      <c r="A10" s="11" t="s">
        <v>19</v>
      </c>
      <c r="B10" s="1" t="s">
        <v>435</v>
      </c>
      <c r="C10" s="12">
        <v>362575</v>
      </c>
      <c r="D10" s="12">
        <v>0</v>
      </c>
      <c r="E10" s="12">
        <v>362575</v>
      </c>
    </row>
    <row r="11" spans="1:5" ht="38.25" x14ac:dyDescent="0.2">
      <c r="A11" s="11" t="s">
        <v>21</v>
      </c>
      <c r="B11" s="1" t="s">
        <v>22</v>
      </c>
      <c r="C11" s="12">
        <v>82047</v>
      </c>
      <c r="D11" s="12">
        <v>0</v>
      </c>
      <c r="E11" s="12">
        <v>82047</v>
      </c>
    </row>
    <row r="12" spans="1:5" ht="38.25" x14ac:dyDescent="0.2">
      <c r="A12" s="11" t="s">
        <v>23</v>
      </c>
      <c r="B12" s="1" t="s">
        <v>24</v>
      </c>
      <c r="C12" s="12">
        <v>444622</v>
      </c>
      <c r="D12" s="12">
        <v>0</v>
      </c>
      <c r="E12" s="12">
        <v>444622</v>
      </c>
    </row>
    <row r="13" spans="1:5" ht="38.25" x14ac:dyDescent="0.2">
      <c r="A13" s="5" t="s">
        <v>25</v>
      </c>
      <c r="B13" s="13" t="s">
        <v>26</v>
      </c>
      <c r="C13" s="14">
        <v>36745758</v>
      </c>
      <c r="D13" s="14">
        <v>36301136</v>
      </c>
      <c r="E13" s="14">
        <v>444622</v>
      </c>
    </row>
    <row r="14" spans="1:5" ht="38.25" x14ac:dyDescent="0.2">
      <c r="A14" s="5" t="s">
        <v>27</v>
      </c>
      <c r="B14" s="13" t="s">
        <v>429</v>
      </c>
      <c r="C14" s="14">
        <v>8344478</v>
      </c>
      <c r="D14" s="14">
        <v>8242863</v>
      </c>
      <c r="E14" s="14">
        <v>101615</v>
      </c>
    </row>
    <row r="15" spans="1:5" ht="38.25" x14ac:dyDescent="0.2">
      <c r="A15" s="11" t="s">
        <v>29</v>
      </c>
      <c r="B15" s="1" t="s">
        <v>30</v>
      </c>
      <c r="C15" s="12">
        <v>7789056</v>
      </c>
      <c r="D15" s="12">
        <v>7694710</v>
      </c>
      <c r="E15" s="12">
        <v>94346</v>
      </c>
    </row>
    <row r="16" spans="1:5" ht="25.5" x14ac:dyDescent="0.2">
      <c r="A16" s="11" t="s">
        <v>31</v>
      </c>
      <c r="B16" s="1" t="s">
        <v>32</v>
      </c>
      <c r="C16" s="12">
        <v>271891</v>
      </c>
      <c r="D16" s="12">
        <v>264622</v>
      </c>
      <c r="E16" s="12">
        <v>7269</v>
      </c>
    </row>
    <row r="17" spans="1:5" ht="38.25" x14ac:dyDescent="0.2">
      <c r="A17" s="11" t="s">
        <v>35</v>
      </c>
      <c r="B17" s="1" t="s">
        <v>36</v>
      </c>
      <c r="C17" s="12">
        <v>283531</v>
      </c>
      <c r="D17" s="12">
        <v>283531</v>
      </c>
      <c r="E17" s="12">
        <v>0</v>
      </c>
    </row>
    <row r="18" spans="1:5" ht="25.5" x14ac:dyDescent="0.2">
      <c r="A18" s="11" t="s">
        <v>37</v>
      </c>
      <c r="B18" s="1" t="s">
        <v>38</v>
      </c>
      <c r="C18" s="12">
        <v>70276</v>
      </c>
      <c r="D18" s="12">
        <v>70276</v>
      </c>
      <c r="E18" s="12">
        <v>0</v>
      </c>
    </row>
    <row r="19" spans="1:5" ht="38.25" x14ac:dyDescent="0.2">
      <c r="A19" s="11" t="s">
        <v>39</v>
      </c>
      <c r="B19" s="1" t="s">
        <v>40</v>
      </c>
      <c r="C19" s="12">
        <v>521828</v>
      </c>
      <c r="D19" s="12">
        <v>482017</v>
      </c>
      <c r="E19" s="12">
        <v>39811</v>
      </c>
    </row>
    <row r="20" spans="1:5" ht="25.5" x14ac:dyDescent="0.2">
      <c r="A20" s="11" t="s">
        <v>41</v>
      </c>
      <c r="B20" s="1" t="s">
        <v>42</v>
      </c>
      <c r="C20" s="12">
        <v>592104</v>
      </c>
      <c r="D20" s="12">
        <v>552293</v>
      </c>
      <c r="E20" s="12">
        <v>39811</v>
      </c>
    </row>
    <row r="21" spans="1:5" ht="51" x14ac:dyDescent="0.2">
      <c r="A21" s="11" t="s">
        <v>43</v>
      </c>
      <c r="B21" s="1" t="s">
        <v>44</v>
      </c>
      <c r="C21" s="12">
        <v>350852</v>
      </c>
      <c r="D21" s="12">
        <v>350852</v>
      </c>
      <c r="E21" s="12">
        <v>0</v>
      </c>
    </row>
    <row r="22" spans="1:5" ht="51" x14ac:dyDescent="0.2">
      <c r="A22" s="11" t="s">
        <v>45</v>
      </c>
      <c r="B22" s="1" t="s">
        <v>46</v>
      </c>
      <c r="C22" s="12">
        <v>177433</v>
      </c>
      <c r="D22" s="12">
        <v>177433</v>
      </c>
      <c r="E22" s="12">
        <v>0</v>
      </c>
    </row>
    <row r="23" spans="1:5" ht="38.25" x14ac:dyDescent="0.2">
      <c r="A23" s="11" t="s">
        <v>47</v>
      </c>
      <c r="B23" s="1" t="s">
        <v>48</v>
      </c>
      <c r="C23" s="12">
        <v>528285</v>
      </c>
      <c r="D23" s="12">
        <v>528285</v>
      </c>
      <c r="E23" s="12">
        <v>0</v>
      </c>
    </row>
    <row r="24" spans="1:5" ht="25.5" x14ac:dyDescent="0.2">
      <c r="A24" s="11" t="s">
        <v>49</v>
      </c>
      <c r="B24" s="1" t="s">
        <v>50</v>
      </c>
      <c r="C24" s="12">
        <v>776947</v>
      </c>
      <c r="D24" s="12">
        <v>776947</v>
      </c>
      <c r="E24" s="12">
        <v>0</v>
      </c>
    </row>
    <row r="25" spans="1:5" ht="38.25" x14ac:dyDescent="0.2">
      <c r="A25" s="11" t="s">
        <v>55</v>
      </c>
      <c r="B25" s="1" t="s">
        <v>56</v>
      </c>
      <c r="C25" s="12">
        <v>5933</v>
      </c>
      <c r="D25" s="12">
        <v>5933</v>
      </c>
      <c r="E25" s="12">
        <v>0</v>
      </c>
    </row>
    <row r="26" spans="1:5" ht="38.25" x14ac:dyDescent="0.2">
      <c r="A26" s="11" t="s">
        <v>59</v>
      </c>
      <c r="B26" s="1" t="s">
        <v>60</v>
      </c>
      <c r="C26" s="12">
        <v>1455280</v>
      </c>
      <c r="D26" s="12">
        <v>1455280</v>
      </c>
      <c r="E26" s="12">
        <v>0</v>
      </c>
    </row>
    <row r="27" spans="1:5" ht="51" x14ac:dyDescent="0.2">
      <c r="A27" s="11" t="s">
        <v>63</v>
      </c>
      <c r="B27" s="1" t="s">
        <v>64</v>
      </c>
      <c r="C27" s="12">
        <v>2238160</v>
      </c>
      <c r="D27" s="12">
        <v>2238160</v>
      </c>
      <c r="E27" s="12">
        <v>0</v>
      </c>
    </row>
    <row r="28" spans="1:5" ht="25.5" x14ac:dyDescent="0.2">
      <c r="A28" s="11" t="s">
        <v>65</v>
      </c>
      <c r="B28" s="1" t="s">
        <v>66</v>
      </c>
      <c r="C28" s="12">
        <v>522963</v>
      </c>
      <c r="D28" s="12">
        <v>517793</v>
      </c>
      <c r="E28" s="12">
        <v>5170</v>
      </c>
    </row>
    <row r="29" spans="1:5" ht="51" x14ac:dyDescent="0.2">
      <c r="A29" s="11" t="s">
        <v>69</v>
      </c>
      <c r="B29" s="1" t="s">
        <v>70</v>
      </c>
      <c r="C29" s="12">
        <v>522963</v>
      </c>
      <c r="D29" s="12">
        <v>517793</v>
      </c>
      <c r="E29" s="12">
        <v>5170</v>
      </c>
    </row>
    <row r="30" spans="1:5" ht="63.75" x14ac:dyDescent="0.2">
      <c r="A30" s="11" t="s">
        <v>71</v>
      </c>
      <c r="B30" s="1" t="s">
        <v>72</v>
      </c>
      <c r="C30" s="12">
        <v>504215</v>
      </c>
      <c r="D30" s="12">
        <v>487513</v>
      </c>
      <c r="E30" s="12">
        <v>16702</v>
      </c>
    </row>
    <row r="31" spans="1:5" ht="76.5" x14ac:dyDescent="0.2">
      <c r="A31" s="11" t="s">
        <v>75</v>
      </c>
      <c r="B31" s="1" t="s">
        <v>76</v>
      </c>
      <c r="C31" s="12">
        <v>504215</v>
      </c>
      <c r="D31" s="12">
        <v>487513</v>
      </c>
      <c r="E31" s="12">
        <v>16702</v>
      </c>
    </row>
    <row r="32" spans="1:5" ht="38.25" x14ac:dyDescent="0.2">
      <c r="A32" s="5" t="s">
        <v>77</v>
      </c>
      <c r="B32" s="13" t="s">
        <v>78</v>
      </c>
      <c r="C32" s="14">
        <v>4385727</v>
      </c>
      <c r="D32" s="14">
        <v>4324044</v>
      </c>
      <c r="E32" s="14">
        <v>61683</v>
      </c>
    </row>
    <row r="33" spans="1:5" ht="63.75" x14ac:dyDescent="0.2">
      <c r="A33" s="5" t="s">
        <v>116</v>
      </c>
      <c r="B33" s="13" t="s">
        <v>117</v>
      </c>
      <c r="C33" s="14">
        <v>49475963</v>
      </c>
      <c r="D33" s="14">
        <v>48868043</v>
      </c>
      <c r="E33" s="14">
        <v>607920</v>
      </c>
    </row>
    <row r="34" spans="1:5" ht="25.5" x14ac:dyDescent="0.2">
      <c r="A34" s="5" t="s">
        <v>244</v>
      </c>
      <c r="B34" s="13" t="s">
        <v>245</v>
      </c>
      <c r="C34" s="14">
        <v>49475963</v>
      </c>
      <c r="D34" s="14">
        <v>48868043</v>
      </c>
      <c r="E34" s="14">
        <v>607920</v>
      </c>
    </row>
    <row r="35" spans="1:5" ht="25.5" x14ac:dyDescent="0.2">
      <c r="A35" s="11" t="s">
        <v>246</v>
      </c>
      <c r="B35" s="1" t="s">
        <v>436</v>
      </c>
      <c r="C35" s="12">
        <v>11</v>
      </c>
      <c r="D35" s="12">
        <v>11</v>
      </c>
      <c r="E35" s="12">
        <v>0</v>
      </c>
    </row>
  </sheetData>
  <mergeCells count="1">
    <mergeCell ref="A1:E1"/>
  </mergeCells>
  <phoneticPr fontId="14" type="noConversion"/>
  <pageMargins left="0.75" right="0.75" top="1" bottom="1" header="0.5" footer="0.5"/>
  <pageSetup paperSize="9" orientation="portrait" r:id="rId1"/>
  <headerFooter alignWithMargins="0">
    <oddHeader>&amp;L
2/b. melléklet 6.2018/(VI.01.)ÖR&amp;C&amp;"Arial CE,Félkövér"Bolhói Közös Önkormányzati Hivatal 2017.évi kiadásai kormányzati funkciócsoportonként&amp;R
adatok Ft-ban</oddHeader>
    <oddFooter>&amp;P. oldal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C30"/>
  <sheetViews>
    <sheetView workbookViewId="0">
      <selection activeCell="A4" sqref="A4"/>
    </sheetView>
  </sheetViews>
  <sheetFormatPr defaultRowHeight="12.75" x14ac:dyDescent="0.2"/>
  <cols>
    <col min="1" max="1" width="29.42578125" customWidth="1"/>
    <col min="2" max="2" width="52.42578125" customWidth="1"/>
    <col min="3" max="3" width="37.140625" customWidth="1"/>
    <col min="4" max="4" width="21.5703125" customWidth="1"/>
    <col min="5" max="5" width="20.42578125" customWidth="1"/>
    <col min="6" max="6" width="23.5703125" customWidth="1"/>
    <col min="7" max="7" width="17.85546875" customWidth="1"/>
  </cols>
  <sheetData>
    <row r="3" spans="1:3" ht="13.5" x14ac:dyDescent="0.2">
      <c r="A3" s="23"/>
    </row>
    <row r="4" spans="1:3" ht="13.5" x14ac:dyDescent="0.2">
      <c r="A4" s="24" t="s">
        <v>467</v>
      </c>
      <c r="C4" s="36" t="s">
        <v>375</v>
      </c>
    </row>
    <row r="5" spans="1:3" ht="13.5" x14ac:dyDescent="0.2">
      <c r="A5" s="23"/>
    </row>
    <row r="6" spans="1:3" ht="13.5" x14ac:dyDescent="0.2">
      <c r="A6" s="26"/>
      <c r="B6" s="83" t="s">
        <v>403</v>
      </c>
      <c r="C6" s="83"/>
    </row>
    <row r="7" spans="1:3" ht="13.5" x14ac:dyDescent="0.2">
      <c r="A7" s="24"/>
      <c r="B7" s="83"/>
      <c r="C7" s="83"/>
    </row>
    <row r="8" spans="1:3" ht="13.5" x14ac:dyDescent="0.2">
      <c r="A8" s="24"/>
    </row>
    <row r="9" spans="1:3" ht="15.75" x14ac:dyDescent="0.2">
      <c r="A9" s="34" t="s">
        <v>272</v>
      </c>
      <c r="B9" s="29" t="s">
        <v>273</v>
      </c>
      <c r="C9" s="30"/>
    </row>
    <row r="10" spans="1:3" x14ac:dyDescent="0.2">
      <c r="B10" t="s">
        <v>441</v>
      </c>
      <c r="C10" s="31">
        <v>1500000</v>
      </c>
    </row>
    <row r="11" spans="1:3" x14ac:dyDescent="0.2">
      <c r="B11" t="s">
        <v>442</v>
      </c>
      <c r="C11" s="31">
        <v>1600000</v>
      </c>
    </row>
    <row r="12" spans="1:3" s="70" customFormat="1" ht="25.5" x14ac:dyDescent="0.2">
      <c r="B12" s="73" t="s">
        <v>451</v>
      </c>
      <c r="C12" s="31">
        <v>200000</v>
      </c>
    </row>
    <row r="13" spans="1:3" x14ac:dyDescent="0.2">
      <c r="B13" t="s">
        <v>439</v>
      </c>
      <c r="C13" s="75" t="s">
        <v>440</v>
      </c>
    </row>
    <row r="14" spans="1:3" x14ac:dyDescent="0.2">
      <c r="B14" t="s">
        <v>443</v>
      </c>
      <c r="C14" s="75" t="s">
        <v>444</v>
      </c>
    </row>
    <row r="15" spans="1:3" x14ac:dyDescent="0.2">
      <c r="B15" s="72" t="s">
        <v>448</v>
      </c>
      <c r="C15" s="76">
        <v>444500</v>
      </c>
    </row>
    <row r="16" spans="1:3" x14ac:dyDescent="0.2">
      <c r="B16" t="s">
        <v>449</v>
      </c>
      <c r="C16" s="75" t="s">
        <v>450</v>
      </c>
    </row>
    <row r="17" spans="1:3" ht="23.25" x14ac:dyDescent="0.2">
      <c r="B17" s="74" t="s">
        <v>453</v>
      </c>
      <c r="C17" s="75" t="s">
        <v>452</v>
      </c>
    </row>
    <row r="18" spans="1:3" x14ac:dyDescent="0.2">
      <c r="B18" t="s">
        <v>454</v>
      </c>
      <c r="C18" s="75" t="s">
        <v>455</v>
      </c>
    </row>
    <row r="19" spans="1:3" s="70" customFormat="1" x14ac:dyDescent="0.2">
      <c r="B19" s="70" t="s">
        <v>456</v>
      </c>
      <c r="C19" s="75">
        <v>550000</v>
      </c>
    </row>
    <row r="20" spans="1:3" ht="13.5" x14ac:dyDescent="0.2">
      <c r="B20" s="32" t="s">
        <v>274</v>
      </c>
      <c r="C20" s="33">
        <v>11034669</v>
      </c>
    </row>
    <row r="22" spans="1:3" x14ac:dyDescent="0.2">
      <c r="B22" t="s">
        <v>445</v>
      </c>
      <c r="C22" s="36" t="s">
        <v>446</v>
      </c>
    </row>
    <row r="23" spans="1:3" x14ac:dyDescent="0.2">
      <c r="B23" s="17" t="s">
        <v>447</v>
      </c>
      <c r="C23" s="77" t="s">
        <v>446</v>
      </c>
    </row>
    <row r="24" spans="1:3" s="70" customFormat="1" x14ac:dyDescent="0.2">
      <c r="B24" s="17"/>
      <c r="C24" s="71"/>
    </row>
    <row r="25" spans="1:3" ht="15.75" x14ac:dyDescent="0.2">
      <c r="A25" s="34" t="s">
        <v>275</v>
      </c>
      <c r="B25" s="17" t="s">
        <v>276</v>
      </c>
    </row>
    <row r="26" spans="1:3" x14ac:dyDescent="0.2">
      <c r="B26" s="28"/>
      <c r="C26" s="35">
        <v>0</v>
      </c>
    </row>
    <row r="27" spans="1:3" ht="13.5" x14ac:dyDescent="0.2">
      <c r="B27" s="32"/>
      <c r="C27" s="25"/>
    </row>
    <row r="30" spans="1:3" ht="15.75" x14ac:dyDescent="0.25">
      <c r="B30" s="17" t="s">
        <v>277</v>
      </c>
      <c r="C30" s="9">
        <v>11250141</v>
      </c>
    </row>
  </sheetData>
  <mergeCells count="1">
    <mergeCell ref="B6:C7"/>
  </mergeCells>
  <phoneticPr fontId="14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8"/>
  <sheetViews>
    <sheetView view="pageLayout" zoomScaleNormal="100" workbookViewId="0">
      <selection activeCell="C19" sqref="C19"/>
    </sheetView>
  </sheetViews>
  <sheetFormatPr defaultRowHeight="12.75" x14ac:dyDescent="0.2"/>
  <cols>
    <col min="1" max="1" width="20.85546875" customWidth="1"/>
    <col min="2" max="2" width="34.28515625" customWidth="1"/>
    <col min="3" max="3" width="44.42578125" customWidth="1"/>
  </cols>
  <sheetData>
    <row r="1" spans="1:3" ht="20.25" customHeight="1" x14ac:dyDescent="0.2">
      <c r="A1" s="80" t="s">
        <v>404</v>
      </c>
      <c r="B1" s="81"/>
      <c r="C1" s="81"/>
    </row>
    <row r="2" spans="1:3" ht="24.75" customHeight="1" x14ac:dyDescent="0.2">
      <c r="A2" s="3"/>
      <c r="B2" s="3" t="s">
        <v>2</v>
      </c>
      <c r="C2" s="3" t="s">
        <v>286</v>
      </c>
    </row>
    <row r="3" spans="1:3" ht="25.5" customHeight="1" x14ac:dyDescent="0.2">
      <c r="A3" s="11" t="s">
        <v>6</v>
      </c>
      <c r="B3" s="1" t="s">
        <v>278</v>
      </c>
      <c r="C3" s="12">
        <v>166856284</v>
      </c>
    </row>
    <row r="4" spans="1:3" ht="24" customHeight="1" x14ac:dyDescent="0.2">
      <c r="A4" s="11" t="s">
        <v>8</v>
      </c>
      <c r="B4" s="1" t="s">
        <v>279</v>
      </c>
      <c r="C4" s="12">
        <v>111756627</v>
      </c>
    </row>
    <row r="5" spans="1:3" ht="26.25" customHeight="1" x14ac:dyDescent="0.2">
      <c r="A5" s="5" t="s">
        <v>119</v>
      </c>
      <c r="B5" s="13" t="s">
        <v>280</v>
      </c>
      <c r="C5" s="14">
        <v>55099657</v>
      </c>
    </row>
    <row r="6" spans="1:3" ht="25.5" customHeight="1" x14ac:dyDescent="0.2">
      <c r="A6" s="11" t="s">
        <v>121</v>
      </c>
      <c r="B6" s="1" t="s">
        <v>281</v>
      </c>
      <c r="C6" s="12">
        <v>26366729</v>
      </c>
    </row>
    <row r="7" spans="1:3" ht="25.5" customHeight="1" x14ac:dyDescent="0.2">
      <c r="A7" s="11" t="s">
        <v>123</v>
      </c>
      <c r="B7" s="1" t="s">
        <v>282</v>
      </c>
      <c r="C7" s="12">
        <v>50886786</v>
      </c>
    </row>
    <row r="8" spans="1:3" ht="24.75" customHeight="1" x14ac:dyDescent="0.2">
      <c r="A8" s="5" t="s">
        <v>283</v>
      </c>
      <c r="B8" s="13" t="s">
        <v>284</v>
      </c>
      <c r="C8" s="14">
        <v>-24520057</v>
      </c>
    </row>
    <row r="9" spans="1:3" ht="26.25" customHeight="1" x14ac:dyDescent="0.2">
      <c r="A9" s="5" t="s">
        <v>9</v>
      </c>
      <c r="B9" s="13" t="s">
        <v>285</v>
      </c>
      <c r="C9" s="14">
        <v>30579600</v>
      </c>
    </row>
    <row r="11" spans="1:3" ht="18" customHeight="1" x14ac:dyDescent="0.2">
      <c r="A11" s="80" t="s">
        <v>405</v>
      </c>
      <c r="B11" s="81"/>
      <c r="C11" s="81"/>
    </row>
    <row r="12" spans="1:3" ht="30" x14ac:dyDescent="0.2">
      <c r="A12" s="3"/>
      <c r="B12" s="3" t="s">
        <v>2</v>
      </c>
      <c r="C12" s="3" t="s">
        <v>287</v>
      </c>
    </row>
    <row r="13" spans="1:3" ht="25.5" x14ac:dyDescent="0.2">
      <c r="A13" s="11" t="s">
        <v>6</v>
      </c>
      <c r="B13" s="1" t="s">
        <v>278</v>
      </c>
      <c r="C13" s="12">
        <v>692110</v>
      </c>
    </row>
    <row r="14" spans="1:3" ht="25.5" x14ac:dyDescent="0.2">
      <c r="A14" s="11" t="s">
        <v>8</v>
      </c>
      <c r="B14" s="1" t="s">
        <v>279</v>
      </c>
      <c r="C14" s="12">
        <v>49475963</v>
      </c>
    </row>
    <row r="15" spans="1:3" ht="25.5" x14ac:dyDescent="0.2">
      <c r="A15" s="5" t="s">
        <v>119</v>
      </c>
      <c r="B15" s="13" t="s">
        <v>280</v>
      </c>
      <c r="C15" s="14">
        <v>-48783853</v>
      </c>
    </row>
    <row r="16" spans="1:3" ht="25.5" x14ac:dyDescent="0.2">
      <c r="A16" s="11" t="s">
        <v>121</v>
      </c>
      <c r="B16" s="1" t="s">
        <v>281</v>
      </c>
      <c r="C16" s="12">
        <v>49565348</v>
      </c>
    </row>
    <row r="17" spans="1:3" ht="25.5" x14ac:dyDescent="0.2">
      <c r="A17" s="5" t="s">
        <v>283</v>
      </c>
      <c r="B17" s="13" t="s">
        <v>284</v>
      </c>
      <c r="C17" s="14">
        <v>49565348</v>
      </c>
    </row>
    <row r="18" spans="1:3" ht="25.5" x14ac:dyDescent="0.2">
      <c r="A18" s="5" t="s">
        <v>9</v>
      </c>
      <c r="B18" s="13" t="s">
        <v>285</v>
      </c>
      <c r="C18" s="14">
        <v>781495</v>
      </c>
    </row>
  </sheetData>
  <mergeCells count="2">
    <mergeCell ref="A1:C1"/>
    <mergeCell ref="A11:C11"/>
  </mergeCells>
  <phoneticPr fontId="14" type="noConversion"/>
  <pageMargins left="0.75" right="0.75" top="1" bottom="1" header="0.5" footer="0.5"/>
  <pageSetup paperSize="9" orientation="landscape" r:id="rId1"/>
  <headerFooter alignWithMargins="0">
    <oddHeader>&amp;L4.melléklet  6/2018.(VI.01) ÖR&amp;Radatok Ft-ban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27"/>
  <sheetViews>
    <sheetView workbookViewId="0">
      <selection activeCell="A2" sqref="A2:E4"/>
    </sheetView>
  </sheetViews>
  <sheetFormatPr defaultRowHeight="12.75" x14ac:dyDescent="0.2"/>
  <cols>
    <col min="2" max="2" width="36.42578125" customWidth="1"/>
    <col min="3" max="3" width="17.140625" customWidth="1"/>
    <col min="4" max="4" width="20.28515625" customWidth="1"/>
    <col min="5" max="5" width="19.5703125" customWidth="1"/>
  </cols>
  <sheetData>
    <row r="2" spans="1:5" x14ac:dyDescent="0.2">
      <c r="A2" s="84" t="s">
        <v>468</v>
      </c>
      <c r="B2" s="84"/>
      <c r="C2" s="84"/>
      <c r="D2" s="84"/>
      <c r="E2" s="84"/>
    </row>
    <row r="3" spans="1:5" x14ac:dyDescent="0.2">
      <c r="A3" s="84"/>
      <c r="B3" s="84"/>
      <c r="C3" s="84"/>
      <c r="D3" s="84"/>
      <c r="E3" s="84"/>
    </row>
    <row r="4" spans="1:5" x14ac:dyDescent="0.2">
      <c r="A4" s="84"/>
      <c r="B4" s="84"/>
      <c r="C4" s="84"/>
      <c r="D4" s="84"/>
      <c r="E4" s="84"/>
    </row>
    <row r="5" spans="1:5" ht="15.75" x14ac:dyDescent="0.2">
      <c r="A5" s="39"/>
      <c r="B5" s="40"/>
      <c r="C5" s="50" t="s">
        <v>374</v>
      </c>
      <c r="D5" s="51" t="s">
        <v>372</v>
      </c>
      <c r="E5" s="17" t="s">
        <v>373</v>
      </c>
    </row>
    <row r="6" spans="1:5" ht="15.75" x14ac:dyDescent="0.25">
      <c r="A6" s="41" t="s">
        <v>338</v>
      </c>
      <c r="B6" s="42" t="s">
        <v>406</v>
      </c>
      <c r="C6" s="43"/>
      <c r="D6" s="43"/>
      <c r="E6" s="43"/>
    </row>
    <row r="7" spans="1:5" ht="15.75" x14ac:dyDescent="0.25">
      <c r="A7" s="41" t="s">
        <v>339</v>
      </c>
      <c r="B7" s="43" t="s">
        <v>340</v>
      </c>
      <c r="C7" s="44">
        <v>22255894</v>
      </c>
      <c r="D7" s="44">
        <v>1690834</v>
      </c>
      <c r="E7" s="44">
        <f>SUM(C7:D7)</f>
        <v>23946728</v>
      </c>
    </row>
    <row r="8" spans="1:5" ht="15.75" x14ac:dyDescent="0.25">
      <c r="A8" s="41" t="s">
        <v>341</v>
      </c>
      <c r="B8" s="43" t="s">
        <v>342</v>
      </c>
      <c r="C8" s="44"/>
      <c r="D8" s="44"/>
      <c r="E8" s="44"/>
    </row>
    <row r="9" spans="1:5" ht="15.75" x14ac:dyDescent="0.25">
      <c r="A9" s="41" t="s">
        <v>343</v>
      </c>
      <c r="B9" s="43" t="s">
        <v>344</v>
      </c>
      <c r="C9" s="44">
        <v>51940</v>
      </c>
      <c r="D9" s="44">
        <v>41855</v>
      </c>
      <c r="E9" s="44">
        <f>SUM(C9:D9)</f>
        <v>93795</v>
      </c>
    </row>
    <row r="10" spans="1:5" ht="15.75" x14ac:dyDescent="0.25">
      <c r="A10" s="41" t="s">
        <v>345</v>
      </c>
      <c r="B10" s="43" t="s">
        <v>346</v>
      </c>
      <c r="C10" s="44"/>
      <c r="D10" s="44"/>
      <c r="E10" s="44"/>
    </row>
    <row r="11" spans="1:5" ht="15.75" x14ac:dyDescent="0.25">
      <c r="A11" s="45" t="s">
        <v>347</v>
      </c>
      <c r="B11" s="42" t="s">
        <v>348</v>
      </c>
      <c r="C11" s="46">
        <f>SUM(C7:C10)</f>
        <v>22307834</v>
      </c>
      <c r="D11" s="46">
        <f>SUM(D7:D10)</f>
        <v>1732689</v>
      </c>
      <c r="E11" s="46">
        <f>SUM(E7:E10)</f>
        <v>24040523</v>
      </c>
    </row>
    <row r="12" spans="1:5" ht="15.75" x14ac:dyDescent="0.25">
      <c r="A12" s="45"/>
      <c r="B12" s="42"/>
      <c r="C12" s="46"/>
      <c r="D12" s="46"/>
      <c r="E12" s="46"/>
    </row>
    <row r="13" spans="1:5" ht="15.75" x14ac:dyDescent="0.25">
      <c r="A13" s="45" t="s">
        <v>349</v>
      </c>
      <c r="B13" s="42" t="s">
        <v>350</v>
      </c>
      <c r="C13" s="46"/>
      <c r="D13" s="46"/>
      <c r="E13" s="46"/>
    </row>
    <row r="14" spans="1:5" ht="15.75" x14ac:dyDescent="0.25">
      <c r="A14" s="41" t="s">
        <v>351</v>
      </c>
      <c r="B14" s="43" t="s">
        <v>352</v>
      </c>
      <c r="C14" s="44">
        <v>193223013</v>
      </c>
      <c r="D14" s="44">
        <v>50257458</v>
      </c>
      <c r="E14" s="44">
        <f>SUM(C14:D14)</f>
        <v>243480471</v>
      </c>
    </row>
    <row r="15" spans="1:5" ht="15.75" x14ac:dyDescent="0.25">
      <c r="A15" s="41" t="s">
        <v>353</v>
      </c>
      <c r="B15" s="43" t="s">
        <v>354</v>
      </c>
      <c r="C15" s="27">
        <v>23237174</v>
      </c>
      <c r="D15" s="44">
        <v>1642689</v>
      </c>
      <c r="E15" s="44">
        <f>SUM(C15:D15)</f>
        <v>24879863</v>
      </c>
    </row>
    <row r="16" spans="1:5" ht="15.75" x14ac:dyDescent="0.25">
      <c r="A16" s="41" t="s">
        <v>355</v>
      </c>
      <c r="B16" s="47" t="s">
        <v>356</v>
      </c>
      <c r="C16" s="48">
        <f>C14-C15</f>
        <v>169985839</v>
      </c>
      <c r="D16" s="48">
        <f>D14-D15</f>
        <v>48614769</v>
      </c>
      <c r="E16" s="48">
        <f>E14-E15</f>
        <v>218600608</v>
      </c>
    </row>
    <row r="17" spans="1:5" ht="15.75" x14ac:dyDescent="0.25">
      <c r="A17" s="45" t="s">
        <v>357</v>
      </c>
      <c r="B17" s="42" t="s">
        <v>358</v>
      </c>
      <c r="C17" s="46"/>
      <c r="D17" s="46"/>
      <c r="E17" s="46"/>
    </row>
    <row r="18" spans="1:5" ht="15.75" x14ac:dyDescent="0.25">
      <c r="A18" s="41" t="s">
        <v>359</v>
      </c>
      <c r="B18" s="43" t="s">
        <v>360</v>
      </c>
      <c r="C18" s="44">
        <v>162643413</v>
      </c>
      <c r="D18" s="44">
        <v>49475963</v>
      </c>
      <c r="E18" s="44">
        <f>SUM(C18:D18)</f>
        <v>212119376</v>
      </c>
    </row>
    <row r="19" spans="1:5" ht="47.25" x14ac:dyDescent="0.25">
      <c r="A19" s="41" t="s">
        <v>361</v>
      </c>
      <c r="B19" s="49" t="s">
        <v>362</v>
      </c>
      <c r="C19" s="44">
        <v>579688</v>
      </c>
      <c r="D19" s="44">
        <v>56666</v>
      </c>
      <c r="E19" s="44">
        <f>SUM(C19:D19)</f>
        <v>636354</v>
      </c>
    </row>
    <row r="20" spans="1:5" ht="15.75" x14ac:dyDescent="0.25">
      <c r="A20" s="45" t="s">
        <v>363</v>
      </c>
      <c r="B20" s="47" t="s">
        <v>364</v>
      </c>
      <c r="C20" s="48">
        <f>SUM(C18:C19)</f>
        <v>163223101</v>
      </c>
      <c r="D20" s="48">
        <f>D18+D19</f>
        <v>49532629</v>
      </c>
      <c r="E20" s="48">
        <f>SUM(C20:D20)</f>
        <v>212755730</v>
      </c>
    </row>
    <row r="21" spans="1:5" ht="15.75" x14ac:dyDescent="0.25">
      <c r="A21" s="41"/>
      <c r="B21" s="47"/>
      <c r="C21" s="48"/>
      <c r="D21" s="48"/>
      <c r="E21" s="48"/>
    </row>
    <row r="22" spans="1:5" ht="15.75" x14ac:dyDescent="0.25">
      <c r="A22" s="45" t="s">
        <v>365</v>
      </c>
      <c r="B22" s="42" t="s">
        <v>462</v>
      </c>
      <c r="C22" s="46"/>
      <c r="D22" s="46"/>
      <c r="E22" s="46"/>
    </row>
    <row r="23" spans="1:5" ht="15.75" x14ac:dyDescent="0.25">
      <c r="A23" s="41" t="s">
        <v>366</v>
      </c>
      <c r="B23" s="43" t="s">
        <v>340</v>
      </c>
      <c r="C23" s="44">
        <v>28904522</v>
      </c>
      <c r="D23" s="44">
        <v>733574</v>
      </c>
      <c r="E23" s="44">
        <f>SUM(C23:D23)</f>
        <v>29638096</v>
      </c>
    </row>
    <row r="24" spans="1:5" ht="15.75" x14ac:dyDescent="0.25">
      <c r="A24" s="41" t="s">
        <v>367</v>
      </c>
      <c r="B24" s="43" t="s">
        <v>342</v>
      </c>
      <c r="C24" s="44"/>
      <c r="D24" s="44"/>
      <c r="E24" s="44"/>
    </row>
    <row r="25" spans="1:5" ht="15.75" x14ac:dyDescent="0.25">
      <c r="A25" s="41" t="s">
        <v>368</v>
      </c>
      <c r="B25" s="43" t="s">
        <v>344</v>
      </c>
      <c r="C25" s="44">
        <v>166050</v>
      </c>
      <c r="D25" s="44">
        <v>81255</v>
      </c>
      <c r="E25" s="44">
        <f>SUM(C25:D25)</f>
        <v>247305</v>
      </c>
    </row>
    <row r="26" spans="1:5" ht="15.75" x14ac:dyDescent="0.25">
      <c r="A26" s="41" t="s">
        <v>369</v>
      </c>
      <c r="B26" s="43" t="s">
        <v>346</v>
      </c>
      <c r="C26" s="44"/>
      <c r="D26" s="44"/>
      <c r="E26" s="44"/>
    </row>
    <row r="27" spans="1:5" ht="15.75" x14ac:dyDescent="0.25">
      <c r="A27" s="45" t="s">
        <v>370</v>
      </c>
      <c r="B27" s="42" t="s">
        <v>371</v>
      </c>
      <c r="C27" s="46">
        <f>C11+C16-C20</f>
        <v>29070572</v>
      </c>
      <c r="D27" s="46">
        <f>D11+D16-D20</f>
        <v>814829</v>
      </c>
      <c r="E27" s="46">
        <f>SUM(C27:D27)</f>
        <v>29885401</v>
      </c>
    </row>
  </sheetData>
  <mergeCells count="1">
    <mergeCell ref="A2:E4"/>
  </mergeCells>
  <phoneticPr fontId="14" type="noConversion"/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09"/>
  <sheetViews>
    <sheetView view="pageLayout" zoomScaleNormal="100" workbookViewId="0">
      <selection activeCell="D9" sqref="D9"/>
    </sheetView>
  </sheetViews>
  <sheetFormatPr defaultRowHeight="12.75" x14ac:dyDescent="0.2"/>
  <cols>
    <col min="1" max="1" width="8.140625" customWidth="1"/>
    <col min="2" max="2" width="41" customWidth="1"/>
    <col min="3" max="4" width="32.85546875" customWidth="1"/>
  </cols>
  <sheetData>
    <row r="1" spans="1:4" x14ac:dyDescent="0.2">
      <c r="A1" s="80" t="s">
        <v>194</v>
      </c>
      <c r="B1" s="81"/>
      <c r="C1" s="81"/>
      <c r="D1" s="81"/>
    </row>
    <row r="2" spans="1:4" ht="15" x14ac:dyDescent="0.2">
      <c r="A2" s="3"/>
      <c r="B2" s="3" t="s">
        <v>2</v>
      </c>
      <c r="C2" s="3" t="s">
        <v>431</v>
      </c>
      <c r="D2" s="3" t="s">
        <v>432</v>
      </c>
    </row>
    <row r="3" spans="1:4" x14ac:dyDescent="0.2">
      <c r="A3" s="11" t="s">
        <v>6</v>
      </c>
      <c r="B3" s="1" t="s">
        <v>457</v>
      </c>
      <c r="C3" s="12">
        <v>0</v>
      </c>
      <c r="D3" s="12">
        <v>550000</v>
      </c>
    </row>
    <row r="4" spans="1:4" s="70" customFormat="1" x14ac:dyDescent="0.2">
      <c r="A4" s="11" t="s">
        <v>8</v>
      </c>
      <c r="B4" s="1" t="s">
        <v>195</v>
      </c>
      <c r="C4" s="12">
        <v>598875670</v>
      </c>
      <c r="D4" s="12">
        <v>582919849</v>
      </c>
    </row>
    <row r="5" spans="1:4" ht="25.5" x14ac:dyDescent="0.2">
      <c r="A5" s="11" t="s">
        <v>119</v>
      </c>
      <c r="B5" s="1" t="s">
        <v>196</v>
      </c>
      <c r="C5" s="12">
        <v>5921488</v>
      </c>
      <c r="D5" s="12">
        <v>5921488</v>
      </c>
    </row>
    <row r="6" spans="1:4" ht="38.25" x14ac:dyDescent="0.2">
      <c r="A6" s="5" t="s">
        <v>123</v>
      </c>
      <c r="B6" s="13" t="s">
        <v>197</v>
      </c>
      <c r="C6" s="14">
        <v>604797158</v>
      </c>
      <c r="D6" s="14">
        <v>589391337</v>
      </c>
    </row>
    <row r="7" spans="1:4" ht="25.5" x14ac:dyDescent="0.2">
      <c r="A7" s="11" t="s">
        <v>198</v>
      </c>
      <c r="B7" s="1" t="s">
        <v>199</v>
      </c>
      <c r="C7" s="12">
        <v>93795</v>
      </c>
      <c r="D7" s="12">
        <v>247305</v>
      </c>
    </row>
    <row r="8" spans="1:4" ht="25.5" x14ac:dyDescent="0.2">
      <c r="A8" s="11" t="s">
        <v>200</v>
      </c>
      <c r="B8" s="1" t="s">
        <v>201</v>
      </c>
      <c r="C8" s="12">
        <v>23946728</v>
      </c>
      <c r="D8" s="12">
        <v>29638096</v>
      </c>
    </row>
    <row r="9" spans="1:4" x14ac:dyDescent="0.2">
      <c r="A9" s="5" t="s">
        <v>186</v>
      </c>
      <c r="B9" s="13" t="s">
        <v>202</v>
      </c>
      <c r="C9" s="14">
        <v>24040523</v>
      </c>
      <c r="D9" s="14">
        <v>29885401</v>
      </c>
    </row>
    <row r="10" spans="1:4" ht="25.5" x14ac:dyDescent="0.2">
      <c r="A10" s="11" t="s">
        <v>13</v>
      </c>
      <c r="B10" s="1" t="s">
        <v>203</v>
      </c>
      <c r="C10" s="12">
        <v>5295526</v>
      </c>
      <c r="D10" s="12">
        <v>4541126</v>
      </c>
    </row>
    <row r="11" spans="1:4" ht="25.5" x14ac:dyDescent="0.2">
      <c r="A11" s="11" t="s">
        <v>15</v>
      </c>
      <c r="B11" s="1" t="s">
        <v>204</v>
      </c>
      <c r="C11" s="12">
        <v>595790</v>
      </c>
      <c r="D11" s="12">
        <v>637694</v>
      </c>
    </row>
    <row r="12" spans="1:4" x14ac:dyDescent="0.2">
      <c r="A12" s="5" t="s">
        <v>17</v>
      </c>
      <c r="B12" s="13" t="s">
        <v>205</v>
      </c>
      <c r="C12" s="14">
        <v>5891316</v>
      </c>
      <c r="D12" s="14">
        <v>5178820</v>
      </c>
    </row>
    <row r="13" spans="1:4" x14ac:dyDescent="0.2">
      <c r="A13" s="5" t="s">
        <v>23</v>
      </c>
      <c r="B13" s="13" t="s">
        <v>206</v>
      </c>
      <c r="C13" s="14">
        <v>634728997</v>
      </c>
      <c r="D13" s="14">
        <v>624455558</v>
      </c>
    </row>
    <row r="14" spans="1:4" ht="25.5" x14ac:dyDescent="0.2">
      <c r="A14" s="11" t="s">
        <v>25</v>
      </c>
      <c r="B14" s="1" t="s">
        <v>207</v>
      </c>
      <c r="C14" s="12">
        <v>894888267</v>
      </c>
      <c r="D14" s="12">
        <v>894888267</v>
      </c>
    </row>
    <row r="15" spans="1:4" x14ac:dyDescent="0.2">
      <c r="A15" s="11" t="s">
        <v>27</v>
      </c>
      <c r="B15" s="1" t="s">
        <v>208</v>
      </c>
      <c r="C15" s="12">
        <v>-256057200</v>
      </c>
      <c r="D15" s="12">
        <v>-263717847</v>
      </c>
    </row>
    <row r="16" spans="1:4" x14ac:dyDescent="0.2">
      <c r="A16" s="11" t="s">
        <v>191</v>
      </c>
      <c r="B16" s="1" t="s">
        <v>209</v>
      </c>
      <c r="C16" s="12">
        <v>-7660647</v>
      </c>
      <c r="D16" s="12">
        <v>-9844417</v>
      </c>
    </row>
    <row r="17" spans="1:4" x14ac:dyDescent="0.2">
      <c r="A17" s="5" t="s">
        <v>210</v>
      </c>
      <c r="B17" s="13" t="s">
        <v>211</v>
      </c>
      <c r="C17" s="14">
        <v>631170420</v>
      </c>
      <c r="D17" s="14">
        <v>621326003</v>
      </c>
    </row>
    <row r="18" spans="1:4" ht="25.5" x14ac:dyDescent="0.2">
      <c r="A18" s="11" t="s">
        <v>33</v>
      </c>
      <c r="B18" s="1" t="s">
        <v>212</v>
      </c>
      <c r="C18" s="12">
        <v>2964127</v>
      </c>
      <c r="D18" s="12">
        <v>3129555</v>
      </c>
    </row>
    <row r="19" spans="1:4" s="70" customFormat="1" ht="25.5" x14ac:dyDescent="0.2">
      <c r="A19" s="11">
        <v>27</v>
      </c>
      <c r="B19" s="1" t="s">
        <v>213</v>
      </c>
      <c r="C19" s="12">
        <v>594450</v>
      </c>
      <c r="D19" s="12">
        <v>0</v>
      </c>
    </row>
    <row r="20" spans="1:4" x14ac:dyDescent="0.2">
      <c r="A20" s="5" t="s">
        <v>35</v>
      </c>
      <c r="B20" s="13" t="s">
        <v>214</v>
      </c>
      <c r="C20" s="14">
        <v>3558577</v>
      </c>
      <c r="D20" s="14">
        <v>3129555</v>
      </c>
    </row>
    <row r="21" spans="1:4" x14ac:dyDescent="0.2">
      <c r="A21" s="5" t="s">
        <v>215</v>
      </c>
      <c r="B21" s="13" t="s">
        <v>216</v>
      </c>
      <c r="C21" s="14">
        <v>634728997</v>
      </c>
      <c r="D21" s="14">
        <v>624455558</v>
      </c>
    </row>
    <row r="25" spans="1:4" s="70" customFormat="1" x14ac:dyDescent="0.2"/>
    <row r="30" spans="1:4" ht="18.75" customHeight="1" x14ac:dyDescent="0.2">
      <c r="A30" s="80" t="s">
        <v>337</v>
      </c>
      <c r="B30" s="81"/>
      <c r="C30" s="81"/>
      <c r="D30" s="81"/>
    </row>
    <row r="31" spans="1:4" ht="15" x14ac:dyDescent="0.2">
      <c r="A31" s="3"/>
      <c r="B31" s="3" t="s">
        <v>2</v>
      </c>
      <c r="C31" s="3" t="s">
        <v>288</v>
      </c>
      <c r="D31" s="3" t="s">
        <v>289</v>
      </c>
    </row>
    <row r="32" spans="1:4" x14ac:dyDescent="0.2">
      <c r="A32" s="37" t="s">
        <v>8</v>
      </c>
      <c r="B32" s="19" t="s">
        <v>458</v>
      </c>
      <c r="C32" s="20">
        <v>0</v>
      </c>
      <c r="D32" s="20">
        <v>550000</v>
      </c>
    </row>
    <row r="33" spans="1:4" x14ac:dyDescent="0.2">
      <c r="A33" s="38" t="s">
        <v>121</v>
      </c>
      <c r="B33" s="21" t="s">
        <v>457</v>
      </c>
      <c r="C33" s="22">
        <v>0</v>
      </c>
      <c r="D33" s="22">
        <v>550000</v>
      </c>
    </row>
    <row r="34" spans="1:4" x14ac:dyDescent="0.2">
      <c r="A34" s="37" t="s">
        <v>123</v>
      </c>
      <c r="B34" s="19" t="s">
        <v>290</v>
      </c>
      <c r="C34" s="20">
        <v>572804802</v>
      </c>
      <c r="D34" s="20">
        <v>552311341</v>
      </c>
    </row>
    <row r="35" spans="1:4" x14ac:dyDescent="0.2">
      <c r="A35" s="37" t="s">
        <v>283</v>
      </c>
      <c r="B35" s="19" t="s">
        <v>291</v>
      </c>
      <c r="C35" s="20">
        <v>25491856</v>
      </c>
      <c r="D35" s="20">
        <v>30225430</v>
      </c>
    </row>
    <row r="36" spans="1:4" x14ac:dyDescent="0.2">
      <c r="A36" s="38" t="s">
        <v>198</v>
      </c>
      <c r="B36" s="21" t="s">
        <v>195</v>
      </c>
      <c r="C36" s="22">
        <v>598296658</v>
      </c>
      <c r="D36" s="22">
        <v>582536771</v>
      </c>
    </row>
    <row r="37" spans="1:4" x14ac:dyDescent="0.2">
      <c r="A37" s="37" t="s">
        <v>200</v>
      </c>
      <c r="B37" s="19" t="s">
        <v>292</v>
      </c>
      <c r="C37" s="20">
        <v>5921488</v>
      </c>
      <c r="D37" s="20">
        <v>5921488</v>
      </c>
    </row>
    <row r="38" spans="1:4" ht="22.5" x14ac:dyDescent="0.2">
      <c r="A38" s="37" t="s">
        <v>13</v>
      </c>
      <c r="B38" s="19" t="s">
        <v>293</v>
      </c>
      <c r="C38" s="20">
        <v>673000</v>
      </c>
      <c r="D38" s="20">
        <v>673000</v>
      </c>
    </row>
    <row r="39" spans="1:4" x14ac:dyDescent="0.2">
      <c r="A39" s="37" t="s">
        <v>17</v>
      </c>
      <c r="B39" s="19" t="s">
        <v>294</v>
      </c>
      <c r="C39" s="20">
        <v>5248488</v>
      </c>
      <c r="D39" s="20">
        <v>5248488</v>
      </c>
    </row>
    <row r="40" spans="1:4" ht="22.5" x14ac:dyDescent="0.2">
      <c r="A40" s="38" t="s">
        <v>27</v>
      </c>
      <c r="B40" s="21" t="s">
        <v>196</v>
      </c>
      <c r="C40" s="22">
        <v>5921488</v>
      </c>
      <c r="D40" s="22">
        <v>5921488</v>
      </c>
    </row>
    <row r="41" spans="1:4" ht="22.5" x14ac:dyDescent="0.2">
      <c r="A41" s="38" t="s">
        <v>35</v>
      </c>
      <c r="B41" s="21" t="s">
        <v>197</v>
      </c>
      <c r="C41" s="22">
        <v>604218146</v>
      </c>
      <c r="D41" s="22">
        <v>589008259</v>
      </c>
    </row>
    <row r="42" spans="1:4" x14ac:dyDescent="0.2">
      <c r="A42" s="37" t="s">
        <v>65</v>
      </c>
      <c r="B42" s="19" t="s">
        <v>295</v>
      </c>
      <c r="C42" s="20">
        <v>51940</v>
      </c>
      <c r="D42" s="20">
        <v>166050</v>
      </c>
    </row>
    <row r="43" spans="1:4" ht="22.5" x14ac:dyDescent="0.2">
      <c r="A43" s="38" t="s">
        <v>71</v>
      </c>
      <c r="B43" s="21" t="s">
        <v>199</v>
      </c>
      <c r="C43" s="22">
        <v>51940</v>
      </c>
      <c r="D43" s="22">
        <v>166050</v>
      </c>
    </row>
    <row r="44" spans="1:4" x14ac:dyDescent="0.2">
      <c r="A44" s="37" t="s">
        <v>296</v>
      </c>
      <c r="B44" s="19" t="s">
        <v>297</v>
      </c>
      <c r="C44" s="20">
        <v>22255894</v>
      </c>
      <c r="D44" s="20">
        <v>28904522</v>
      </c>
    </row>
    <row r="45" spans="1:4" x14ac:dyDescent="0.2">
      <c r="A45" s="38" t="s">
        <v>298</v>
      </c>
      <c r="B45" s="21" t="s">
        <v>299</v>
      </c>
      <c r="C45" s="22">
        <v>22255894</v>
      </c>
      <c r="D45" s="22">
        <v>28904522</v>
      </c>
    </row>
    <row r="46" spans="1:4" x14ac:dyDescent="0.2">
      <c r="A46" s="38" t="s">
        <v>300</v>
      </c>
      <c r="B46" s="21" t="s">
        <v>202</v>
      </c>
      <c r="C46" s="22">
        <v>22307834</v>
      </c>
      <c r="D46" s="22">
        <v>29070572</v>
      </c>
    </row>
    <row r="47" spans="1:4" ht="22.5" x14ac:dyDescent="0.2">
      <c r="A47" s="37" t="s">
        <v>301</v>
      </c>
      <c r="B47" s="19" t="s">
        <v>302</v>
      </c>
      <c r="C47" s="20">
        <v>5295526</v>
      </c>
      <c r="D47" s="20">
        <v>3958674</v>
      </c>
    </row>
    <row r="48" spans="1:4" ht="22.5" x14ac:dyDescent="0.2">
      <c r="A48" s="37" t="s">
        <v>303</v>
      </c>
      <c r="B48" s="19" t="s">
        <v>304</v>
      </c>
      <c r="C48" s="20">
        <v>4802184</v>
      </c>
      <c r="D48" s="20">
        <v>3584005</v>
      </c>
    </row>
    <row r="49" spans="1:4" ht="22.5" x14ac:dyDescent="0.2">
      <c r="A49" s="37" t="s">
        <v>305</v>
      </c>
      <c r="B49" s="19" t="s">
        <v>306</v>
      </c>
      <c r="C49" s="20">
        <v>493342</v>
      </c>
      <c r="D49" s="20">
        <v>322669</v>
      </c>
    </row>
    <row r="50" spans="1:4" ht="22.5" x14ac:dyDescent="0.2">
      <c r="A50" s="37" t="s">
        <v>132</v>
      </c>
      <c r="B50" s="19" t="s">
        <v>459</v>
      </c>
      <c r="C50" s="20">
        <v>0</v>
      </c>
      <c r="D50" s="20">
        <v>52000</v>
      </c>
    </row>
    <row r="51" spans="1:4" ht="22.5" x14ac:dyDescent="0.2">
      <c r="A51" s="37" t="s">
        <v>307</v>
      </c>
      <c r="B51" s="19" t="s">
        <v>308</v>
      </c>
      <c r="C51" s="20">
        <v>0</v>
      </c>
      <c r="D51" s="20">
        <v>582452</v>
      </c>
    </row>
    <row r="52" spans="1:4" ht="45" x14ac:dyDescent="0.2">
      <c r="A52" s="37" t="s">
        <v>460</v>
      </c>
      <c r="B52" s="19" t="s">
        <v>461</v>
      </c>
      <c r="C52" s="20">
        <v>0</v>
      </c>
      <c r="D52" s="20">
        <v>582452</v>
      </c>
    </row>
    <row r="53" spans="1:4" ht="22.5" x14ac:dyDescent="0.2">
      <c r="A53" s="38" t="s">
        <v>83</v>
      </c>
      <c r="B53" s="21" t="s">
        <v>203</v>
      </c>
      <c r="C53" s="22">
        <v>5295526</v>
      </c>
      <c r="D53" s="22">
        <v>4541126</v>
      </c>
    </row>
    <row r="54" spans="1:4" x14ac:dyDescent="0.2">
      <c r="A54" s="38"/>
      <c r="B54" s="21"/>
      <c r="C54" s="22"/>
      <c r="D54" s="22"/>
    </row>
    <row r="55" spans="1:4" x14ac:dyDescent="0.2">
      <c r="A55" s="38"/>
      <c r="B55" s="21"/>
      <c r="C55" s="22"/>
      <c r="D55" s="22"/>
    </row>
    <row r="56" spans="1:4" x14ac:dyDescent="0.2">
      <c r="A56" s="37" t="s">
        <v>310</v>
      </c>
      <c r="B56" s="19" t="s">
        <v>311</v>
      </c>
      <c r="C56" s="20">
        <v>385790</v>
      </c>
      <c r="D56" s="20">
        <v>34170</v>
      </c>
    </row>
    <row r="57" spans="1:4" ht="22.5" x14ac:dyDescent="0.2">
      <c r="A57" s="37" t="s">
        <v>312</v>
      </c>
      <c r="B57" s="19" t="s">
        <v>313</v>
      </c>
      <c r="C57" s="20">
        <v>385790</v>
      </c>
      <c r="D57" s="20">
        <v>34170</v>
      </c>
    </row>
    <row r="58" spans="1:4" x14ac:dyDescent="0.2">
      <c r="A58" s="37" t="s">
        <v>314</v>
      </c>
      <c r="B58" s="19" t="s">
        <v>315</v>
      </c>
      <c r="C58" s="20">
        <v>200000</v>
      </c>
      <c r="D58" s="20">
        <v>536858</v>
      </c>
    </row>
    <row r="59" spans="1:4" ht="22.5" x14ac:dyDescent="0.2">
      <c r="A59" s="38" t="s">
        <v>96</v>
      </c>
      <c r="B59" s="21" t="s">
        <v>204</v>
      </c>
      <c r="C59" s="22">
        <v>585790</v>
      </c>
      <c r="D59" s="22">
        <v>571028</v>
      </c>
    </row>
    <row r="60" spans="1:4" x14ac:dyDescent="0.2">
      <c r="A60" s="38" t="s">
        <v>98</v>
      </c>
      <c r="B60" s="21" t="s">
        <v>205</v>
      </c>
      <c r="C60" s="22">
        <v>5881316</v>
      </c>
      <c r="D60" s="22">
        <v>5112154</v>
      </c>
    </row>
    <row r="61" spans="1:4" x14ac:dyDescent="0.2">
      <c r="A61" s="38" t="s">
        <v>316</v>
      </c>
      <c r="B61" s="21" t="s">
        <v>206</v>
      </c>
      <c r="C61" s="22">
        <v>632407296</v>
      </c>
      <c r="D61" s="22">
        <v>623190985</v>
      </c>
    </row>
    <row r="62" spans="1:4" x14ac:dyDescent="0.2">
      <c r="A62" s="37" t="s">
        <v>317</v>
      </c>
      <c r="B62" s="19" t="s">
        <v>318</v>
      </c>
      <c r="C62" s="20">
        <v>838566433</v>
      </c>
      <c r="D62" s="20">
        <v>838566433</v>
      </c>
    </row>
    <row r="63" spans="1:4" x14ac:dyDescent="0.2">
      <c r="A63" s="37" t="s">
        <v>319</v>
      </c>
      <c r="B63" s="19" t="s">
        <v>320</v>
      </c>
      <c r="C63" s="20">
        <v>44910941</v>
      </c>
      <c r="D63" s="20">
        <v>44910941</v>
      </c>
    </row>
    <row r="64" spans="1:4" ht="22.5" x14ac:dyDescent="0.2">
      <c r="A64" s="37" t="s">
        <v>321</v>
      </c>
      <c r="B64" s="19" t="s">
        <v>322</v>
      </c>
      <c r="C64" s="20">
        <v>8567806</v>
      </c>
      <c r="D64" s="20">
        <v>8567806</v>
      </c>
    </row>
    <row r="65" spans="1:4" ht="22.5" x14ac:dyDescent="0.2">
      <c r="A65" s="38" t="s">
        <v>102</v>
      </c>
      <c r="B65" s="21" t="s">
        <v>323</v>
      </c>
      <c r="C65" s="22">
        <v>8567806</v>
      </c>
      <c r="D65" s="22">
        <v>8567806</v>
      </c>
    </row>
    <row r="66" spans="1:4" x14ac:dyDescent="0.2">
      <c r="A66" s="37" t="s">
        <v>104</v>
      </c>
      <c r="B66" s="19" t="s">
        <v>208</v>
      </c>
      <c r="C66" s="20">
        <v>-256106203</v>
      </c>
      <c r="D66" s="20">
        <v>-263196461</v>
      </c>
    </row>
    <row r="67" spans="1:4" x14ac:dyDescent="0.2">
      <c r="A67" s="37" t="s">
        <v>152</v>
      </c>
      <c r="B67" s="19" t="s">
        <v>209</v>
      </c>
      <c r="C67" s="20">
        <v>-7090258</v>
      </c>
      <c r="D67" s="20">
        <v>-8787289</v>
      </c>
    </row>
    <row r="68" spans="1:4" x14ac:dyDescent="0.2">
      <c r="A68" s="38" t="s">
        <v>154</v>
      </c>
      <c r="B68" s="21" t="s">
        <v>211</v>
      </c>
      <c r="C68" s="22">
        <v>628848719</v>
      </c>
      <c r="D68" s="22">
        <v>620061430</v>
      </c>
    </row>
    <row r="69" spans="1:4" ht="33.75" x14ac:dyDescent="0.2">
      <c r="A69" s="37" t="s">
        <v>324</v>
      </c>
      <c r="B69" s="19" t="s">
        <v>325</v>
      </c>
      <c r="C69" s="20">
        <v>2964127</v>
      </c>
      <c r="D69" s="20">
        <v>3129555</v>
      </c>
    </row>
    <row r="70" spans="1:4" ht="33.75" x14ac:dyDescent="0.2">
      <c r="A70" s="37" t="s">
        <v>326</v>
      </c>
      <c r="B70" s="19" t="s">
        <v>327</v>
      </c>
      <c r="C70" s="20">
        <v>2964127</v>
      </c>
      <c r="D70" s="20">
        <v>3129555</v>
      </c>
    </row>
    <row r="71" spans="1:4" ht="22.5" x14ac:dyDescent="0.2">
      <c r="A71" s="38" t="s">
        <v>328</v>
      </c>
      <c r="B71" s="21" t="s">
        <v>212</v>
      </c>
      <c r="C71" s="22">
        <v>2964127</v>
      </c>
      <c r="D71" s="22">
        <v>3129555</v>
      </c>
    </row>
    <row r="72" spans="1:4" x14ac:dyDescent="0.2">
      <c r="A72" s="37" t="s">
        <v>329</v>
      </c>
      <c r="B72" s="19" t="s">
        <v>330</v>
      </c>
      <c r="C72" s="20">
        <v>594450</v>
      </c>
      <c r="D72" s="20">
        <v>0</v>
      </c>
    </row>
    <row r="73" spans="1:4" ht="22.5" x14ac:dyDescent="0.2">
      <c r="A73" s="38" t="s">
        <v>331</v>
      </c>
      <c r="B73" s="21" t="s">
        <v>213</v>
      </c>
      <c r="C73" s="22">
        <v>594450</v>
      </c>
      <c r="D73" s="22">
        <v>0</v>
      </c>
    </row>
    <row r="74" spans="1:4" x14ac:dyDescent="0.2">
      <c r="A74" s="38" t="s">
        <v>173</v>
      </c>
      <c r="B74" s="21" t="s">
        <v>214</v>
      </c>
      <c r="C74" s="22">
        <v>3558577</v>
      </c>
      <c r="D74" s="22">
        <v>3129555</v>
      </c>
    </row>
    <row r="75" spans="1:4" x14ac:dyDescent="0.2">
      <c r="A75" s="38" t="s">
        <v>332</v>
      </c>
      <c r="B75" s="21" t="s">
        <v>216</v>
      </c>
      <c r="C75" s="22">
        <v>632407296</v>
      </c>
      <c r="D75" s="22">
        <v>623190985</v>
      </c>
    </row>
    <row r="86" spans="1:4" x14ac:dyDescent="0.2">
      <c r="A86" s="80" t="s">
        <v>336</v>
      </c>
      <c r="B86" s="81"/>
      <c r="C86" s="81"/>
      <c r="D86" s="81"/>
    </row>
    <row r="87" spans="1:4" ht="15" x14ac:dyDescent="0.2">
      <c r="A87" s="3"/>
      <c r="B87" s="3" t="s">
        <v>2</v>
      </c>
      <c r="C87" s="3" t="s">
        <v>288</v>
      </c>
      <c r="D87" s="3" t="s">
        <v>289</v>
      </c>
    </row>
    <row r="88" spans="1:4" ht="25.5" x14ac:dyDescent="0.2">
      <c r="A88" s="11" t="s">
        <v>283</v>
      </c>
      <c r="B88" s="1" t="s">
        <v>291</v>
      </c>
      <c r="C88" s="12">
        <v>261012</v>
      </c>
      <c r="D88" s="12">
        <v>383078</v>
      </c>
    </row>
    <row r="89" spans="1:4" x14ac:dyDescent="0.2">
      <c r="A89" s="11" t="s">
        <v>217</v>
      </c>
      <c r="B89" s="1" t="s">
        <v>333</v>
      </c>
      <c r="C89" s="12">
        <v>318000</v>
      </c>
      <c r="D89" s="12">
        <v>0</v>
      </c>
    </row>
    <row r="90" spans="1:4" x14ac:dyDescent="0.2">
      <c r="A90" s="5" t="s">
        <v>198</v>
      </c>
      <c r="B90" s="13" t="s">
        <v>195</v>
      </c>
      <c r="C90" s="14">
        <v>579012</v>
      </c>
      <c r="D90" s="14">
        <v>383078</v>
      </c>
    </row>
    <row r="91" spans="1:4" ht="38.25" x14ac:dyDescent="0.2">
      <c r="A91" s="5" t="s">
        <v>35</v>
      </c>
      <c r="B91" s="13" t="s">
        <v>197</v>
      </c>
      <c r="C91" s="14">
        <v>579012</v>
      </c>
      <c r="D91" s="14">
        <v>383078</v>
      </c>
    </row>
    <row r="92" spans="1:4" x14ac:dyDescent="0.2">
      <c r="A92" s="11" t="s">
        <v>65</v>
      </c>
      <c r="B92" s="1" t="s">
        <v>295</v>
      </c>
      <c r="C92" s="12">
        <v>41855</v>
      </c>
      <c r="D92" s="12">
        <v>81255</v>
      </c>
    </row>
    <row r="93" spans="1:4" ht="25.5" x14ac:dyDescent="0.2">
      <c r="A93" s="5" t="s">
        <v>71</v>
      </c>
      <c r="B93" s="13" t="s">
        <v>199</v>
      </c>
      <c r="C93" s="14">
        <v>41855</v>
      </c>
      <c r="D93" s="14">
        <v>81255</v>
      </c>
    </row>
    <row r="94" spans="1:4" x14ac:dyDescent="0.2">
      <c r="A94" s="11" t="s">
        <v>296</v>
      </c>
      <c r="B94" s="1" t="s">
        <v>297</v>
      </c>
      <c r="C94" s="12">
        <v>1690834</v>
      </c>
      <c r="D94" s="12">
        <v>733574</v>
      </c>
    </row>
    <row r="95" spans="1:4" x14ac:dyDescent="0.2">
      <c r="A95" s="5" t="s">
        <v>298</v>
      </c>
      <c r="B95" s="13" t="s">
        <v>299</v>
      </c>
      <c r="C95" s="14">
        <v>1690834</v>
      </c>
      <c r="D95" s="14">
        <v>733574</v>
      </c>
    </row>
    <row r="96" spans="1:4" x14ac:dyDescent="0.2">
      <c r="A96" s="5" t="s">
        <v>300</v>
      </c>
      <c r="B96" s="13" t="s">
        <v>202</v>
      </c>
      <c r="C96" s="14">
        <v>1732689</v>
      </c>
      <c r="D96" s="14">
        <v>814829</v>
      </c>
    </row>
    <row r="97" spans="1:4" x14ac:dyDescent="0.2">
      <c r="A97" s="11" t="s">
        <v>310</v>
      </c>
      <c r="B97" s="1" t="s">
        <v>311</v>
      </c>
      <c r="C97" s="12">
        <v>10000</v>
      </c>
      <c r="D97" s="12">
        <v>66666</v>
      </c>
    </row>
    <row r="98" spans="1:4" ht="25.5" x14ac:dyDescent="0.2">
      <c r="A98" s="11" t="s">
        <v>334</v>
      </c>
      <c r="B98" s="1" t="s">
        <v>335</v>
      </c>
      <c r="C98" s="12">
        <v>10000</v>
      </c>
      <c r="D98" s="12">
        <v>66666</v>
      </c>
    </row>
    <row r="99" spans="1:4" ht="25.5" x14ac:dyDescent="0.2">
      <c r="A99" s="5" t="s">
        <v>96</v>
      </c>
      <c r="B99" s="13" t="s">
        <v>204</v>
      </c>
      <c r="C99" s="14">
        <v>10000</v>
      </c>
      <c r="D99" s="14">
        <v>66666</v>
      </c>
    </row>
    <row r="100" spans="1:4" x14ac:dyDescent="0.2">
      <c r="A100" s="5" t="s">
        <v>98</v>
      </c>
      <c r="B100" s="13" t="s">
        <v>205</v>
      </c>
      <c r="C100" s="14">
        <v>10000</v>
      </c>
      <c r="D100" s="14">
        <v>66666</v>
      </c>
    </row>
    <row r="101" spans="1:4" x14ac:dyDescent="0.2">
      <c r="A101" s="5" t="s">
        <v>316</v>
      </c>
      <c r="B101" s="13" t="s">
        <v>206</v>
      </c>
      <c r="C101" s="14">
        <v>2321701</v>
      </c>
      <c r="D101" s="14">
        <v>1264573</v>
      </c>
    </row>
    <row r="102" spans="1:4" x14ac:dyDescent="0.2">
      <c r="A102" s="11" t="s">
        <v>317</v>
      </c>
      <c r="B102" s="1" t="s">
        <v>318</v>
      </c>
      <c r="C102" s="12">
        <v>441010</v>
      </c>
      <c r="D102" s="12">
        <v>441010</v>
      </c>
    </row>
    <row r="103" spans="1:4" x14ac:dyDescent="0.2">
      <c r="A103" s="11" t="s">
        <v>319</v>
      </c>
      <c r="B103" s="1" t="s">
        <v>320</v>
      </c>
      <c r="C103" s="12">
        <v>71578</v>
      </c>
      <c r="D103" s="12">
        <v>71578</v>
      </c>
    </row>
    <row r="104" spans="1:4" ht="25.5" x14ac:dyDescent="0.2">
      <c r="A104" s="11" t="s">
        <v>321</v>
      </c>
      <c r="B104" s="1" t="s">
        <v>322</v>
      </c>
      <c r="C104" s="12">
        <v>2330499</v>
      </c>
      <c r="D104" s="12">
        <v>2330499</v>
      </c>
    </row>
    <row r="105" spans="1:4" ht="25.5" x14ac:dyDescent="0.2">
      <c r="A105" s="5" t="s">
        <v>102</v>
      </c>
      <c r="B105" s="13" t="s">
        <v>323</v>
      </c>
      <c r="C105" s="14">
        <v>2330499</v>
      </c>
      <c r="D105" s="14">
        <v>2330499</v>
      </c>
    </row>
    <row r="106" spans="1:4" x14ac:dyDescent="0.2">
      <c r="A106" s="11" t="s">
        <v>104</v>
      </c>
      <c r="B106" s="1" t="s">
        <v>208</v>
      </c>
      <c r="C106" s="12">
        <v>49003</v>
      </c>
      <c r="D106" s="12">
        <v>-521386</v>
      </c>
    </row>
    <row r="107" spans="1:4" x14ac:dyDescent="0.2">
      <c r="A107" s="11" t="s">
        <v>152</v>
      </c>
      <c r="B107" s="1" t="s">
        <v>209</v>
      </c>
      <c r="C107" s="12">
        <v>-570389</v>
      </c>
      <c r="D107" s="12">
        <v>-1057128</v>
      </c>
    </row>
    <row r="108" spans="1:4" x14ac:dyDescent="0.2">
      <c r="A108" s="5" t="s">
        <v>154</v>
      </c>
      <c r="B108" s="13" t="s">
        <v>211</v>
      </c>
      <c r="C108" s="14">
        <v>2321701</v>
      </c>
      <c r="D108" s="14">
        <v>1264573</v>
      </c>
    </row>
    <row r="109" spans="1:4" x14ac:dyDescent="0.2">
      <c r="A109" s="5" t="s">
        <v>332</v>
      </c>
      <c r="B109" s="13" t="s">
        <v>216</v>
      </c>
      <c r="C109" s="14">
        <v>2321701</v>
      </c>
      <c r="D109" s="14">
        <v>1264573</v>
      </c>
    </row>
  </sheetData>
  <mergeCells count="3">
    <mergeCell ref="A1:D1"/>
    <mergeCell ref="A30:D30"/>
    <mergeCell ref="A86:D86"/>
  </mergeCells>
  <phoneticPr fontId="0" type="noConversion"/>
  <pageMargins left="0.75" right="0.75" top="1" bottom="1" header="0.5" footer="0.5"/>
  <pageSetup orientation="landscape" horizontalDpi="300" verticalDpi="300" r:id="rId1"/>
  <headerFooter alignWithMargins="0">
    <oddHeader>&amp;L6.melléklet 6./2018(VI.01.) ÖR&amp;CBolhó Község Önkormányzata és a Bolhói Közös Önkormányzati Hivatal 2017.évi
&amp;R adatok Ft-ban</oddHeader>
    <oddFooter>&amp;C&amp;P.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1.</vt:lpstr>
      <vt:lpstr>1a</vt:lpstr>
      <vt:lpstr>1b</vt:lpstr>
      <vt:lpstr>2a</vt:lpstr>
      <vt:lpstr>2b</vt:lpstr>
      <vt:lpstr>3</vt:lpstr>
      <vt:lpstr>4.</vt:lpstr>
      <vt:lpstr>5.</vt:lpstr>
      <vt:lpstr>6.</vt:lpstr>
      <vt:lpstr>7.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BOLHÓ</cp:lastModifiedBy>
  <cp:lastPrinted>2018-06-01T08:29:26Z</cp:lastPrinted>
  <dcterms:created xsi:type="dcterms:W3CDTF">2010-05-29T08:47:41Z</dcterms:created>
  <dcterms:modified xsi:type="dcterms:W3CDTF">2018-06-01T10:49:56Z</dcterms:modified>
</cp:coreProperties>
</file>