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5" firstSheet="27" activeTab="37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 " sheetId="14" r:id="rId14"/>
    <sheet name="9.1. sz. mell " sheetId="15" r:id="rId15"/>
    <sheet name="9.1.1. sz. mell " sheetId="16" r:id="rId16"/>
    <sheet name="9.1.2. sz. mell  " sheetId="17" r:id="rId17"/>
    <sheet name="9.1.3. sz. mell   " sheetId="18" r:id="rId18"/>
    <sheet name="9.2. sz. mell " sheetId="19" r:id="rId19"/>
    <sheet name="Polg.hiv-9.2." sheetId="20" r:id="rId20"/>
    <sheet name="Szoc.-9.2." sheetId="21" r:id="rId21"/>
    <sheet name="Eü.-9.2." sheetId="22" r:id="rId22"/>
    <sheet name="Konyha-9.2." sheetId="23" r:id="rId23"/>
    <sheet name="Könyvtár-9.2." sheetId="24" r:id="rId24"/>
    <sheet name="9.2.1. sz. mell " sheetId="25" r:id="rId25"/>
    <sheet name="9.2.2. sz.  mell " sheetId="26" r:id="rId26"/>
    <sheet name="9.2.3. sz. mell " sheetId="27" r:id="rId27"/>
    <sheet name="9.3. sz. mell " sheetId="28" r:id="rId28"/>
    <sheet name="9.3.1. sz. mell " sheetId="29" r:id="rId29"/>
    <sheet name="9.3.2. sz. mell" sheetId="30" r:id="rId30"/>
    <sheet name="9.3.3. sz. mell" sheetId="31" r:id="rId31"/>
    <sheet name="10.sz.mell " sheetId="32" r:id="rId32"/>
    <sheet name="1. sz tájékoztató t." sheetId="33" r:id="rId33"/>
    <sheet name="2. sz tájékoztató t" sheetId="34" r:id="rId34"/>
    <sheet name="3. sz tájékoztató t." sheetId="35" r:id="rId35"/>
    <sheet name="4.sz tájékoztató t." sheetId="36" r:id="rId36"/>
    <sheet name="5.sz tájékoztató t." sheetId="37" r:id="rId37"/>
    <sheet name="6.sz tájékoztató t." sheetId="38" r:id="rId38"/>
    <sheet name="Munka1" sheetId="39" r:id="rId39"/>
  </sheets>
  <definedNames>
    <definedName name="_xlfn.IFERROR" hidden="1">#NAME?</definedName>
    <definedName name="_xlnm.Print_Titles" localSheetId="14">'9.1. sz. mell 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 '!$1:$6</definedName>
    <definedName name="_xlnm.Print_Titles" localSheetId="24">'9.2.1. sz. mell '!$1:$6</definedName>
    <definedName name="_xlnm.Print_Titles" localSheetId="25">'9.2.2. sz.  mell '!$1:$6</definedName>
    <definedName name="_xlnm.Print_Titles" localSheetId="26">'9.2.3. sz. mell '!$1:$6</definedName>
    <definedName name="_xlnm.Print_Titles" localSheetId="27">'9.3. sz. mell '!$1:$6</definedName>
    <definedName name="_xlnm.Print_Titles" localSheetId="28">'9.3.1. sz. mell '!$1:$6</definedName>
    <definedName name="_xlnm.Print_Titles" localSheetId="29">'9.3.2. sz. mell'!$1:$6</definedName>
    <definedName name="_xlnm.Print_Titles" localSheetId="30">'9.3.3. sz. mell'!$1:$6</definedName>
    <definedName name="_xlnm.Print_Titles" localSheetId="21">'Eü.-9.2.'!$1:$6</definedName>
    <definedName name="_xlnm.Print_Titles" localSheetId="22">'Konyha-9.2.'!$1:$6</definedName>
    <definedName name="_xlnm.Print_Titles" localSheetId="23">'Könyvtár-9.2.'!$1:$6</definedName>
    <definedName name="_xlnm.Print_Titles" localSheetId="19">'Polg.hiv-9.2.'!$1:$6</definedName>
    <definedName name="_xlnm.Print_Titles" localSheetId="20">'Szoc.-9.2.'!$1:$6</definedName>
    <definedName name="_xlnm.Print_Area" localSheetId="32">'1. sz tájékoztató t.'!$A$1:$E$144</definedName>
    <definedName name="_xlnm.Print_Area" localSheetId="1">'1.1.sz.mell.'!$A$1:$C$149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<sst xmlns="http://schemas.openxmlformats.org/spreadsheetml/2006/main" count="4612" uniqueCount="618">
  <si>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</si>
  <si>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</si>
  <si>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</si>
  <si>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</si>
  <si>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</si>
  <si>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</si>
  <si>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</si>
  <si>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</si>
  <si>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</si>
  <si>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</si>
  <si>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</si>
  <si>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</si>
  <si>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</si>
  <si>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</si>
  <si>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</si>
  <si>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</si>
  <si>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</si>
  <si>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</si>
  <si>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</si>
  <si>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</si>
  <si>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</si>
  <si>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</si>
  <si>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</si>
  <si>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</si>
  <si>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</si>
  <si>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</si>
  <si>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</si>
  <si>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</si>
  <si>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</si>
  <si>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</si>
  <si>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</si>
  <si>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</si>
  <si>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</si>
  <si>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</si>
  <si>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</si>
  <si>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</si>
  <si>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</si>
  <si>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</si>
  <si>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</si>
  <si>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</si>
  <si>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</si>
  <si>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</si>
  <si>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</si>
  <si>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</si>
  <si>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</si>
  <si>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</si>
  <si>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</si>
  <si>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</si>
  <si>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</si>
  <si>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</si>
  <si>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</si>
  <si>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</si>
  <si>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</si>
  <si>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</si>
  <si>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</si>
  <si>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</si>
  <si>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</si>
  <si>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</si>
  <si>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</si>
  <si>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</si>
  <si>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</si>
  <si>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</si>
  <si>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</si>
  <si>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</si>
  <si>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</si>
  <si>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</si>
  <si>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</si>
  <si>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</si>
  <si>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</si>
  <si>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</si>
  <si>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</si>
  <si>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</si>
  <si>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</si>
  <si>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</si>
  <si>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</si>
  <si>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</si>
  <si>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</si>
  <si>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</si>
  <si>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</si>
  <si>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</si>
  <si>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</si>
  <si>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</si>
  <si>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</si>
  <si>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</si>
  <si>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</si>
  <si>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</si>
  <si>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</si>
  <si>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</si>
  <si>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</si>
  <si>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</si>
  <si>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</si>
  <si>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</si>
  <si>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</si>
  <si>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</si>
  <si>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</si>
  <si>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</si>
  <si>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</si>
  <si>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</si>
  <si>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</si>
  <si>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</si>
  <si>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</si>
  <si>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</si>
  <si>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</si>
  <si>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</si>
  <si>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</si>
  <si>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</si>
  <si>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</si>
  <si>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</si>
  <si>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</si>
  <si>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</si>
  <si>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</si>
  <si>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</si>
  <si>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</si>
  <si>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</si>
  <si>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</si>
  <si>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</si>
  <si>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</si>
  <si>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</si>
  <si>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</si>
  <si>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</si>
  <si>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</si>
  <si>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</si>
  <si>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</si>
  <si>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</si>
  <si>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</si>
  <si>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</si>
  <si>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</si>
  <si>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</si>
  <si>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</si>
  <si>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</si>
  <si>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</si>
  <si>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</si>
  <si>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</si>
  <si>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</si>
  <si>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</si>
  <si>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</si>
  <si>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</si>
  <si>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</si>
  <si>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</si>
  <si>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</si>
  <si>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</si>
  <si>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</si>
  <si>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</si>
  <si>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</si>
  <si>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</si>
  <si>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</si>
  <si>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</si>
  <si>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</si>
  <si>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</si>
  <si>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</si>
  <si>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</si>
  <si>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</si>
  <si>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</si>
  <si>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</si>
  <si>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</si>
  <si>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</si>
  <si>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</si>
  <si>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</si>
  <si>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</si>
  <si>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</si>
  <si>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</si>
  <si>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</si>
  <si>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</si>
  <si>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</si>
  <si>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</si>
  <si>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</si>
  <si>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</si>
  <si>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</si>
  <si>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</si>
  <si>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</si>
  <si>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</si>
  <si>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</si>
  <si>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</si>
  <si>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</si>
  <si>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</si>
  <si>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</si>
  <si>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</si>
  <si>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</si>
  <si>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</si>
  <si>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</si>
  <si>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</si>
  <si>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</si>
  <si>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</si>
  <si>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</si>
  <si>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</si>
  <si>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</si>
  <si>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</si>
  <si>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</si>
  <si>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</si>
  <si>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</si>
  <si>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</si>
  <si>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</si>
  <si>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</si>
  <si>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</si>
  <si>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</si>
  <si>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</si>
  <si>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</si>
  <si>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</si>
  <si>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</si>
  <si>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</si>
  <si>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</si>
  <si>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</si>
  <si>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</si>
  <si>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</si>
  <si>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</si>
  <si>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</si>
  <si>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</si>
  <si>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</si>
  <si>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</si>
  <si>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</si>
  <si>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</si>
  <si>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</si>
  <si>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</si>
  <si>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</si>
  <si>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</si>
  <si>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</si>
  <si>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</si>
  <si>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</si>
  <si>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</si>
  <si>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</si>
  <si>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</si>
  <si>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</si>
  <si>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</si>
  <si>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</si>
  <si>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</si>
  <si>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</si>
  <si>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</si>
  <si>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</si>
  <si>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</si>
  <si>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</si>
  <si>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</si>
  <si>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</si>
  <si>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</si>
  <si>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</si>
  <si>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</si>
  <si>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</si>
  <si>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</si>
  <si>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</si>
  <si>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</si>
  <si>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</si>
  <si>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</si>
  <si>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</si>
  <si>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</si>
  <si>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</si>
  <si>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</si>
  <si>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</si>
  <si>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</si>
  <si>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</si>
  <si>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</si>
  <si>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</si>
  <si>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</si>
  <si>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</si>
  <si>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</si>
  <si>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</si>
  <si>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</si>
  <si>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</si>
  <si>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</si>
  <si>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</si>
  <si>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</si>
  <si>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</si>
  <si>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</si>
  <si>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</si>
  <si>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</si>
  <si>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</si>
  <si>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</si>
  <si>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</si>
  <si>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</si>
  <si>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</si>
  <si>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</si>
  <si>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</si>
  <si>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</si>
  <si>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</si>
  <si>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</si>
  <si>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</si>
  <si>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</si>
  <si>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</si>
  <si>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</si>
  <si>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</si>
  <si>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</si>
  <si>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</si>
  <si>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</si>
  <si>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</si>
  <si>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</si>
  <si>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</si>
  <si>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</si>
  <si>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</si>
  <si>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</si>
  <si>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</si>
  <si>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</si>
  <si>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</si>
  <si>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</si>
  <si>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</si>
  <si>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</si>
  <si>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</si>
  <si>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</si>
  <si>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</si>
  <si>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</si>
  <si>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</si>
  <si>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</si>
  <si>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</si>
  <si>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</si>
  <si>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</si>
  <si>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</si>
  <si>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</si>
  <si>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</si>
  <si>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</si>
  <si>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</si>
  <si>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</si>
  <si>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</si>
  <si>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</si>
  <si>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</si>
  <si>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</si>
  <si>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</si>
  <si>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</si>
  <si>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</si>
  <si>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</si>
  <si>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</si>
  <si>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</si>
  <si>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</si>
  <si>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</si>
  <si>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</si>
  <si>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</si>
  <si>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</si>
  <si>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</si>
  <si>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</si>
  <si>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</si>
  <si>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</si>
  <si>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</si>
  <si>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</si>
  <si>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</si>
  <si>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</si>
  <si>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</si>
  <si>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</si>
  <si>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</si>
  <si>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</si>
  <si>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</si>
  <si>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</si>
  <si>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</si>
  <si>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</si>
  <si>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</si>
  <si>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</si>
  <si>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</si>
  <si>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</si>
  <si>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</si>
  <si>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</si>
  <si>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</si>
  <si>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</si>
  <si>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</si>
  <si>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</si>
  <si>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</si>
  <si>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</si>
  <si>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</si>
  <si>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</si>
  <si>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</si>
  <si>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</si>
  <si>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</si>
  <si>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</si>
  <si>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</si>
  <si>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</si>
  <si>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</si>
  <si>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</si>
  <si>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</si>
  <si>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</si>
  <si>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</si>
  <si>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</si>
  <si>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</si>
  <si>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</si>
  <si>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</si>
  <si>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</si>
  <si>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</si>
  <si>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</si>
  <si>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</si>
  <si>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</si>
  <si>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</si>
  <si>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</si>
  <si>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</si>
  <si>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</si>
  <si>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</si>
  <si>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</si>
  <si>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</si>
  <si>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</si>
  <si>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</si>
  <si>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</si>
  <si>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</si>
  <si>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</si>
  <si>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</si>
  <si>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</si>
  <si>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</si>
  <si>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</si>
  <si>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</si>
  <si>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</si>
  <si>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</si>
  <si>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</si>
  <si>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</si>
  <si>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</si>
  <si>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</si>
  <si>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</si>
  <si>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</si>
  <si>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</si>
  <si>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</si>
  <si>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</si>
  <si>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</si>
  <si>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</si>
  <si>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</si>
  <si>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</si>
  <si>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</si>
  <si>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</si>
  <si>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</si>
  <si>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</si>
  <si>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</si>
  <si>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</si>
  <si>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</si>
  <si>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</si>
  <si>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</si>
  <si>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</si>
  <si>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</si>
  <si>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</si>
  <si>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</si>
  <si>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</si>
  <si>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</si>
  <si>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</si>
  <si>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</si>
  <si>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</si>
  <si>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</si>
  <si>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</si>
  <si>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</si>
  <si>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</si>
  <si>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</si>
  <si>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</si>
  <si>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</si>
  <si>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</si>
  <si>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</si>
  <si>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</si>
  <si>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</si>
  <si>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</si>
  <si>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</si>
  <si>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</si>
  <si>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</si>
  <si>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</si>
  <si>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</si>
  <si>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</si>
  <si>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</si>
  <si>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</si>
  <si>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</si>
  <si>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</si>
  <si>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</si>
  <si>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</si>
  <si>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</si>
  <si>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</si>
  <si>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</si>
  <si>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</si>
  <si>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</si>
  <si>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</si>
  <si>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</si>
  <si>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</si>
  <si>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</si>
  <si>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</si>
  <si>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</si>
  <si>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</si>
  <si>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</si>
  <si>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</si>
  <si>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</si>
  <si>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</si>
  <si>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</si>
  <si>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</si>
  <si>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</si>
  <si>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</si>
  <si>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</si>
  <si>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</si>
  <si>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</si>
  <si>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</si>
  <si>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</si>
  <si>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</si>
  <si>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</si>
  <si>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</si>
  <si>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</si>
  <si>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</si>
  <si>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Belföldi értékpapírok kiadásai (6.1. + … + 6.4.)</t>
  </si>
  <si>
    <t xml:space="preserve"> 10.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</si>
  <si>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</si>
  <si>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</si>
  <si>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</si>
  <si>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</si>
  <si>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</si>
  <si>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</si>
  <si>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</si>
  <si>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</si>
  <si>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</si>
  <si>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</si>
  <si>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</si>
  <si>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</si>
  <si>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</si>
  <si>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</si>
  <si>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</si>
  <si>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</si>
  <si>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</si>
  <si>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</si>
  <si>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</si>
  <si>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</si>
  <si>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</si>
  <si>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</si>
  <si>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</si>
  <si>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</si>
  <si>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</si>
  <si>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</si>
  <si>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</si>
  <si>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</si>
  <si>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</si>
  <si>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</si>
  <si>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</si>
  <si>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</si>
  <si>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</si>
  <si>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</si>
  <si>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</si>
  <si>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</si>
  <si>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</si>
  <si>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</si>
  <si>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</si>
  <si>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</si>
  <si>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</si>
  <si>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</si>
  <si>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</si>
  <si>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</si>
  <si>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</si>
  <si>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</si>
  <si>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</si>
  <si>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</si>
  <si>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</si>
  <si>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</si>
  <si>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</si>
  <si>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</si>
  <si>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</si>
  <si>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>Mályi Község Önkormányzat adósságot keletkeztető ügyletekből és kezességvállalásokból fennálló kötelezettségei</t>
  </si>
  <si>
    <t>Mályi Község Önkormányzat saját bevételeinek részletezése az adósságot keletkeztető ügyletből származó tárgyévi fizetési kötelezettség megállapításához</t>
  </si>
  <si>
    <t>Mályi Község Önkormányzat 2014. évi adósságot keletkeztető fejlesztési céljai</t>
  </si>
  <si>
    <t xml:space="preserve">ÉMOP 4.3.1. Óvoda </t>
  </si>
  <si>
    <t>Konyha átalakítása</t>
  </si>
  <si>
    <t>Közösségi konyha fejlesztése Mályiban-MVH</t>
  </si>
  <si>
    <t>Temető</t>
  </si>
  <si>
    <t>Óvoda parkosítás</t>
  </si>
  <si>
    <t>Óvoda régi kerítés kiszedése</t>
  </si>
  <si>
    <t>Játszótés minősítése, áthelyezése-Botond utca</t>
  </si>
  <si>
    <t>2014</t>
  </si>
  <si>
    <t>Polgármesteri hivatal</t>
  </si>
  <si>
    <t>Mályi Óvoda és Egységes Óvoda-Bölcsőde</t>
  </si>
  <si>
    <t>Mályi Község Önkormányzata</t>
  </si>
  <si>
    <t>Mályi Polgármesteri Hivatal</t>
  </si>
  <si>
    <t>Átengedett központi adó</t>
  </si>
  <si>
    <t>Egyéb támogatások</t>
  </si>
  <si>
    <t>I. Helyi önkormányzatok működésének általános támogatása</t>
  </si>
  <si>
    <t xml:space="preserve">1.1.a)   Önkormányzati hivatal működésének támogatása </t>
  </si>
  <si>
    <t>1.2.a)   Zöldterület fenntartása</t>
  </si>
  <si>
    <t>1.2.b)  Közvilágítás fenntartása</t>
  </si>
  <si>
    <t>1.2.c)   Köztemető fenntartása</t>
  </si>
  <si>
    <t>1.2.d)  Közút fenntartása</t>
  </si>
  <si>
    <t>1.3.      Beszámítás</t>
  </si>
  <si>
    <t>1.4.      Egyéb kötelező önkormányzati feladatok támogatása</t>
  </si>
  <si>
    <t>II. Települési önkormányzatok egyes köznevelési feladatainak támogatása</t>
  </si>
  <si>
    <t>1.          Óvodapedagógusok, és az óvodapedagógusok nevelő munkáját közvetlenül segítők bértámogatása</t>
  </si>
  <si>
    <t>2.          Óvoda működési támogatása</t>
  </si>
  <si>
    <t>III. Települési önkormányzatok szociális és gyemekjóléti feladatainak támogatása</t>
  </si>
  <si>
    <t>1.          Egyes jövedelempótló támogatások kiegészítése(visszaigénylés)</t>
  </si>
  <si>
    <t>2.          Hozzájárulás a pénzbeli szociális ellátáshoz</t>
  </si>
  <si>
    <t>3.          Egyes szociális és gyermekjóléti feladatok támogatása - Szociális étkeztetés</t>
  </si>
  <si>
    <t>5.          Gyermekétkeztetés támogatása</t>
  </si>
  <si>
    <t>IV. A települési önkormányzatok kulturális feladatainak támogatása</t>
  </si>
  <si>
    <t>1.         Könyvtári, közművelődési és múzeumi feladatok támogatása</t>
  </si>
  <si>
    <t>Helyi önkormányzatok által felhasználható központosított előirányzatok</t>
  </si>
  <si>
    <t>15.      Üdülőhelyi feladatok (2012.évi tényadat 409455 Ft x 1,5 Ft)</t>
  </si>
  <si>
    <t>16.      Települési önkormányzatok köznevelési feladatainak egyéb támogatása</t>
  </si>
  <si>
    <t>17.      Lakott külterületekkel kapcsolatos feladatok</t>
  </si>
  <si>
    <t xml:space="preserve">Összesen: </t>
  </si>
  <si>
    <t>Mályi Invest Kft.</t>
  </si>
  <si>
    <t>működés</t>
  </si>
  <si>
    <t>A Mályi Iskolásokért Alapítvány</t>
  </si>
  <si>
    <t>ÉMOP-4.3.1. Óvoda</t>
  </si>
  <si>
    <t>2013</t>
  </si>
  <si>
    <t>12046102-00144713-00100009</t>
  </si>
  <si>
    <t>12046102-01330515-00100005</t>
  </si>
  <si>
    <t>12046102-01333926-00100006</t>
  </si>
  <si>
    <t>2013. évi -banki ktg.</t>
  </si>
  <si>
    <t xml:space="preserve">   Rövid lejáratú hitelek, kölcsönök nyújtása</t>
  </si>
  <si>
    <t xml:space="preserve">   Rövid lejáratú  hitelek, kölcsönök törlesztése</t>
  </si>
  <si>
    <t>Irányítószervi támogatás</t>
  </si>
  <si>
    <t>30 napon túli elismert tartozásállomány összesen: 0 Ft</t>
  </si>
  <si>
    <t>Mályi, 2014. február 03.</t>
  </si>
  <si>
    <t>30 napon túli elismert tartozásállomány összesen:0 Ft</t>
  </si>
  <si>
    <t>30 napon túli elismert tartozásállomány összesen: 2 501 050 Ft</t>
  </si>
  <si>
    <t>Éves eredeti kiadási előirányzat: 316 854 ezer Ft</t>
  </si>
  <si>
    <t>Éves eredeti kiadási előirányzat: 135 398 ezer Ft</t>
  </si>
  <si>
    <t>Mályi, 2013. február 03.</t>
  </si>
  <si>
    <t>Éves eredeti kiadási előirányzat: 69 988 ezer Ft</t>
  </si>
  <si>
    <t>Igazgatás</t>
  </si>
  <si>
    <t>01/1</t>
  </si>
  <si>
    <t>Szociális ellátás</t>
  </si>
  <si>
    <t>01/2</t>
  </si>
  <si>
    <t>Egészségügy</t>
  </si>
  <si>
    <t>01/3</t>
  </si>
  <si>
    <t>01/4</t>
  </si>
  <si>
    <t>Konyha</t>
  </si>
  <si>
    <t>Könyvtár és Közösségi Ház</t>
  </si>
  <si>
    <t>01/5</t>
  </si>
  <si>
    <t>Buszmegálló</t>
  </si>
  <si>
    <t xml:space="preserve">2.1. melléklet a 3/2014. (II.12.) önkormányzati rendelethez     </t>
  </si>
  <si>
    <t xml:space="preserve">2.2. melléklet a 3/2014. (II.12.) önkormányzati rendelethez     </t>
  </si>
  <si>
    <t>EU-s projekt neve, azonosítója: ÉMOP-4.3.1/A-11-2012-0028</t>
  </si>
  <si>
    <t>EU-s projekt neve, azonosítója: TÁMOP-6.1.2-11/1-2012-1549</t>
  </si>
  <si>
    <t>EU-s projekt neve, azonosítója: TÁMOP-6.1.2-11/1-2012-0740</t>
  </si>
  <si>
    <t>EU-s projekt neve, azonosítója: TÁMOP-6.1.2-11/1-2012-0745</t>
  </si>
  <si>
    <t>9.1. melléklet a 3/2014. (II.12.) önkormányzati rendelethez</t>
  </si>
  <si>
    <t>9.2. melléklet a 3/2014. (II.12.) önkormányzati rendelethez</t>
  </si>
  <si>
    <t>9.2.1. melléklet a 3/2014. (II.12.) önkormányzati rendelethez</t>
  </si>
  <si>
    <t>9.2.2. melléklet a 3/2014. (II.12.) önkormányzati rendelethez</t>
  </si>
  <si>
    <t>9.2.3. melléklet a 3/2014. (II.12.) önkormányzati rendelethez</t>
  </si>
  <si>
    <t>9.3. melléklet a 3/2014. (II.12.) önkormányzati rendelethez</t>
  </si>
  <si>
    <t>9.3.1. melléklet a 3/2014. (II.12.) önkormányzati rendelethez</t>
  </si>
  <si>
    <t>9.3.2. melléklet a 3/2014. (II.12.) önkormányzati rendelethez</t>
  </si>
  <si>
    <t>9.3.3. melléklet a 3/2014. (II.12.)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</si>
</sst>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\ _F_t"/>
  </numFmts>
  <fonts count="5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4" borderId="7" applyNumberFormat="0" applyFont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8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17" borderId="0" applyNumberFormat="0" applyBorder="0" applyAlignment="0" applyProtection="0"/>
    <xf numFmtId="0" fontId="49" fillId="7" borderId="0" applyNumberFormat="0" applyBorder="0" applyAlignment="0" applyProtection="0"/>
    <xf numFmtId="0" fontId="50" fillId="16" borderId="1" applyNumberFormat="0" applyAlignment="0" applyProtection="0"/>
    <xf numFmtId="9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4" xfId="60" applyFont="1" applyFill="1" applyBorder="1" applyAlignment="1" applyProtection="1">
      <alignment horizontal="left" vertical="center" wrapText="1" indent="1"/>
      <protection/>
    </xf>
    <xf numFmtId="0" fontId="17" fillId="0" borderId="15" xfId="60" applyFont="1" applyFill="1" applyBorder="1" applyAlignment="1" applyProtection="1">
      <alignment horizontal="left" vertical="center" wrapText="1" indent="1"/>
      <protection/>
    </xf>
    <xf numFmtId="49" fontId="17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2" xfId="60" applyFont="1" applyFill="1" applyBorder="1" applyAlignment="1" applyProtection="1">
      <alignment horizontal="left" vertical="center" wrapText="1" indent="1"/>
      <protection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vertical="center" wrapTex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horizontal="center" vertical="center" wrapText="1"/>
      <protection/>
    </xf>
    <xf numFmtId="0" fontId="15" fillId="0" borderId="30" xfId="6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7" fillId="0" borderId="30" xfId="60" applyFont="1" applyFill="1" applyBorder="1" applyAlignment="1" applyProtection="1">
      <alignment horizontal="center" vertical="center" wrapText="1"/>
      <protection/>
    </xf>
    <xf numFmtId="0" fontId="17" fillId="0" borderId="0" xfId="60" applyFont="1" applyFill="1">
      <alignment/>
      <protection/>
    </xf>
    <xf numFmtId="0" fontId="19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8" xfId="61" applyFont="1" applyFill="1" applyBorder="1" applyAlignment="1" applyProtection="1">
      <alignment horizontal="center" vertical="center"/>
      <protection/>
    </xf>
    <xf numFmtId="0" fontId="7" fillId="0" borderId="42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4" fontId="17" fillId="0" borderId="10" xfId="61" applyNumberFormat="1" applyFont="1" applyFill="1" applyBorder="1" applyAlignment="1" applyProtection="1">
      <alignment vertical="center"/>
      <protection locked="0"/>
    </xf>
    <xf numFmtId="164" fontId="17" fillId="0" borderId="26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4" fontId="17" fillId="0" borderId="11" xfId="61" applyNumberFormat="1" applyFont="1" applyFill="1" applyBorder="1" applyAlignment="1" applyProtection="1">
      <alignment vertical="center"/>
      <protection locked="0"/>
    </xf>
    <xf numFmtId="164" fontId="17" fillId="0" borderId="25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4" fontId="17" fillId="0" borderId="12" xfId="61" applyNumberFormat="1" applyFont="1" applyFill="1" applyBorder="1" applyAlignment="1" applyProtection="1">
      <alignment vertical="center"/>
      <protection locked="0"/>
    </xf>
    <xf numFmtId="164" fontId="17" fillId="0" borderId="39" xfId="61" applyNumberFormat="1" applyFont="1" applyFill="1" applyBorder="1" applyAlignment="1" applyProtection="1">
      <alignment vertical="center"/>
      <protection/>
    </xf>
    <xf numFmtId="164" fontId="15" fillId="0" borderId="23" xfId="61" applyNumberFormat="1" applyFont="1" applyFill="1" applyBorder="1" applyAlignment="1" applyProtection="1">
      <alignment vertical="center"/>
      <protection/>
    </xf>
    <xf numFmtId="164" fontId="15" fillId="0" borderId="30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164" fontId="15" fillId="0" borderId="23" xfId="61" applyNumberFormat="1" applyFont="1" applyFill="1" applyBorder="1" applyProtection="1">
      <alignment/>
      <protection/>
    </xf>
    <xf numFmtId="164" fontId="15" fillId="0" borderId="30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0" applyFont="1" applyFill="1" applyBorder="1" applyAlignment="1" applyProtection="1">
      <alignment horizontal="left" vertical="center" wrapTex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5" xfId="0" applyFont="1" applyFill="1" applyBorder="1" applyAlignment="1" applyProtection="1">
      <alignment horizontal="right"/>
      <protection/>
    </xf>
    <xf numFmtId="164" fontId="16" fillId="0" borderId="45" xfId="60" applyNumberFormat="1" applyFont="1" applyFill="1" applyBorder="1" applyAlignment="1" applyProtection="1">
      <alignment horizontal="left" vertical="center"/>
      <protection/>
    </xf>
    <xf numFmtId="0" fontId="17" fillId="0" borderId="3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indent="6"/>
      <protection/>
    </xf>
    <xf numFmtId="0" fontId="17" fillId="0" borderId="11" xfId="60" applyFont="1" applyFill="1" applyBorder="1" applyAlignment="1" applyProtection="1">
      <alignment horizontal="left" vertical="center" wrapText="1" indent="6"/>
      <protection/>
    </xf>
    <xf numFmtId="0" fontId="17" fillId="0" borderId="15" xfId="60" applyFont="1" applyFill="1" applyBorder="1" applyAlignment="1" applyProtection="1">
      <alignment horizontal="left" vertical="center" wrapText="1" indent="6"/>
      <protection/>
    </xf>
    <xf numFmtId="0" fontId="17" fillId="0" borderId="40" xfId="60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164" fontId="4" fillId="0" borderId="0" xfId="60" applyNumberFormat="1" applyFont="1" applyFill="1" applyBorder="1" applyAlignment="1" applyProtection="1">
      <alignment horizontal="centerContinuous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30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6" xfId="6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0" applyFont="1" applyFill="1" applyBorder="1" applyAlignment="1" applyProtection="1">
      <alignment horizontal="center" vertical="center" wrapText="1"/>
      <protection/>
    </xf>
    <xf numFmtId="0" fontId="15" fillId="0" borderId="13" xfId="60" applyFont="1" applyFill="1" applyBorder="1" applyAlignment="1" applyProtection="1">
      <alignment horizontal="center" vertical="center" wrapText="1"/>
      <protection/>
    </xf>
    <xf numFmtId="0" fontId="15" fillId="0" borderId="29" xfId="60" applyFont="1" applyFill="1" applyBorder="1" applyAlignment="1" applyProtection="1">
      <alignment horizontal="center" vertical="center" wrapText="1"/>
      <protection/>
    </xf>
    <xf numFmtId="0" fontId="17" fillId="0" borderId="22" xfId="60" applyFont="1" applyFill="1" applyBorder="1" applyAlignment="1" applyProtection="1">
      <alignment horizontal="center" vertical="center"/>
      <protection/>
    </xf>
    <xf numFmtId="0" fontId="17" fillId="0" borderId="23" xfId="60" applyFont="1" applyFill="1" applyBorder="1" applyAlignment="1" applyProtection="1">
      <alignment horizontal="center" vertical="center"/>
      <protection/>
    </xf>
    <xf numFmtId="0" fontId="17" fillId="0" borderId="30" xfId="60" applyFont="1" applyFill="1" applyBorder="1" applyAlignment="1" applyProtection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/>
      <protection/>
    </xf>
    <xf numFmtId="0" fontId="17" fillId="0" borderId="17" xfId="6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60" applyFont="1" applyFill="1" applyBorder="1" applyProtection="1">
      <alignment/>
      <protection locked="0"/>
    </xf>
    <xf numFmtId="0" fontId="17" fillId="0" borderId="11" xfId="60" applyFont="1" applyFill="1" applyBorder="1" applyProtection="1">
      <alignment/>
      <protection locked="0"/>
    </xf>
    <xf numFmtId="0" fontId="17" fillId="0" borderId="15" xfId="60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4" fontId="17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60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60" applyFont="1" applyFill="1" applyBorder="1" applyAlignment="1" applyProtection="1">
      <alignment horizontal="center" vertical="center" wrapText="1"/>
      <protection/>
    </xf>
    <xf numFmtId="0" fontId="6" fillId="0" borderId="62" xfId="60" applyFont="1" applyFill="1" applyBorder="1" applyAlignment="1" applyProtection="1">
      <alignment vertical="center" wrapText="1"/>
      <protection/>
    </xf>
    <xf numFmtId="164" fontId="6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60" applyFont="1" applyFill="1" applyBorder="1" applyAlignment="1" applyProtection="1">
      <alignment horizontal="right" vertical="center" wrapText="1" indent="1"/>
      <protection locked="0"/>
    </xf>
    <xf numFmtId="164" fontId="17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60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60" applyFont="1" applyFill="1" applyBorder="1" applyAlignment="1" applyProtection="1">
      <alignment horizontal="center" vertical="center" wrapText="1"/>
      <protection/>
    </xf>
    <xf numFmtId="0" fontId="15" fillId="0" borderId="28" xfId="60" applyFont="1" applyFill="1" applyBorder="1" applyAlignment="1" applyProtection="1">
      <alignment horizontal="center" vertical="center" wrapText="1"/>
      <protection/>
    </xf>
    <xf numFmtId="0" fontId="15" fillId="0" borderId="42" xfId="60" applyFont="1" applyFill="1" applyBorder="1" applyAlignment="1" applyProtection="1">
      <alignment horizontal="center" vertical="center" wrapText="1"/>
      <protection/>
    </xf>
    <xf numFmtId="164" fontId="17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/>
    </xf>
    <xf numFmtId="49" fontId="17" fillId="0" borderId="17" xfId="60" applyNumberFormat="1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0" applyNumberFormat="1" applyFont="1" applyFill="1" applyBorder="1" applyAlignment="1" applyProtection="1">
      <alignment horizontal="center" vertical="center" wrapText="1"/>
      <protection/>
    </xf>
    <xf numFmtId="49" fontId="17" fillId="0" borderId="16" xfId="60" applyNumberFormat="1" applyFont="1" applyFill="1" applyBorder="1" applyAlignment="1" applyProtection="1">
      <alignment horizontal="center" vertical="center" wrapText="1"/>
      <protection/>
    </xf>
    <xf numFmtId="49" fontId="17" fillId="0" borderId="21" xfId="6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46" xfId="6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32" xfId="60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18" borderId="25" xfId="60" applyNumberFormat="1" applyFont="1" applyFill="1" applyBorder="1" applyAlignment="1" applyProtection="1">
      <alignment horizontal="right" vertical="center" wrapText="1" indent="1"/>
      <protection/>
    </xf>
    <xf numFmtId="164" fontId="17" fillId="18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0" applyFont="1" applyFill="1" applyBorder="1" applyAlignment="1">
      <alignment horizontal="center" vertical="center"/>
      <protection/>
    </xf>
    <xf numFmtId="166" fontId="3" fillId="0" borderId="23" xfId="60" applyNumberFormat="1" applyFont="1" applyFill="1" applyBorder="1">
      <alignment/>
      <protection/>
    </xf>
    <xf numFmtId="166" fontId="3" fillId="0" borderId="30" xfId="60" applyNumberFormat="1" applyFont="1" applyFill="1" applyBorder="1">
      <alignment/>
      <protection/>
    </xf>
    <xf numFmtId="0" fontId="4" fillId="0" borderId="0" xfId="60" applyFont="1" applyFill="1">
      <alignment/>
      <protection/>
    </xf>
    <xf numFmtId="0" fontId="15" fillId="0" borderId="22" xfId="60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2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15" xfId="6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66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22" fillId="0" borderId="43" xfId="0" applyNumberFormat="1" applyFont="1" applyBorder="1" applyAlignment="1" applyProtection="1">
      <alignment horizontal="right" vertical="center" wrapText="1" indent="1"/>
      <protection/>
    </xf>
    <xf numFmtId="164" fontId="20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6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7" xfId="59" applyNumberFormat="1" applyFont="1" applyFill="1" applyBorder="1" applyAlignment="1" applyProtection="1">
      <alignment vertical="center" wrapText="1"/>
      <protection locked="0"/>
    </xf>
    <xf numFmtId="164" fontId="17" fillId="0" borderId="11" xfId="59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vertical="center" wrapText="1"/>
      <protection locked="0"/>
    </xf>
    <xf numFmtId="164" fontId="17" fillId="0" borderId="11" xfId="59" applyNumberFormat="1" applyFont="1" applyFill="1" applyBorder="1" applyAlignment="1" applyProtection="1">
      <alignment vertical="center" wrapText="1"/>
      <protection locked="0"/>
    </xf>
    <xf numFmtId="1" fontId="17" fillId="0" borderId="11" xfId="59" applyNumberFormat="1" applyFont="1" applyFill="1" applyBorder="1" applyAlignment="1" applyProtection="1">
      <alignment vertical="center" wrapText="1"/>
      <protection locked="0"/>
    </xf>
    <xf numFmtId="49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164" fontId="17" fillId="20" borderId="25" xfId="60" applyNumberFormat="1" applyFont="1" applyFill="1" applyBorder="1" applyAlignment="1" applyProtection="1">
      <alignment horizontal="right" vertical="center" wrapText="1" indent="1"/>
      <protection/>
    </xf>
    <xf numFmtId="0" fontId="31" fillId="0" borderId="72" xfId="58" applyFont="1" applyBorder="1">
      <alignment/>
      <protection/>
    </xf>
    <xf numFmtId="0" fontId="32" fillId="0" borderId="73" xfId="58" applyFont="1" applyBorder="1">
      <alignment/>
      <protection/>
    </xf>
    <xf numFmtId="0" fontId="31" fillId="0" borderId="73" xfId="58" applyFont="1" applyBorder="1">
      <alignment/>
      <protection/>
    </xf>
    <xf numFmtId="0" fontId="31" fillId="0" borderId="74" xfId="58" applyFont="1" applyBorder="1">
      <alignment/>
      <protection/>
    </xf>
    <xf numFmtId="0" fontId="31" fillId="0" borderId="11" xfId="58" applyFont="1" applyBorder="1">
      <alignment/>
      <protection/>
    </xf>
    <xf numFmtId="0" fontId="33" fillId="0" borderId="11" xfId="58" applyFont="1" applyBorder="1">
      <alignment/>
      <protection/>
    </xf>
    <xf numFmtId="172" fontId="31" fillId="0" borderId="75" xfId="58" applyNumberFormat="1" applyBorder="1">
      <alignment/>
      <protection/>
    </xf>
    <xf numFmtId="172" fontId="32" fillId="0" borderId="76" xfId="58" applyNumberFormat="1" applyFont="1" applyBorder="1">
      <alignment/>
      <protection/>
    </xf>
    <xf numFmtId="172" fontId="31" fillId="0" borderId="76" xfId="58" applyNumberFormat="1" applyBorder="1">
      <alignment/>
      <protection/>
    </xf>
    <xf numFmtId="172" fontId="31" fillId="0" borderId="77" xfId="58" applyNumberFormat="1" applyBorder="1">
      <alignment/>
      <protection/>
    </xf>
    <xf numFmtId="172" fontId="31" fillId="0" borderId="11" xfId="58" applyNumberFormat="1" applyBorder="1">
      <alignment/>
      <protection/>
    </xf>
    <xf numFmtId="172" fontId="33" fillId="0" borderId="11" xfId="58" applyNumberFormat="1" applyFont="1" applyBorder="1">
      <alignment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16" fillId="0" borderId="45" xfId="60" applyNumberFormat="1" applyFont="1" applyFill="1" applyBorder="1" applyAlignment="1" applyProtection="1">
      <alignment horizontal="left" vertical="center"/>
      <protection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16" fillId="0" borderId="45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Alignment="1" applyProtection="1">
      <alignment horizontal="center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51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60" applyFont="1" applyFill="1" applyBorder="1" applyAlignment="1">
      <alignment horizontal="center" vertical="center" wrapText="1"/>
      <protection/>
    </xf>
    <xf numFmtId="0" fontId="3" fillId="0" borderId="27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7" fillId="0" borderId="62" xfId="60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8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61" applyFont="1" applyFill="1" applyBorder="1" applyAlignment="1" applyProtection="1">
      <alignment horizontal="left" vertical="center" indent="1"/>
      <protection/>
    </xf>
    <xf numFmtId="0" fontId="16" fillId="0" borderId="53" xfId="61" applyFont="1" applyFill="1" applyBorder="1" applyAlignment="1" applyProtection="1">
      <alignment horizontal="left" vertical="center" indent="1"/>
      <protection/>
    </xf>
    <xf numFmtId="0" fontId="16" fillId="0" borderId="46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 2" xfId="58"/>
    <cellStyle name="Normál 3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161</v>
      </c>
    </row>
    <row r="4" spans="1:2" ht="12.75">
      <c r="A4" s="161"/>
      <c r="B4" s="161"/>
    </row>
    <row r="5" spans="1:2" s="173" customFormat="1" ht="15.75">
      <c r="A5" s="106" t="s">
        <v>459</v>
      </c>
      <c r="B5" s="172"/>
    </row>
    <row r="6" spans="1:2" ht="12.75">
      <c r="A6" s="161"/>
      <c r="B6" s="161"/>
    </row>
    <row r="7" spans="1:2" ht="12.75">
      <c r="A7" s="161" t="s">
        <v>461</v>
      </c>
      <c r="B7" s="161" t="s">
        <v>462</v>
      </c>
    </row>
    <row r="8" spans="1:2" ht="12.75">
      <c r="A8" s="161" t="s">
        <v>463</v>
      </c>
      <c r="B8" s="161" t="s">
        <v>464</v>
      </c>
    </row>
    <row r="9" spans="1:2" ht="12.75">
      <c r="A9" s="161" t="s">
        <v>465</v>
      </c>
      <c r="B9" s="161" t="s">
        <v>466</v>
      </c>
    </row>
    <row r="10" spans="1:2" ht="12.75">
      <c r="A10" s="161"/>
      <c r="B10" s="161"/>
    </row>
    <row r="11" spans="1:2" ht="12.75">
      <c r="A11" s="161"/>
      <c r="B11" s="161"/>
    </row>
    <row r="12" spans="1:2" s="173" customFormat="1" ht="15.75">
      <c r="A12" s="106" t="s">
        <v>460</v>
      </c>
      <c r="B12" s="172"/>
    </row>
    <row r="13" spans="1:2" ht="12.75">
      <c r="A13" s="161"/>
      <c r="B13" s="161"/>
    </row>
    <row r="14" spans="1:2" ht="12.75">
      <c r="A14" s="161" t="s">
        <v>470</v>
      </c>
      <c r="B14" s="161" t="s">
        <v>469</v>
      </c>
    </row>
    <row r="15" spans="1:2" ht="12.75">
      <c r="A15" s="161" t="s">
        <v>270</v>
      </c>
      <c r="B15" s="161" t="s">
        <v>468</v>
      </c>
    </row>
    <row r="16" spans="1:2" ht="12.75">
      <c r="A16" s="161" t="s">
        <v>471</v>
      </c>
      <c r="B16" s="161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75" customWidth="1"/>
    <col min="2" max="2" width="68.625" style="175" customWidth="1"/>
    <col min="3" max="3" width="19.50390625" style="175" customWidth="1"/>
    <col min="4" max="16384" width="9.375" style="175" customWidth="1"/>
  </cols>
  <sheetData>
    <row r="1" spans="1:3" ht="33" customHeight="1">
      <c r="A1" s="612" t="s">
        <v>533</v>
      </c>
      <c r="B1" s="612"/>
      <c r="C1" s="612"/>
    </row>
    <row r="2" spans="1:4" ht="15.75" customHeight="1" thickBot="1">
      <c r="A2" s="176"/>
      <c r="B2" s="176"/>
      <c r="C2" s="188" t="s">
        <v>58</v>
      </c>
      <c r="D2" s="183"/>
    </row>
    <row r="3" spans="1:3" ht="26.25" customHeight="1" thickBot="1">
      <c r="A3" s="207" t="s">
        <v>19</v>
      </c>
      <c r="B3" s="208" t="s">
        <v>206</v>
      </c>
      <c r="C3" s="209" t="s">
        <v>272</v>
      </c>
    </row>
    <row r="4" spans="1:3" ht="15.75" thickBot="1">
      <c r="A4" s="210">
        <v>1</v>
      </c>
      <c r="B4" s="211">
        <v>2</v>
      </c>
      <c r="C4" s="212">
        <v>3</v>
      </c>
    </row>
    <row r="5" spans="1:3" ht="15">
      <c r="A5" s="213" t="s">
        <v>21</v>
      </c>
      <c r="B5" s="403" t="s">
        <v>62</v>
      </c>
      <c r="C5" s="400">
        <v>104620</v>
      </c>
    </row>
    <row r="6" spans="1:3" ht="24.75">
      <c r="A6" s="214" t="s">
        <v>22</v>
      </c>
      <c r="B6" s="440" t="s">
        <v>267</v>
      </c>
      <c r="C6" s="401"/>
    </row>
    <row r="7" spans="1:3" ht="15">
      <c r="A7" s="214" t="s">
        <v>23</v>
      </c>
      <c r="B7" s="441" t="s">
        <v>531</v>
      </c>
      <c r="C7" s="401"/>
    </row>
    <row r="8" spans="1:3" ht="24.75">
      <c r="A8" s="214" t="s">
        <v>24</v>
      </c>
      <c r="B8" s="441" t="s">
        <v>269</v>
      </c>
      <c r="C8" s="401"/>
    </row>
    <row r="9" spans="1:3" ht="15">
      <c r="A9" s="215" t="s">
        <v>25</v>
      </c>
      <c r="B9" s="441" t="s">
        <v>268</v>
      </c>
      <c r="C9" s="402">
        <v>1710</v>
      </c>
    </row>
    <row r="10" spans="1:3" ht="15.75" thickBot="1">
      <c r="A10" s="214" t="s">
        <v>26</v>
      </c>
      <c r="B10" s="442" t="s">
        <v>207</v>
      </c>
      <c r="C10" s="401"/>
    </row>
    <row r="11" spans="1:3" ht="15.75" thickBot="1">
      <c r="A11" s="621" t="s">
        <v>211</v>
      </c>
      <c r="B11" s="622"/>
      <c r="C11" s="216">
        <f>SUM(C5:C10)</f>
        <v>106330</v>
      </c>
    </row>
    <row r="12" spans="1:3" ht="23.25" customHeight="1">
      <c r="A12" s="623" t="s">
        <v>239</v>
      </c>
      <c r="B12" s="623"/>
      <c r="C12" s="62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3/2014. (II.12.)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75" customWidth="1"/>
    <col min="2" max="2" width="66.875" style="175" customWidth="1"/>
    <col min="3" max="3" width="27.00390625" style="175" customWidth="1"/>
    <col min="4" max="16384" width="9.375" style="175" customWidth="1"/>
  </cols>
  <sheetData>
    <row r="1" spans="1:3" ht="33" customHeight="1">
      <c r="A1" s="612" t="s">
        <v>534</v>
      </c>
      <c r="B1" s="612"/>
      <c r="C1" s="612"/>
    </row>
    <row r="2" spans="1:4" ht="15.75" customHeight="1" thickBot="1">
      <c r="A2" s="176"/>
      <c r="B2" s="176"/>
      <c r="C2" s="188" t="s">
        <v>58</v>
      </c>
      <c r="D2" s="183"/>
    </row>
    <row r="3" spans="1:3" ht="26.25" customHeight="1" thickBot="1">
      <c r="A3" s="207" t="s">
        <v>19</v>
      </c>
      <c r="B3" s="208" t="s">
        <v>212</v>
      </c>
      <c r="C3" s="209" t="s">
        <v>237</v>
      </c>
    </row>
    <row r="4" spans="1:3" ht="15.75" thickBot="1">
      <c r="A4" s="210">
        <v>1</v>
      </c>
      <c r="B4" s="211">
        <v>2</v>
      </c>
      <c r="C4" s="212">
        <v>3</v>
      </c>
    </row>
    <row r="5" spans="1:3" ht="15">
      <c r="A5" s="213" t="s">
        <v>21</v>
      </c>
      <c r="B5" s="220"/>
      <c r="C5" s="217"/>
    </row>
    <row r="6" spans="1:3" ht="15">
      <c r="A6" s="214" t="s">
        <v>22</v>
      </c>
      <c r="B6" s="221"/>
      <c r="C6" s="218"/>
    </row>
    <row r="7" spans="1:3" ht="15.75" thickBot="1">
      <c r="A7" s="215" t="s">
        <v>23</v>
      </c>
      <c r="B7" s="222"/>
      <c r="C7" s="219"/>
    </row>
    <row r="8" spans="1:3" s="535" customFormat="1" ht="17.25" customHeight="1" thickBot="1">
      <c r="A8" s="536" t="s">
        <v>24</v>
      </c>
      <c r="B8" s="156" t="s">
        <v>213</v>
      </c>
      <c r="C8" s="216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3/2014. (II.12.)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8" sqref="A8"/>
    </sheetView>
  </sheetViews>
  <sheetFormatPr defaultColWidth="9.00390625" defaultRowHeight="12.75"/>
  <cols>
    <col min="1" max="1" width="47.1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61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5.5" customHeight="1">
      <c r="A1" s="601" t="s">
        <v>0</v>
      </c>
      <c r="B1" s="601"/>
      <c r="C1" s="601"/>
      <c r="D1" s="601"/>
      <c r="E1" s="601"/>
      <c r="F1" s="601"/>
    </row>
    <row r="2" spans="1:6" ht="22.5" customHeight="1" thickBot="1">
      <c r="A2" s="225"/>
      <c r="B2" s="61"/>
      <c r="C2" s="61"/>
      <c r="D2" s="61"/>
      <c r="E2" s="61"/>
      <c r="F2" s="56" t="s">
        <v>69</v>
      </c>
    </row>
    <row r="3" spans="1:6" s="50" customFormat="1" ht="44.25" customHeight="1" thickBot="1">
      <c r="A3" s="226" t="s">
        <v>73</v>
      </c>
      <c r="B3" s="227" t="s">
        <v>74</v>
      </c>
      <c r="C3" s="227" t="s">
        <v>75</v>
      </c>
      <c r="D3" s="227" t="s">
        <v>473</v>
      </c>
      <c r="E3" s="227" t="s">
        <v>272</v>
      </c>
      <c r="F3" s="57" t="s">
        <v>474</v>
      </c>
    </row>
    <row r="4" spans="1:6" s="61" customFormat="1" ht="12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60" t="s">
        <v>94</v>
      </c>
    </row>
    <row r="5" spans="1:6" ht="15.75" customHeight="1">
      <c r="A5" s="579" t="s">
        <v>535</v>
      </c>
      <c r="B5" s="582">
        <v>119822</v>
      </c>
      <c r="C5" s="583">
        <v>2013</v>
      </c>
      <c r="D5" s="28">
        <v>119099</v>
      </c>
      <c r="E5" s="28">
        <v>723</v>
      </c>
      <c r="F5" s="62">
        <f aca="true" t="shared" si="0" ref="F5:F23">B5-D5-E5</f>
        <v>0</v>
      </c>
    </row>
    <row r="6" spans="1:6" ht="15.75" customHeight="1">
      <c r="A6" s="579" t="s">
        <v>536</v>
      </c>
      <c r="B6" s="582">
        <v>89000</v>
      </c>
      <c r="C6" s="583">
        <v>2014</v>
      </c>
      <c r="D6" s="28"/>
      <c r="E6" s="28">
        <v>89000</v>
      </c>
      <c r="F6" s="62">
        <f t="shared" si="0"/>
        <v>0</v>
      </c>
    </row>
    <row r="7" spans="1:6" ht="15.75" customHeight="1">
      <c r="A7" s="580" t="s">
        <v>602</v>
      </c>
      <c r="B7" s="582">
        <v>400</v>
      </c>
      <c r="C7" s="583">
        <v>2013</v>
      </c>
      <c r="D7" s="28"/>
      <c r="E7" s="28">
        <v>400</v>
      </c>
      <c r="F7" s="62">
        <f t="shared" si="0"/>
        <v>0</v>
      </c>
    </row>
    <row r="8" spans="1:6" ht="15.75" customHeight="1">
      <c r="A8" s="579" t="s">
        <v>537</v>
      </c>
      <c r="B8" s="582">
        <v>7970</v>
      </c>
      <c r="C8" s="583">
        <v>2014</v>
      </c>
      <c r="D8" s="28"/>
      <c r="E8" s="28">
        <v>7970</v>
      </c>
      <c r="F8" s="62">
        <f t="shared" si="0"/>
        <v>0</v>
      </c>
    </row>
    <row r="9" spans="1:6" ht="15.75" customHeight="1">
      <c r="A9" s="581" t="s">
        <v>538</v>
      </c>
      <c r="B9" s="28">
        <v>734</v>
      </c>
      <c r="C9" s="584" t="s">
        <v>542</v>
      </c>
      <c r="D9" s="28"/>
      <c r="E9" s="28">
        <v>734</v>
      </c>
      <c r="F9" s="62">
        <f t="shared" si="0"/>
        <v>0</v>
      </c>
    </row>
    <row r="10" spans="1:6" ht="15.75" customHeight="1">
      <c r="A10" s="82" t="s">
        <v>539</v>
      </c>
      <c r="B10" s="28">
        <v>300</v>
      </c>
      <c r="C10" s="584" t="s">
        <v>542</v>
      </c>
      <c r="D10" s="28"/>
      <c r="E10" s="28">
        <v>300</v>
      </c>
      <c r="F10" s="62">
        <f t="shared" si="0"/>
        <v>0</v>
      </c>
    </row>
    <row r="11" spans="1:6" ht="15.75" customHeight="1">
      <c r="A11" s="82" t="s">
        <v>540</v>
      </c>
      <c r="B11" s="28">
        <v>200</v>
      </c>
      <c r="C11" s="584" t="s">
        <v>542</v>
      </c>
      <c r="D11" s="28"/>
      <c r="E11" s="28">
        <v>200</v>
      </c>
      <c r="F11" s="62">
        <f t="shared" si="0"/>
        <v>0</v>
      </c>
    </row>
    <row r="12" spans="1:6" ht="15.75" customHeight="1">
      <c r="A12" s="82" t="s">
        <v>541</v>
      </c>
      <c r="B12" s="28">
        <v>200</v>
      </c>
      <c r="C12" s="584" t="s">
        <v>542</v>
      </c>
      <c r="D12" s="28"/>
      <c r="E12" s="28">
        <v>200</v>
      </c>
      <c r="F12" s="62">
        <f t="shared" si="0"/>
        <v>0</v>
      </c>
    </row>
    <row r="13" spans="1:6" ht="15.75" customHeight="1">
      <c r="A13" s="537"/>
      <c r="B13" s="28"/>
      <c r="C13" s="538"/>
      <c r="D13" s="28"/>
      <c r="E13" s="28"/>
      <c r="F13" s="62">
        <f t="shared" si="0"/>
        <v>0</v>
      </c>
    </row>
    <row r="14" spans="1:6" ht="15.75" customHeight="1">
      <c r="A14" s="537"/>
      <c r="B14" s="28"/>
      <c r="C14" s="538"/>
      <c r="D14" s="28"/>
      <c r="E14" s="28"/>
      <c r="F14" s="62">
        <f t="shared" si="0"/>
        <v>0</v>
      </c>
    </row>
    <row r="15" spans="1:6" ht="15.75" customHeight="1">
      <c r="A15" s="537"/>
      <c r="B15" s="28"/>
      <c r="C15" s="538"/>
      <c r="D15" s="28"/>
      <c r="E15" s="28"/>
      <c r="F15" s="62">
        <f t="shared" si="0"/>
        <v>0</v>
      </c>
    </row>
    <row r="16" spans="1:6" ht="15.75" customHeight="1">
      <c r="A16" s="537"/>
      <c r="B16" s="28"/>
      <c r="C16" s="538"/>
      <c r="D16" s="28"/>
      <c r="E16" s="28"/>
      <c r="F16" s="62">
        <f t="shared" si="0"/>
        <v>0</v>
      </c>
    </row>
    <row r="17" spans="1:6" ht="15.75" customHeight="1">
      <c r="A17" s="537"/>
      <c r="B17" s="28"/>
      <c r="C17" s="538"/>
      <c r="D17" s="28"/>
      <c r="E17" s="28"/>
      <c r="F17" s="62">
        <f t="shared" si="0"/>
        <v>0</v>
      </c>
    </row>
    <row r="18" spans="1:6" ht="15.75" customHeight="1">
      <c r="A18" s="537"/>
      <c r="B18" s="28"/>
      <c r="C18" s="538"/>
      <c r="D18" s="28"/>
      <c r="E18" s="28"/>
      <c r="F18" s="62">
        <f t="shared" si="0"/>
        <v>0</v>
      </c>
    </row>
    <row r="19" spans="1:6" ht="15.75" customHeight="1">
      <c r="A19" s="537"/>
      <c r="B19" s="28"/>
      <c r="C19" s="538"/>
      <c r="D19" s="28"/>
      <c r="E19" s="28"/>
      <c r="F19" s="62">
        <f t="shared" si="0"/>
        <v>0</v>
      </c>
    </row>
    <row r="20" spans="1:6" ht="15.75" customHeight="1">
      <c r="A20" s="537"/>
      <c r="B20" s="28"/>
      <c r="C20" s="538"/>
      <c r="D20" s="28"/>
      <c r="E20" s="28"/>
      <c r="F20" s="62">
        <f t="shared" si="0"/>
        <v>0</v>
      </c>
    </row>
    <row r="21" spans="1:6" ht="15.75" customHeight="1">
      <c r="A21" s="537"/>
      <c r="B21" s="28"/>
      <c r="C21" s="538"/>
      <c r="D21" s="28"/>
      <c r="E21" s="28"/>
      <c r="F21" s="62">
        <f t="shared" si="0"/>
        <v>0</v>
      </c>
    </row>
    <row r="22" spans="1:6" ht="15.75" customHeight="1">
      <c r="A22" s="537"/>
      <c r="B22" s="28"/>
      <c r="C22" s="538"/>
      <c r="D22" s="28"/>
      <c r="E22" s="28"/>
      <c r="F22" s="62">
        <f t="shared" si="0"/>
        <v>0</v>
      </c>
    </row>
    <row r="23" spans="1:6" ht="15.75" customHeight="1" thickBot="1">
      <c r="A23" s="63"/>
      <c r="B23" s="29"/>
      <c r="C23" s="539"/>
      <c r="D23" s="29"/>
      <c r="E23" s="29"/>
      <c r="F23" s="64">
        <f t="shared" si="0"/>
        <v>0</v>
      </c>
    </row>
    <row r="24" spans="1:6" s="67" customFormat="1" ht="18" customHeight="1" thickBot="1">
      <c r="A24" s="228" t="s">
        <v>72</v>
      </c>
      <c r="B24" s="65">
        <f>SUM(B5:B23)</f>
        <v>218626</v>
      </c>
      <c r="C24" s="143"/>
      <c r="D24" s="65">
        <f>SUM(D5:D23)</f>
        <v>119099</v>
      </c>
      <c r="E24" s="65">
        <f>SUM(E5:E23)</f>
        <v>99527</v>
      </c>
      <c r="F24" s="6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3/2014. (II.12.)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N20" sqref="N20"/>
    </sheetView>
  </sheetViews>
  <sheetFormatPr defaultColWidth="9.00390625" defaultRowHeight="12.75"/>
  <cols>
    <col min="1" max="1" width="60.6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47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4.75" customHeight="1">
      <c r="A1" s="601" t="s">
        <v>1</v>
      </c>
      <c r="B1" s="601"/>
      <c r="C1" s="601"/>
      <c r="D1" s="601"/>
      <c r="E1" s="601"/>
      <c r="F1" s="601"/>
    </row>
    <row r="2" spans="1:6" ht="23.25" customHeight="1" thickBot="1">
      <c r="A2" s="225"/>
      <c r="B2" s="61"/>
      <c r="C2" s="61"/>
      <c r="D2" s="61"/>
      <c r="E2" s="61"/>
      <c r="F2" s="56" t="s">
        <v>69</v>
      </c>
    </row>
    <row r="3" spans="1:6" s="50" customFormat="1" ht="48.75" customHeight="1" thickBot="1">
      <c r="A3" s="226" t="s">
        <v>76</v>
      </c>
      <c r="B3" s="227" t="s">
        <v>74</v>
      </c>
      <c r="C3" s="227" t="s">
        <v>75</v>
      </c>
      <c r="D3" s="227" t="s">
        <v>473</v>
      </c>
      <c r="E3" s="227" t="s">
        <v>272</v>
      </c>
      <c r="F3" s="57" t="s">
        <v>475</v>
      </c>
    </row>
    <row r="4" spans="1:6" s="61" customFormat="1" ht="15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60">
        <v>6</v>
      </c>
    </row>
    <row r="5" spans="1:6" ht="15.75" customHeight="1">
      <c r="A5" s="68"/>
      <c r="B5" s="69"/>
      <c r="C5" s="540"/>
      <c r="D5" s="69"/>
      <c r="E5" s="69"/>
      <c r="F5" s="70">
        <f aca="true" t="shared" si="0" ref="F5:F23">B5-D5-E5</f>
        <v>0</v>
      </c>
    </row>
    <row r="6" spans="1:6" ht="15.75" customHeight="1">
      <c r="A6" s="68"/>
      <c r="B6" s="69"/>
      <c r="C6" s="540"/>
      <c r="D6" s="69"/>
      <c r="E6" s="69"/>
      <c r="F6" s="70">
        <f t="shared" si="0"/>
        <v>0</v>
      </c>
    </row>
    <row r="7" spans="1:6" ht="15.75" customHeight="1">
      <c r="A7" s="68"/>
      <c r="B7" s="69"/>
      <c r="C7" s="540"/>
      <c r="D7" s="69"/>
      <c r="E7" s="69"/>
      <c r="F7" s="70">
        <f t="shared" si="0"/>
        <v>0</v>
      </c>
    </row>
    <row r="8" spans="1:6" ht="15.75" customHeight="1">
      <c r="A8" s="68"/>
      <c r="B8" s="69"/>
      <c r="C8" s="540"/>
      <c r="D8" s="69"/>
      <c r="E8" s="69"/>
      <c r="F8" s="70">
        <f t="shared" si="0"/>
        <v>0</v>
      </c>
    </row>
    <row r="9" spans="1:6" ht="15.75" customHeight="1">
      <c r="A9" s="68"/>
      <c r="B9" s="69"/>
      <c r="C9" s="540"/>
      <c r="D9" s="69"/>
      <c r="E9" s="69"/>
      <c r="F9" s="70">
        <f t="shared" si="0"/>
        <v>0</v>
      </c>
    </row>
    <row r="10" spans="1:6" ht="15.75" customHeight="1">
      <c r="A10" s="68"/>
      <c r="B10" s="69"/>
      <c r="C10" s="540"/>
      <c r="D10" s="69"/>
      <c r="E10" s="69"/>
      <c r="F10" s="70">
        <f t="shared" si="0"/>
        <v>0</v>
      </c>
    </row>
    <row r="11" spans="1:6" ht="15.75" customHeight="1">
      <c r="A11" s="68"/>
      <c r="B11" s="69"/>
      <c r="C11" s="540"/>
      <c r="D11" s="69"/>
      <c r="E11" s="69"/>
      <c r="F11" s="70">
        <f t="shared" si="0"/>
        <v>0</v>
      </c>
    </row>
    <row r="12" spans="1:6" ht="15.75" customHeight="1">
      <c r="A12" s="68"/>
      <c r="B12" s="69"/>
      <c r="C12" s="540"/>
      <c r="D12" s="69"/>
      <c r="E12" s="69"/>
      <c r="F12" s="70">
        <f t="shared" si="0"/>
        <v>0</v>
      </c>
    </row>
    <row r="13" spans="1:6" ht="15.75" customHeight="1">
      <c r="A13" s="68"/>
      <c r="B13" s="69"/>
      <c r="C13" s="540"/>
      <c r="D13" s="69"/>
      <c r="E13" s="69"/>
      <c r="F13" s="70">
        <f t="shared" si="0"/>
        <v>0</v>
      </c>
    </row>
    <row r="14" spans="1:6" ht="15.75" customHeight="1">
      <c r="A14" s="68"/>
      <c r="B14" s="69"/>
      <c r="C14" s="540"/>
      <c r="D14" s="69"/>
      <c r="E14" s="69"/>
      <c r="F14" s="70">
        <f t="shared" si="0"/>
        <v>0</v>
      </c>
    </row>
    <row r="15" spans="1:6" ht="15.75" customHeight="1">
      <c r="A15" s="68"/>
      <c r="B15" s="69"/>
      <c r="C15" s="540"/>
      <c r="D15" s="69"/>
      <c r="E15" s="69"/>
      <c r="F15" s="70">
        <f t="shared" si="0"/>
        <v>0</v>
      </c>
    </row>
    <row r="16" spans="1:6" ht="15.75" customHeight="1">
      <c r="A16" s="68"/>
      <c r="B16" s="69"/>
      <c r="C16" s="540"/>
      <c r="D16" s="69"/>
      <c r="E16" s="69"/>
      <c r="F16" s="70">
        <f t="shared" si="0"/>
        <v>0</v>
      </c>
    </row>
    <row r="17" spans="1:6" ht="15.75" customHeight="1">
      <c r="A17" s="68"/>
      <c r="B17" s="69"/>
      <c r="C17" s="540"/>
      <c r="D17" s="69"/>
      <c r="E17" s="69"/>
      <c r="F17" s="70">
        <f t="shared" si="0"/>
        <v>0</v>
      </c>
    </row>
    <row r="18" spans="1:6" ht="15.75" customHeight="1">
      <c r="A18" s="68"/>
      <c r="B18" s="69"/>
      <c r="C18" s="540"/>
      <c r="D18" s="69"/>
      <c r="E18" s="69"/>
      <c r="F18" s="70">
        <f t="shared" si="0"/>
        <v>0</v>
      </c>
    </row>
    <row r="19" spans="1:6" ht="15.75" customHeight="1">
      <c r="A19" s="68"/>
      <c r="B19" s="69"/>
      <c r="C19" s="540"/>
      <c r="D19" s="69"/>
      <c r="E19" s="69"/>
      <c r="F19" s="70">
        <f t="shared" si="0"/>
        <v>0</v>
      </c>
    </row>
    <row r="20" spans="1:6" ht="15.75" customHeight="1">
      <c r="A20" s="68"/>
      <c r="B20" s="69"/>
      <c r="C20" s="540"/>
      <c r="D20" s="69"/>
      <c r="E20" s="69"/>
      <c r="F20" s="70">
        <f t="shared" si="0"/>
        <v>0</v>
      </c>
    </row>
    <row r="21" spans="1:6" ht="15.75" customHeight="1">
      <c r="A21" s="68"/>
      <c r="B21" s="69"/>
      <c r="C21" s="540"/>
      <c r="D21" s="69"/>
      <c r="E21" s="69"/>
      <c r="F21" s="70">
        <f t="shared" si="0"/>
        <v>0</v>
      </c>
    </row>
    <row r="22" spans="1:6" ht="15.75" customHeight="1">
      <c r="A22" s="68"/>
      <c r="B22" s="69"/>
      <c r="C22" s="540"/>
      <c r="D22" s="69"/>
      <c r="E22" s="69"/>
      <c r="F22" s="70">
        <f t="shared" si="0"/>
        <v>0</v>
      </c>
    </row>
    <row r="23" spans="1:6" ht="15.75" customHeight="1" thickBot="1">
      <c r="A23" s="71"/>
      <c r="B23" s="72"/>
      <c r="C23" s="541"/>
      <c r="D23" s="72"/>
      <c r="E23" s="72"/>
      <c r="F23" s="73">
        <f t="shared" si="0"/>
        <v>0</v>
      </c>
    </row>
    <row r="24" spans="1:6" s="67" customFormat="1" ht="18" customHeight="1" thickBot="1">
      <c r="A24" s="228" t="s">
        <v>72</v>
      </c>
      <c r="B24" s="229">
        <f>SUM(B5:B23)</f>
        <v>0</v>
      </c>
      <c r="C24" s="144"/>
      <c r="D24" s="229">
        <f>SUM(D5:D23)</f>
        <v>0</v>
      </c>
      <c r="E24" s="229">
        <f>SUM(E5:E23)</f>
        <v>0</v>
      </c>
      <c r="F24" s="74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3/2014. (II.12.)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89"/>
  <sheetViews>
    <sheetView view="pageBreakPreview" zoomScale="60" workbookViewId="0" topLeftCell="A1">
      <selection activeCell="A70" sqref="A70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2.75">
      <c r="A1" s="251"/>
      <c r="B1" s="251"/>
      <c r="C1" s="251"/>
      <c r="D1" s="251"/>
      <c r="E1" s="251"/>
    </row>
    <row r="2" spans="1:5" ht="15.75">
      <c r="A2" s="252" t="s">
        <v>605</v>
      </c>
      <c r="B2" s="585"/>
      <c r="C2" s="585"/>
      <c r="D2" s="585"/>
      <c r="E2" s="585"/>
    </row>
    <row r="3" spans="1:5" ht="14.25" thickBot="1">
      <c r="A3" s="251"/>
      <c r="B3" s="251"/>
      <c r="C3" s="251"/>
      <c r="D3" s="624" t="s">
        <v>143</v>
      </c>
      <c r="E3" s="624"/>
    </row>
    <row r="4" spans="1:5" ht="15" customHeight="1" thickBot="1">
      <c r="A4" s="253" t="s">
        <v>142</v>
      </c>
      <c r="B4" s="254" t="s">
        <v>209</v>
      </c>
      <c r="C4" s="254" t="s">
        <v>264</v>
      </c>
      <c r="D4" s="254" t="s">
        <v>476</v>
      </c>
      <c r="E4" s="255" t="s">
        <v>54</v>
      </c>
    </row>
    <row r="5" spans="1:5" ht="12.75">
      <c r="A5" s="256" t="s">
        <v>144</v>
      </c>
      <c r="B5" s="107"/>
      <c r="C5" s="107"/>
      <c r="D5" s="107"/>
      <c r="E5" s="257">
        <f aca="true" t="shared" si="0" ref="E5:E11">SUM(B5:D5)</f>
        <v>0</v>
      </c>
    </row>
    <row r="6" spans="1:5" ht="12.75">
      <c r="A6" s="258" t="s">
        <v>155</v>
      </c>
      <c r="B6" s="108"/>
      <c r="C6" s="108"/>
      <c r="D6" s="108"/>
      <c r="E6" s="259">
        <f t="shared" si="0"/>
        <v>0</v>
      </c>
    </row>
    <row r="7" spans="1:5" ht="12.75">
      <c r="A7" s="260" t="s">
        <v>145</v>
      </c>
      <c r="B7" s="109">
        <v>21924</v>
      </c>
      <c r="C7" s="109"/>
      <c r="D7" s="109"/>
      <c r="E7" s="261">
        <f t="shared" si="0"/>
        <v>21924</v>
      </c>
    </row>
    <row r="8" spans="1:5" ht="12.75">
      <c r="A8" s="260" t="s">
        <v>157</v>
      </c>
      <c r="B8" s="109"/>
      <c r="C8" s="109"/>
      <c r="D8" s="109"/>
      <c r="E8" s="261">
        <f t="shared" si="0"/>
        <v>0</v>
      </c>
    </row>
    <row r="9" spans="1:5" ht="12.75">
      <c r="A9" s="260" t="s">
        <v>146</v>
      </c>
      <c r="B9" s="109"/>
      <c r="C9" s="109"/>
      <c r="D9" s="109"/>
      <c r="E9" s="261">
        <f t="shared" si="0"/>
        <v>0</v>
      </c>
    </row>
    <row r="10" spans="1:5" ht="12.75">
      <c r="A10" s="260" t="s">
        <v>147</v>
      </c>
      <c r="B10" s="109"/>
      <c r="C10" s="109"/>
      <c r="D10" s="109"/>
      <c r="E10" s="261">
        <f t="shared" si="0"/>
        <v>0</v>
      </c>
    </row>
    <row r="11" spans="1:5" ht="13.5" thickBot="1">
      <c r="A11" s="110"/>
      <c r="B11" s="111"/>
      <c r="C11" s="111"/>
      <c r="D11" s="111"/>
      <c r="E11" s="261">
        <f t="shared" si="0"/>
        <v>0</v>
      </c>
    </row>
    <row r="12" spans="1:5" ht="13.5" thickBot="1">
      <c r="A12" s="262" t="s">
        <v>149</v>
      </c>
      <c r="B12" s="263">
        <f>B5+SUM(B7:B11)</f>
        <v>21924</v>
      </c>
      <c r="C12" s="263">
        <f>C5+SUM(C7:C11)</f>
        <v>0</v>
      </c>
      <c r="D12" s="263">
        <f>D5+SUM(D7:D11)</f>
        <v>0</v>
      </c>
      <c r="E12" s="264">
        <f>E5+SUM(E7:E11)</f>
        <v>21924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53" t="s">
        <v>148</v>
      </c>
      <c r="B14" s="254" t="s">
        <v>209</v>
      </c>
      <c r="C14" s="254" t="s">
        <v>264</v>
      </c>
      <c r="D14" s="254" t="s">
        <v>476</v>
      </c>
      <c r="E14" s="255" t="s">
        <v>54</v>
      </c>
    </row>
    <row r="15" spans="1:5" ht="12.75">
      <c r="A15" s="256" t="s">
        <v>151</v>
      </c>
      <c r="B15" s="107"/>
      <c r="C15" s="107"/>
      <c r="D15" s="107"/>
      <c r="E15" s="257">
        <f aca="true" t="shared" si="1" ref="E15:E21">SUM(B15:D15)</f>
        <v>0</v>
      </c>
    </row>
    <row r="16" spans="1:5" ht="12.75">
      <c r="A16" s="265" t="s">
        <v>152</v>
      </c>
      <c r="B16" s="109">
        <v>723</v>
      </c>
      <c r="C16" s="109"/>
      <c r="D16" s="109"/>
      <c r="E16" s="261">
        <f t="shared" si="1"/>
        <v>723</v>
      </c>
    </row>
    <row r="17" spans="1:5" ht="12.75">
      <c r="A17" s="260" t="s">
        <v>153</v>
      </c>
      <c r="B17" s="109"/>
      <c r="C17" s="109"/>
      <c r="D17" s="109"/>
      <c r="E17" s="261">
        <f t="shared" si="1"/>
        <v>0</v>
      </c>
    </row>
    <row r="18" spans="1:5" ht="12.75">
      <c r="A18" s="260" t="s">
        <v>154</v>
      </c>
      <c r="B18" s="109"/>
      <c r="C18" s="109"/>
      <c r="D18" s="109"/>
      <c r="E18" s="261">
        <f t="shared" si="1"/>
        <v>0</v>
      </c>
    </row>
    <row r="19" spans="1:5" ht="12.75">
      <c r="A19" s="112"/>
      <c r="B19" s="109"/>
      <c r="C19" s="109"/>
      <c r="D19" s="109"/>
      <c r="E19" s="261">
        <f t="shared" si="1"/>
        <v>0</v>
      </c>
    </row>
    <row r="20" spans="1:5" ht="12.75">
      <c r="A20" s="112"/>
      <c r="B20" s="109"/>
      <c r="C20" s="109"/>
      <c r="D20" s="109"/>
      <c r="E20" s="261">
        <f t="shared" si="1"/>
        <v>0</v>
      </c>
    </row>
    <row r="21" spans="1:5" ht="13.5" thickBot="1">
      <c r="A21" s="110"/>
      <c r="B21" s="111"/>
      <c r="C21" s="111"/>
      <c r="D21" s="111"/>
      <c r="E21" s="261">
        <f t="shared" si="1"/>
        <v>0</v>
      </c>
    </row>
    <row r="22" spans="1:5" ht="13.5" thickBot="1">
      <c r="A22" s="262" t="s">
        <v>56</v>
      </c>
      <c r="B22" s="263">
        <f>SUM(B15:B21)</f>
        <v>723</v>
      </c>
      <c r="C22" s="263">
        <f>SUM(C15:C21)</f>
        <v>0</v>
      </c>
      <c r="D22" s="263">
        <f>SUM(D15:D21)</f>
        <v>0</v>
      </c>
      <c r="E22" s="264">
        <f>SUM(E15:E21)</f>
        <v>723</v>
      </c>
    </row>
    <row r="23" spans="1:5" ht="12.75">
      <c r="A23" s="251"/>
      <c r="B23" s="251"/>
      <c r="C23" s="251"/>
      <c r="D23" s="251"/>
      <c r="E23" s="251"/>
    </row>
    <row r="24" spans="1:5" ht="12.75">
      <c r="A24" s="251"/>
      <c r="B24" s="251"/>
      <c r="C24" s="251"/>
      <c r="D24" s="251"/>
      <c r="E24" s="251"/>
    </row>
    <row r="25" spans="1:5" ht="15.75">
      <c r="A25" s="252" t="s">
        <v>606</v>
      </c>
      <c r="B25" s="585"/>
      <c r="C25" s="585"/>
      <c r="D25" s="585"/>
      <c r="E25" s="585"/>
    </row>
    <row r="26" spans="1:5" ht="14.25" thickBot="1">
      <c r="A26" s="251"/>
      <c r="B26" s="251"/>
      <c r="C26" s="251"/>
      <c r="D26" s="624" t="s">
        <v>143</v>
      </c>
      <c r="E26" s="624"/>
    </row>
    <row r="27" spans="1:5" ht="13.5" thickBot="1">
      <c r="A27" s="253" t="s">
        <v>142</v>
      </c>
      <c r="B27" s="254" t="s">
        <v>209</v>
      </c>
      <c r="C27" s="254" t="s">
        <v>264</v>
      </c>
      <c r="D27" s="254" t="s">
        <v>476</v>
      </c>
      <c r="E27" s="255" t="s">
        <v>54</v>
      </c>
    </row>
    <row r="28" spans="1:5" ht="12.75">
      <c r="A28" s="256" t="s">
        <v>144</v>
      </c>
      <c r="B28" s="107"/>
      <c r="C28" s="107"/>
      <c r="D28" s="107"/>
      <c r="E28" s="257">
        <f aca="true" t="shared" si="2" ref="E28:E34">SUM(B28:D28)</f>
        <v>0</v>
      </c>
    </row>
    <row r="29" spans="1:5" ht="12.75">
      <c r="A29" s="258" t="s">
        <v>155</v>
      </c>
      <c r="B29" s="108"/>
      <c r="C29" s="108"/>
      <c r="D29" s="108"/>
      <c r="E29" s="259">
        <f t="shared" si="2"/>
        <v>0</v>
      </c>
    </row>
    <row r="30" spans="1:5" ht="12.75">
      <c r="A30" s="260" t="s">
        <v>145</v>
      </c>
      <c r="B30" s="109"/>
      <c r="C30" s="109"/>
      <c r="D30" s="109"/>
      <c r="E30" s="261">
        <f t="shared" si="2"/>
        <v>0</v>
      </c>
    </row>
    <row r="31" spans="1:5" ht="12.75">
      <c r="A31" s="260" t="s">
        <v>157</v>
      </c>
      <c r="B31" s="109">
        <v>9881</v>
      </c>
      <c r="C31" s="109"/>
      <c r="D31" s="109"/>
      <c r="E31" s="261">
        <f t="shared" si="2"/>
        <v>9881</v>
      </c>
    </row>
    <row r="32" spans="1:5" ht="12.75">
      <c r="A32" s="260" t="s">
        <v>146</v>
      </c>
      <c r="B32" s="109"/>
      <c r="C32" s="109"/>
      <c r="D32" s="109"/>
      <c r="E32" s="261">
        <f t="shared" si="2"/>
        <v>0</v>
      </c>
    </row>
    <row r="33" spans="1:5" ht="12.75">
      <c r="A33" s="260" t="s">
        <v>147</v>
      </c>
      <c r="B33" s="109"/>
      <c r="C33" s="109"/>
      <c r="D33" s="109"/>
      <c r="E33" s="261">
        <f t="shared" si="2"/>
        <v>0</v>
      </c>
    </row>
    <row r="34" spans="1:5" ht="13.5" thickBot="1">
      <c r="A34" s="110"/>
      <c r="B34" s="111"/>
      <c r="C34" s="111"/>
      <c r="D34" s="111"/>
      <c r="E34" s="261">
        <f t="shared" si="2"/>
        <v>0</v>
      </c>
    </row>
    <row r="35" spans="1:5" ht="13.5" thickBot="1">
      <c r="A35" s="262" t="s">
        <v>149</v>
      </c>
      <c r="B35" s="263">
        <f>B28+SUM(B30:B34)</f>
        <v>9881</v>
      </c>
      <c r="C35" s="263">
        <f>C28+SUM(C30:C34)</f>
        <v>0</v>
      </c>
      <c r="D35" s="263">
        <f>D28+SUM(D30:D34)</f>
        <v>0</v>
      </c>
      <c r="E35" s="264">
        <f>E28+SUM(E30:E34)</f>
        <v>9881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53" t="s">
        <v>148</v>
      </c>
      <c r="B37" s="254" t="s">
        <v>209</v>
      </c>
      <c r="C37" s="254" t="s">
        <v>264</v>
      </c>
      <c r="D37" s="254" t="s">
        <v>476</v>
      </c>
      <c r="E37" s="255" t="s">
        <v>54</v>
      </c>
    </row>
    <row r="38" spans="1:5" ht="12.75">
      <c r="A38" s="256" t="s">
        <v>151</v>
      </c>
      <c r="B38" s="107">
        <v>784</v>
      </c>
      <c r="C38" s="107"/>
      <c r="D38" s="107"/>
      <c r="E38" s="257">
        <f aca="true" t="shared" si="3" ref="E38:E44">SUM(B38:D38)</f>
        <v>784</v>
      </c>
    </row>
    <row r="39" spans="1:5" ht="12.75">
      <c r="A39" s="265" t="s">
        <v>152</v>
      </c>
      <c r="B39" s="109"/>
      <c r="C39" s="109"/>
      <c r="D39" s="109"/>
      <c r="E39" s="261">
        <f t="shared" si="3"/>
        <v>0</v>
      </c>
    </row>
    <row r="40" spans="1:5" ht="12.75">
      <c r="A40" s="260" t="s">
        <v>153</v>
      </c>
      <c r="B40" s="109">
        <v>5950</v>
      </c>
      <c r="C40" s="109"/>
      <c r="D40" s="109"/>
      <c r="E40" s="261">
        <f t="shared" si="3"/>
        <v>5950</v>
      </c>
    </row>
    <row r="41" spans="1:5" ht="12.75">
      <c r="A41" s="260" t="s">
        <v>154</v>
      </c>
      <c r="B41" s="109"/>
      <c r="C41" s="109"/>
      <c r="D41" s="109"/>
      <c r="E41" s="261">
        <f t="shared" si="3"/>
        <v>0</v>
      </c>
    </row>
    <row r="42" spans="1:5" ht="12.75">
      <c r="A42" s="112"/>
      <c r="B42" s="109"/>
      <c r="C42" s="109"/>
      <c r="D42" s="109"/>
      <c r="E42" s="261">
        <f t="shared" si="3"/>
        <v>0</v>
      </c>
    </row>
    <row r="43" spans="1:5" ht="12.75">
      <c r="A43" s="112"/>
      <c r="B43" s="109"/>
      <c r="C43" s="109"/>
      <c r="D43" s="109"/>
      <c r="E43" s="261">
        <f t="shared" si="3"/>
        <v>0</v>
      </c>
    </row>
    <row r="44" spans="1:5" ht="13.5" thickBot="1">
      <c r="A44" s="110"/>
      <c r="B44" s="111"/>
      <c r="C44" s="111"/>
      <c r="D44" s="111"/>
      <c r="E44" s="261">
        <f t="shared" si="3"/>
        <v>0</v>
      </c>
    </row>
    <row r="45" spans="1:5" ht="13.5" thickBot="1">
      <c r="A45" s="262" t="s">
        <v>56</v>
      </c>
      <c r="B45" s="263">
        <f>SUM(B38:B44)</f>
        <v>6734</v>
      </c>
      <c r="C45" s="263">
        <f>SUM(C38:C44)</f>
        <v>0</v>
      </c>
      <c r="D45" s="263">
        <f>SUM(D38:D44)</f>
        <v>0</v>
      </c>
      <c r="E45" s="264">
        <f>SUM(E38:E44)</f>
        <v>6734</v>
      </c>
    </row>
    <row r="46" spans="1:5" ht="12.75">
      <c r="A46" s="587"/>
      <c r="B46" s="586"/>
      <c r="C46" s="586"/>
      <c r="D46" s="586"/>
      <c r="E46" s="586"/>
    </row>
    <row r="47" spans="1:5" ht="15.75">
      <c r="A47" s="252" t="s">
        <v>607</v>
      </c>
      <c r="B47" s="585"/>
      <c r="C47" s="585"/>
      <c r="D47" s="585"/>
      <c r="E47" s="585"/>
    </row>
    <row r="48" spans="1:5" ht="14.25" thickBot="1">
      <c r="A48" s="251"/>
      <c r="B48" s="251"/>
      <c r="C48" s="251"/>
      <c r="D48" s="624" t="s">
        <v>143</v>
      </c>
      <c r="E48" s="624"/>
    </row>
    <row r="49" spans="1:5" ht="13.5" thickBot="1">
      <c r="A49" s="253" t="s">
        <v>142</v>
      </c>
      <c r="B49" s="254" t="s">
        <v>209</v>
      </c>
      <c r="C49" s="254" t="s">
        <v>264</v>
      </c>
      <c r="D49" s="254" t="s">
        <v>476</v>
      </c>
      <c r="E49" s="255" t="s">
        <v>54</v>
      </c>
    </row>
    <row r="50" spans="1:5" ht="12.75">
      <c r="A50" s="256" t="s">
        <v>144</v>
      </c>
      <c r="B50" s="107"/>
      <c r="C50" s="107"/>
      <c r="D50" s="107"/>
      <c r="E50" s="257">
        <f aca="true" t="shared" si="4" ref="E50:E56">SUM(B50:D50)</f>
        <v>0</v>
      </c>
    </row>
    <row r="51" spans="1:8" ht="12.75">
      <c r="A51" s="258" t="s">
        <v>155</v>
      </c>
      <c r="B51" s="108"/>
      <c r="C51" s="108"/>
      <c r="D51" s="108"/>
      <c r="E51" s="259">
        <f t="shared" si="4"/>
        <v>0</v>
      </c>
      <c r="H51" s="53"/>
    </row>
    <row r="52" spans="1:5" ht="12.75">
      <c r="A52" s="260" t="s">
        <v>145</v>
      </c>
      <c r="B52" s="109">
        <v>9721</v>
      </c>
      <c r="C52" s="109"/>
      <c r="D52" s="109"/>
      <c r="E52" s="261">
        <f t="shared" si="4"/>
        <v>9721</v>
      </c>
    </row>
    <row r="53" spans="1:5" ht="12.75">
      <c r="A53" s="260" t="s">
        <v>157</v>
      </c>
      <c r="B53" s="109"/>
      <c r="C53" s="109"/>
      <c r="D53" s="109"/>
      <c r="E53" s="261">
        <f t="shared" si="4"/>
        <v>0</v>
      </c>
    </row>
    <row r="54" spans="1:5" ht="12.75">
      <c r="A54" s="260" t="s">
        <v>146</v>
      </c>
      <c r="B54" s="109"/>
      <c r="C54" s="109"/>
      <c r="D54" s="109"/>
      <c r="E54" s="261">
        <f t="shared" si="4"/>
        <v>0</v>
      </c>
    </row>
    <row r="55" spans="1:5" ht="12.75">
      <c r="A55" s="260" t="s">
        <v>147</v>
      </c>
      <c r="B55" s="109"/>
      <c r="C55" s="109"/>
      <c r="D55" s="109"/>
      <c r="E55" s="261">
        <f t="shared" si="4"/>
        <v>0</v>
      </c>
    </row>
    <row r="56" spans="1:5" ht="13.5" thickBot="1">
      <c r="A56" s="110"/>
      <c r="B56" s="111"/>
      <c r="C56" s="111"/>
      <c r="D56" s="111"/>
      <c r="E56" s="261">
        <f t="shared" si="4"/>
        <v>0</v>
      </c>
    </row>
    <row r="57" spans="1:5" ht="13.5" thickBot="1">
      <c r="A57" s="262" t="s">
        <v>149</v>
      </c>
      <c r="B57" s="263">
        <f>B50+SUM(B52:B56)</f>
        <v>9721</v>
      </c>
      <c r="C57" s="263">
        <f>C50+SUM(C52:C56)</f>
        <v>0</v>
      </c>
      <c r="D57" s="263">
        <f>D50+SUM(D52:D56)</f>
        <v>0</v>
      </c>
      <c r="E57" s="264">
        <f>E50+SUM(E52:E56)</f>
        <v>9721</v>
      </c>
    </row>
    <row r="58" spans="1:5" ht="13.5" thickBot="1">
      <c r="A58" s="55"/>
      <c r="B58" s="55"/>
      <c r="C58" s="55"/>
      <c r="D58" s="55"/>
      <c r="E58" s="55"/>
    </row>
    <row r="59" spans="1:5" ht="13.5" thickBot="1">
      <c r="A59" s="253" t="s">
        <v>148</v>
      </c>
      <c r="B59" s="254" t="s">
        <v>209</v>
      </c>
      <c r="C59" s="254" t="s">
        <v>264</v>
      </c>
      <c r="D59" s="254" t="s">
        <v>476</v>
      </c>
      <c r="E59" s="255" t="s">
        <v>54</v>
      </c>
    </row>
    <row r="60" spans="1:5" ht="12.75">
      <c r="A60" s="256" t="s">
        <v>151</v>
      </c>
      <c r="B60" s="107">
        <v>784</v>
      </c>
      <c r="C60" s="107"/>
      <c r="D60" s="107"/>
      <c r="E60" s="257">
        <f aca="true" t="shared" si="5" ref="E60:E66">SUM(B60:D60)</f>
        <v>784</v>
      </c>
    </row>
    <row r="61" spans="1:5" ht="12.75">
      <c r="A61" s="265" t="s">
        <v>152</v>
      </c>
      <c r="B61" s="109"/>
      <c r="C61" s="109"/>
      <c r="D61" s="109"/>
      <c r="E61" s="261">
        <f t="shared" si="5"/>
        <v>0</v>
      </c>
    </row>
    <row r="62" spans="1:5" ht="12.75">
      <c r="A62" s="260" t="s">
        <v>153</v>
      </c>
      <c r="B62" s="109">
        <v>5530</v>
      </c>
      <c r="C62" s="109"/>
      <c r="D62" s="109"/>
      <c r="E62" s="261">
        <f t="shared" si="5"/>
        <v>5530</v>
      </c>
    </row>
    <row r="63" spans="1:5" ht="12.75">
      <c r="A63" s="260" t="s">
        <v>154</v>
      </c>
      <c r="B63" s="109"/>
      <c r="C63" s="109"/>
      <c r="D63" s="109"/>
      <c r="E63" s="261">
        <f t="shared" si="5"/>
        <v>0</v>
      </c>
    </row>
    <row r="64" spans="1:5" ht="12.75">
      <c r="A64" s="112"/>
      <c r="B64" s="109"/>
      <c r="C64" s="109"/>
      <c r="D64" s="109"/>
      <c r="E64" s="261">
        <f t="shared" si="5"/>
        <v>0</v>
      </c>
    </row>
    <row r="65" spans="1:5" ht="12.75">
      <c r="A65" s="112"/>
      <c r="B65" s="109"/>
      <c r="C65" s="109"/>
      <c r="D65" s="109"/>
      <c r="E65" s="261">
        <f t="shared" si="5"/>
        <v>0</v>
      </c>
    </row>
    <row r="66" spans="1:5" ht="13.5" thickBot="1">
      <c r="A66" s="110"/>
      <c r="B66" s="111"/>
      <c r="C66" s="111"/>
      <c r="D66" s="111"/>
      <c r="E66" s="261">
        <f t="shared" si="5"/>
        <v>0</v>
      </c>
    </row>
    <row r="67" spans="1:5" ht="13.5" thickBot="1">
      <c r="A67" s="262" t="s">
        <v>56</v>
      </c>
      <c r="B67" s="263">
        <f>SUM(B60:B66)</f>
        <v>6314</v>
      </c>
      <c r="C67" s="263">
        <f>SUM(C60:C66)</f>
        <v>0</v>
      </c>
      <c r="D67" s="263">
        <f>SUM(D60:D66)</f>
        <v>0</v>
      </c>
      <c r="E67" s="264">
        <f>SUM(E60:E66)</f>
        <v>6314</v>
      </c>
    </row>
    <row r="69" spans="1:5" ht="15.75">
      <c r="A69" s="252" t="s">
        <v>608</v>
      </c>
      <c r="B69" s="585"/>
      <c r="C69" s="585"/>
      <c r="D69" s="585"/>
      <c r="E69" s="585"/>
    </row>
    <row r="70" spans="1:5" ht="14.25" thickBot="1">
      <c r="A70" s="251"/>
      <c r="B70" s="251"/>
      <c r="C70" s="251"/>
      <c r="D70" s="624" t="s">
        <v>143</v>
      </c>
      <c r="E70" s="624"/>
    </row>
    <row r="71" spans="1:5" ht="13.5" thickBot="1">
      <c r="A71" s="253" t="s">
        <v>142</v>
      </c>
      <c r="B71" s="254" t="s">
        <v>209</v>
      </c>
      <c r="C71" s="254" t="s">
        <v>264</v>
      </c>
      <c r="D71" s="254" t="s">
        <v>476</v>
      </c>
      <c r="E71" s="255" t="s">
        <v>54</v>
      </c>
    </row>
    <row r="72" spans="1:5" ht="12.75">
      <c r="A72" s="256" t="s">
        <v>144</v>
      </c>
      <c r="B72" s="107"/>
      <c r="C72" s="107"/>
      <c r="D72" s="107"/>
      <c r="E72" s="257">
        <f aca="true" t="shared" si="6" ref="E72:E78">SUM(B72:D72)</f>
        <v>0</v>
      </c>
    </row>
    <row r="73" spans="1:5" ht="12.75">
      <c r="A73" s="258" t="s">
        <v>155</v>
      </c>
      <c r="B73" s="108"/>
      <c r="C73" s="108"/>
      <c r="D73" s="108"/>
      <c r="E73" s="259">
        <f t="shared" si="6"/>
        <v>0</v>
      </c>
    </row>
    <row r="74" spans="1:5" ht="12.75">
      <c r="A74" s="260" t="s">
        <v>145</v>
      </c>
      <c r="B74" s="109">
        <v>9721</v>
      </c>
      <c r="C74" s="109"/>
      <c r="D74" s="109"/>
      <c r="E74" s="261">
        <f t="shared" si="6"/>
        <v>9721</v>
      </c>
    </row>
    <row r="75" spans="1:5" ht="12.75">
      <c r="A75" s="260" t="s">
        <v>157</v>
      </c>
      <c r="B75" s="109"/>
      <c r="C75" s="109"/>
      <c r="D75" s="109"/>
      <c r="E75" s="261">
        <f t="shared" si="6"/>
        <v>0</v>
      </c>
    </row>
    <row r="76" spans="1:5" ht="12.75">
      <c r="A76" s="260" t="s">
        <v>146</v>
      </c>
      <c r="B76" s="109"/>
      <c r="C76" s="109"/>
      <c r="D76" s="109"/>
      <c r="E76" s="261">
        <f t="shared" si="6"/>
        <v>0</v>
      </c>
    </row>
    <row r="77" spans="1:5" ht="12.75">
      <c r="A77" s="260" t="s">
        <v>147</v>
      </c>
      <c r="B77" s="109"/>
      <c r="C77" s="109"/>
      <c r="D77" s="109"/>
      <c r="E77" s="261">
        <f t="shared" si="6"/>
        <v>0</v>
      </c>
    </row>
    <row r="78" spans="1:5" ht="13.5" thickBot="1">
      <c r="A78" s="110"/>
      <c r="B78" s="111"/>
      <c r="C78" s="111"/>
      <c r="D78" s="111"/>
      <c r="E78" s="261">
        <f t="shared" si="6"/>
        <v>0</v>
      </c>
    </row>
    <row r="79" spans="1:5" ht="13.5" thickBot="1">
      <c r="A79" s="262" t="s">
        <v>149</v>
      </c>
      <c r="B79" s="263">
        <f>B72+SUM(B74:B78)</f>
        <v>9721</v>
      </c>
      <c r="C79" s="263">
        <f>C72+SUM(C74:C78)</f>
        <v>0</v>
      </c>
      <c r="D79" s="263">
        <f>D72+SUM(D74:D78)</f>
        <v>0</v>
      </c>
      <c r="E79" s="264">
        <f>E72+SUM(E74:E78)</f>
        <v>9721</v>
      </c>
    </row>
    <row r="80" spans="1:5" ht="13.5" thickBot="1">
      <c r="A80" s="55"/>
      <c r="B80" s="55"/>
      <c r="C80" s="55"/>
      <c r="D80" s="55"/>
      <c r="E80" s="55"/>
    </row>
    <row r="81" spans="1:5" ht="13.5" thickBot="1">
      <c r="A81" s="253" t="s">
        <v>148</v>
      </c>
      <c r="B81" s="254" t="s">
        <v>209</v>
      </c>
      <c r="C81" s="254" t="s">
        <v>264</v>
      </c>
      <c r="D81" s="254" t="s">
        <v>476</v>
      </c>
      <c r="E81" s="255" t="s">
        <v>54</v>
      </c>
    </row>
    <row r="82" spans="1:5" ht="12.75">
      <c r="A82" s="256" t="s">
        <v>151</v>
      </c>
      <c r="B82" s="107">
        <v>784</v>
      </c>
      <c r="C82" s="107"/>
      <c r="D82" s="107"/>
      <c r="E82" s="257">
        <f aca="true" t="shared" si="7" ref="E82:E88">SUM(B82:D82)</f>
        <v>784</v>
      </c>
    </row>
    <row r="83" spans="1:5" ht="12.75">
      <c r="A83" s="265" t="s">
        <v>152</v>
      </c>
      <c r="B83" s="109"/>
      <c r="C83" s="109"/>
      <c r="D83" s="109"/>
      <c r="E83" s="261">
        <f t="shared" si="7"/>
        <v>0</v>
      </c>
    </row>
    <row r="84" spans="1:5" ht="12.75">
      <c r="A84" s="260" t="s">
        <v>153</v>
      </c>
      <c r="B84" s="109">
        <v>6214</v>
      </c>
      <c r="C84" s="109"/>
      <c r="D84" s="109"/>
      <c r="E84" s="261">
        <f t="shared" si="7"/>
        <v>6214</v>
      </c>
    </row>
    <row r="85" spans="1:5" ht="12.75">
      <c r="A85" s="260" t="s">
        <v>154</v>
      </c>
      <c r="B85" s="109"/>
      <c r="C85" s="109"/>
      <c r="D85" s="109"/>
      <c r="E85" s="261">
        <f t="shared" si="7"/>
        <v>0</v>
      </c>
    </row>
    <row r="86" spans="1:5" ht="12.75">
      <c r="A86" s="112"/>
      <c r="B86" s="109"/>
      <c r="C86" s="109"/>
      <c r="D86" s="109"/>
      <c r="E86" s="261">
        <f t="shared" si="7"/>
        <v>0</v>
      </c>
    </row>
    <row r="87" spans="1:5" ht="12.75">
      <c r="A87" s="112"/>
      <c r="B87" s="109"/>
      <c r="C87" s="109"/>
      <c r="D87" s="109"/>
      <c r="E87" s="261">
        <f t="shared" si="7"/>
        <v>0</v>
      </c>
    </row>
    <row r="88" spans="1:5" ht="13.5" thickBot="1">
      <c r="A88" s="110"/>
      <c r="B88" s="111"/>
      <c r="C88" s="111"/>
      <c r="D88" s="111"/>
      <c r="E88" s="261">
        <f t="shared" si="7"/>
        <v>0</v>
      </c>
    </row>
    <row r="89" spans="1:5" ht="13.5" thickBot="1">
      <c r="A89" s="262" t="s">
        <v>56</v>
      </c>
      <c r="B89" s="263">
        <f>SUM(B82:B88)</f>
        <v>6998</v>
      </c>
      <c r="C89" s="263">
        <f>SUM(C82:C88)</f>
        <v>0</v>
      </c>
      <c r="D89" s="263">
        <f>SUM(D82:D88)</f>
        <v>0</v>
      </c>
      <c r="E89" s="264">
        <f>SUM(E82:E88)</f>
        <v>6998</v>
      </c>
    </row>
  </sheetData>
  <sheetProtection/>
  <mergeCells count="4">
    <mergeCell ref="D70:E70"/>
    <mergeCell ref="D48:E48"/>
    <mergeCell ref="D3:E3"/>
    <mergeCell ref="D26:E26"/>
  </mergeCells>
  <conditionalFormatting sqref="E5:E12 B12:D12 B22:E22 E15:E21 E28:E35 B35:D35 E38:E47 B45:D47 D54:E54 E50:E53 E55:E57 B57:D57 E60:E67 B67:D67">
    <cfRule type="cellIs" priority="2" dxfId="0" operator="equal" stopIfTrue="1">
      <formula>0</formula>
    </cfRule>
  </conditionalFormatting>
  <conditionalFormatting sqref="E72:E79 B79:D79 E82:E89 B89:D89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3/2014. (II.12.) önkormányzati rendelethez</oddHeader>
  </headerFooter>
  <rowBreaks count="1" manualBreakCount="1">
    <brk id="4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61">
      <selection activeCell="C2" sqref="C2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">
        <v>609</v>
      </c>
    </row>
    <row r="2" spans="1:3" s="113" customFormat="1" ht="21" customHeight="1">
      <c r="A2" s="462" t="s">
        <v>70</v>
      </c>
      <c r="B2" s="404" t="s">
        <v>238</v>
      </c>
      <c r="C2" s="406" t="s">
        <v>57</v>
      </c>
    </row>
    <row r="3" spans="1:3" s="113" customFormat="1" ht="16.5" thickBot="1">
      <c r="A3" s="269" t="s">
        <v>215</v>
      </c>
      <c r="B3" s="405" t="s">
        <v>489</v>
      </c>
      <c r="C3" s="407">
        <v>1</v>
      </c>
    </row>
    <row r="4" spans="1:3" s="114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408" t="s">
        <v>60</v>
      </c>
    </row>
    <row r="6" spans="1:3" s="75" customFormat="1" ht="12.75" customHeight="1" thickBot="1">
      <c r="A6" s="233">
        <v>1</v>
      </c>
      <c r="B6" s="234">
        <v>2</v>
      </c>
      <c r="C6" s="235">
        <v>3</v>
      </c>
    </row>
    <row r="7" spans="1:3" s="75" customFormat="1" ht="15.75" customHeight="1" thickBot="1">
      <c r="A7" s="274"/>
      <c r="B7" s="275" t="s">
        <v>61</v>
      </c>
      <c r="C7" s="409"/>
    </row>
    <row r="8" spans="1:3" s="75" customFormat="1" ht="12" customHeight="1" thickBot="1">
      <c r="A8" s="37" t="s">
        <v>21</v>
      </c>
      <c r="B8" s="21" t="s">
        <v>273</v>
      </c>
      <c r="C8" s="343">
        <f>+C9+C10+C11+C12+C13+C14</f>
        <v>217542</v>
      </c>
    </row>
    <row r="9" spans="1:3" s="115" customFormat="1" ht="12" customHeight="1">
      <c r="A9" s="490" t="s">
        <v>109</v>
      </c>
      <c r="B9" s="472" t="s">
        <v>274</v>
      </c>
      <c r="C9" s="346">
        <v>92008</v>
      </c>
    </row>
    <row r="10" spans="1:3" s="116" customFormat="1" ht="12" customHeight="1">
      <c r="A10" s="491" t="s">
        <v>110</v>
      </c>
      <c r="B10" s="473" t="s">
        <v>275</v>
      </c>
      <c r="C10" s="345">
        <v>56435</v>
      </c>
    </row>
    <row r="11" spans="1:3" s="116" customFormat="1" ht="12" customHeight="1">
      <c r="A11" s="491" t="s">
        <v>111</v>
      </c>
      <c r="B11" s="473" t="s">
        <v>276</v>
      </c>
      <c r="C11" s="345">
        <v>61288</v>
      </c>
    </row>
    <row r="12" spans="1:3" s="116" customFormat="1" ht="12" customHeight="1">
      <c r="A12" s="491" t="s">
        <v>112</v>
      </c>
      <c r="B12" s="473" t="s">
        <v>277</v>
      </c>
      <c r="C12" s="345">
        <v>4952</v>
      </c>
    </row>
    <row r="13" spans="1:3" s="116" customFormat="1" ht="12" customHeight="1">
      <c r="A13" s="491" t="s">
        <v>158</v>
      </c>
      <c r="B13" s="473" t="s">
        <v>278</v>
      </c>
      <c r="C13" s="588">
        <v>2859</v>
      </c>
    </row>
    <row r="14" spans="1:3" s="115" customFormat="1" ht="12" customHeight="1" thickBot="1">
      <c r="A14" s="492" t="s">
        <v>113</v>
      </c>
      <c r="B14" s="474" t="s">
        <v>279</v>
      </c>
      <c r="C14" s="521"/>
    </row>
    <row r="15" spans="1:3" s="115" customFormat="1" ht="12" customHeight="1" thickBot="1">
      <c r="A15" s="37" t="s">
        <v>22</v>
      </c>
      <c r="B15" s="338" t="s">
        <v>280</v>
      </c>
      <c r="C15" s="343">
        <f>+C16+C17+C18+C19+C20</f>
        <v>76455</v>
      </c>
    </row>
    <row r="16" spans="1:3" s="115" customFormat="1" ht="12" customHeight="1">
      <c r="A16" s="490" t="s">
        <v>115</v>
      </c>
      <c r="B16" s="472" t="s">
        <v>281</v>
      </c>
      <c r="C16" s="346"/>
    </row>
    <row r="17" spans="1:3" s="115" customFormat="1" ht="12" customHeight="1">
      <c r="A17" s="491" t="s">
        <v>116</v>
      </c>
      <c r="B17" s="473" t="s">
        <v>282</v>
      </c>
      <c r="C17" s="345"/>
    </row>
    <row r="18" spans="1:3" s="115" customFormat="1" ht="12" customHeight="1">
      <c r="A18" s="491" t="s">
        <v>117</v>
      </c>
      <c r="B18" s="473" t="s">
        <v>519</v>
      </c>
      <c r="C18" s="345"/>
    </row>
    <row r="19" spans="1:3" s="115" customFormat="1" ht="12" customHeight="1">
      <c r="A19" s="491" t="s">
        <v>118</v>
      </c>
      <c r="B19" s="473" t="s">
        <v>520</v>
      </c>
      <c r="C19" s="345"/>
    </row>
    <row r="20" spans="1:3" s="115" customFormat="1" ht="12" customHeight="1">
      <c r="A20" s="491" t="s">
        <v>119</v>
      </c>
      <c r="B20" s="473" t="s">
        <v>283</v>
      </c>
      <c r="C20" s="345">
        <v>76455</v>
      </c>
    </row>
    <row r="21" spans="1:3" s="116" customFormat="1" ht="12" customHeight="1" thickBot="1">
      <c r="A21" s="492" t="s">
        <v>128</v>
      </c>
      <c r="B21" s="474" t="s">
        <v>284</v>
      </c>
      <c r="C21" s="347">
        <v>29303</v>
      </c>
    </row>
    <row r="22" spans="1:3" s="116" customFormat="1" ht="12" customHeight="1" thickBot="1">
      <c r="A22" s="37" t="s">
        <v>23</v>
      </c>
      <c r="B22" s="21" t="s">
        <v>285</v>
      </c>
      <c r="C22" s="343">
        <f>+C23+C24+C25+C26+C27</f>
        <v>59894</v>
      </c>
    </row>
    <row r="23" spans="1:3" s="116" customFormat="1" ht="12" customHeight="1">
      <c r="A23" s="490" t="s">
        <v>98</v>
      </c>
      <c r="B23" s="472" t="s">
        <v>286</v>
      </c>
      <c r="C23" s="346"/>
    </row>
    <row r="24" spans="1:3" s="115" customFormat="1" ht="12" customHeight="1">
      <c r="A24" s="491" t="s">
        <v>99</v>
      </c>
      <c r="B24" s="473" t="s">
        <v>287</v>
      </c>
      <c r="C24" s="345"/>
    </row>
    <row r="25" spans="1:3" s="116" customFormat="1" ht="12" customHeight="1">
      <c r="A25" s="491" t="s">
        <v>100</v>
      </c>
      <c r="B25" s="473" t="s">
        <v>521</v>
      </c>
      <c r="C25" s="345"/>
    </row>
    <row r="26" spans="1:3" s="116" customFormat="1" ht="12" customHeight="1">
      <c r="A26" s="491" t="s">
        <v>101</v>
      </c>
      <c r="B26" s="473" t="s">
        <v>522</v>
      </c>
      <c r="C26" s="345"/>
    </row>
    <row r="27" spans="1:3" s="116" customFormat="1" ht="12" customHeight="1">
      <c r="A27" s="491" t="s">
        <v>181</v>
      </c>
      <c r="B27" s="473" t="s">
        <v>288</v>
      </c>
      <c r="C27" s="345">
        <v>59894</v>
      </c>
    </row>
    <row r="28" spans="1:3" s="116" customFormat="1" ht="12" customHeight="1" thickBot="1">
      <c r="A28" s="492" t="s">
        <v>182</v>
      </c>
      <c r="B28" s="474" t="s">
        <v>289</v>
      </c>
      <c r="C28" s="347">
        <v>21924</v>
      </c>
    </row>
    <row r="29" spans="1:3" s="116" customFormat="1" ht="12" customHeight="1" thickBot="1">
      <c r="A29" s="37" t="s">
        <v>183</v>
      </c>
      <c r="B29" s="21" t="s">
        <v>290</v>
      </c>
      <c r="C29" s="349">
        <f>+C30+C33+C34+C35</f>
        <v>117130</v>
      </c>
    </row>
    <row r="30" spans="1:3" s="116" customFormat="1" ht="12" customHeight="1">
      <c r="A30" s="490" t="s">
        <v>291</v>
      </c>
      <c r="B30" s="472" t="s">
        <v>297</v>
      </c>
      <c r="C30" s="467">
        <v>104620</v>
      </c>
    </row>
    <row r="31" spans="1:3" s="116" customFormat="1" ht="12" customHeight="1">
      <c r="A31" s="491" t="s">
        <v>292</v>
      </c>
      <c r="B31" s="473" t="s">
        <v>298</v>
      </c>
      <c r="C31" s="345">
        <v>42200</v>
      </c>
    </row>
    <row r="32" spans="1:3" s="116" customFormat="1" ht="12" customHeight="1">
      <c r="A32" s="491" t="s">
        <v>293</v>
      </c>
      <c r="B32" s="473" t="s">
        <v>299</v>
      </c>
      <c r="C32" s="345">
        <v>62420</v>
      </c>
    </row>
    <row r="33" spans="1:3" s="116" customFormat="1" ht="12" customHeight="1">
      <c r="A33" s="491" t="s">
        <v>294</v>
      </c>
      <c r="B33" s="473" t="s">
        <v>300</v>
      </c>
      <c r="C33" s="345">
        <v>10800</v>
      </c>
    </row>
    <row r="34" spans="1:3" s="116" customFormat="1" ht="12" customHeight="1">
      <c r="A34" s="491" t="s">
        <v>295</v>
      </c>
      <c r="B34" s="473" t="s">
        <v>301</v>
      </c>
      <c r="C34" s="345"/>
    </row>
    <row r="35" spans="1:3" s="116" customFormat="1" ht="12" customHeight="1" thickBot="1">
      <c r="A35" s="492" t="s">
        <v>296</v>
      </c>
      <c r="B35" s="474" t="s">
        <v>302</v>
      </c>
      <c r="C35" s="347">
        <v>1710</v>
      </c>
    </row>
    <row r="36" spans="1:3" s="116" customFormat="1" ht="12" customHeight="1" thickBot="1">
      <c r="A36" s="37" t="s">
        <v>25</v>
      </c>
      <c r="B36" s="21" t="s">
        <v>303</v>
      </c>
      <c r="C36" s="343">
        <f>SUM(C37:C46)</f>
        <v>25170</v>
      </c>
    </row>
    <row r="37" spans="1:3" s="116" customFormat="1" ht="12" customHeight="1">
      <c r="A37" s="490" t="s">
        <v>102</v>
      </c>
      <c r="B37" s="472" t="s">
        <v>306</v>
      </c>
      <c r="C37" s="346"/>
    </row>
    <row r="38" spans="1:3" s="116" customFormat="1" ht="12" customHeight="1">
      <c r="A38" s="491" t="s">
        <v>103</v>
      </c>
      <c r="B38" s="473" t="s">
        <v>307</v>
      </c>
      <c r="C38" s="345"/>
    </row>
    <row r="39" spans="1:3" s="116" customFormat="1" ht="12" customHeight="1">
      <c r="A39" s="491" t="s">
        <v>104</v>
      </c>
      <c r="B39" s="473" t="s">
        <v>308</v>
      </c>
      <c r="C39" s="345">
        <v>17758</v>
      </c>
    </row>
    <row r="40" spans="1:3" s="116" customFormat="1" ht="12" customHeight="1">
      <c r="A40" s="491" t="s">
        <v>185</v>
      </c>
      <c r="B40" s="473" t="s">
        <v>309</v>
      </c>
      <c r="C40" s="345">
        <v>1668</v>
      </c>
    </row>
    <row r="41" spans="1:3" s="116" customFormat="1" ht="12" customHeight="1">
      <c r="A41" s="491" t="s">
        <v>186</v>
      </c>
      <c r="B41" s="473" t="s">
        <v>310</v>
      </c>
      <c r="C41" s="345"/>
    </row>
    <row r="42" spans="1:3" s="116" customFormat="1" ht="12" customHeight="1">
      <c r="A42" s="491" t="s">
        <v>187</v>
      </c>
      <c r="B42" s="473" t="s">
        <v>311</v>
      </c>
      <c r="C42" s="345">
        <v>4794</v>
      </c>
    </row>
    <row r="43" spans="1:3" s="116" customFormat="1" ht="12" customHeight="1">
      <c r="A43" s="491" t="s">
        <v>188</v>
      </c>
      <c r="B43" s="473" t="s">
        <v>312</v>
      </c>
      <c r="C43" s="345"/>
    </row>
    <row r="44" spans="1:3" s="116" customFormat="1" ht="12" customHeight="1">
      <c r="A44" s="491" t="s">
        <v>189</v>
      </c>
      <c r="B44" s="473" t="s">
        <v>313</v>
      </c>
      <c r="C44" s="345">
        <v>950</v>
      </c>
    </row>
    <row r="45" spans="1:3" s="116" customFormat="1" ht="12" customHeight="1">
      <c r="A45" s="491" t="s">
        <v>304</v>
      </c>
      <c r="B45" s="473" t="s">
        <v>314</v>
      </c>
      <c r="C45" s="348"/>
    </row>
    <row r="46" spans="1:3" s="116" customFormat="1" ht="12" customHeight="1" thickBot="1">
      <c r="A46" s="492" t="s">
        <v>305</v>
      </c>
      <c r="B46" s="474" t="s">
        <v>315</v>
      </c>
      <c r="C46" s="459"/>
    </row>
    <row r="47" spans="1:3" s="116" customFormat="1" ht="12" customHeight="1" thickBot="1">
      <c r="A47" s="37" t="s">
        <v>26</v>
      </c>
      <c r="B47" s="21" t="s">
        <v>316</v>
      </c>
      <c r="C47" s="343">
        <f>SUM(C48:C52)</f>
        <v>0</v>
      </c>
    </row>
    <row r="48" spans="1:3" s="116" customFormat="1" ht="12" customHeight="1">
      <c r="A48" s="490" t="s">
        <v>105</v>
      </c>
      <c r="B48" s="472" t="s">
        <v>320</v>
      </c>
      <c r="C48" s="522"/>
    </row>
    <row r="49" spans="1:3" s="116" customFormat="1" ht="12" customHeight="1">
      <c r="A49" s="491" t="s">
        <v>106</v>
      </c>
      <c r="B49" s="473" t="s">
        <v>321</v>
      </c>
      <c r="C49" s="348"/>
    </row>
    <row r="50" spans="1:3" s="116" customFormat="1" ht="12" customHeight="1">
      <c r="A50" s="491" t="s">
        <v>317</v>
      </c>
      <c r="B50" s="473" t="s">
        <v>322</v>
      </c>
      <c r="C50" s="348"/>
    </row>
    <row r="51" spans="1:3" s="116" customFormat="1" ht="12" customHeight="1">
      <c r="A51" s="491" t="s">
        <v>318</v>
      </c>
      <c r="B51" s="473" t="s">
        <v>323</v>
      </c>
      <c r="C51" s="348"/>
    </row>
    <row r="52" spans="1:3" s="116" customFormat="1" ht="12" customHeight="1" thickBot="1">
      <c r="A52" s="492" t="s">
        <v>319</v>
      </c>
      <c r="B52" s="474" t="s">
        <v>324</v>
      </c>
      <c r="C52" s="459"/>
    </row>
    <row r="53" spans="1:3" s="116" customFormat="1" ht="12" customHeight="1" thickBot="1">
      <c r="A53" s="37" t="s">
        <v>190</v>
      </c>
      <c r="B53" s="21" t="s">
        <v>325</v>
      </c>
      <c r="C53" s="343">
        <f>SUM(C54:C56)</f>
        <v>0</v>
      </c>
    </row>
    <row r="54" spans="1:3" s="116" customFormat="1" ht="12" customHeight="1">
      <c r="A54" s="490" t="s">
        <v>107</v>
      </c>
      <c r="B54" s="472" t="s">
        <v>326</v>
      </c>
      <c r="C54" s="346"/>
    </row>
    <row r="55" spans="1:3" s="116" customFormat="1" ht="12" customHeight="1">
      <c r="A55" s="491" t="s">
        <v>108</v>
      </c>
      <c r="B55" s="473" t="s">
        <v>523</v>
      </c>
      <c r="C55" s="345"/>
    </row>
    <row r="56" spans="1:3" s="116" customFormat="1" ht="12" customHeight="1">
      <c r="A56" s="491" t="s">
        <v>330</v>
      </c>
      <c r="B56" s="473" t="s">
        <v>328</v>
      </c>
      <c r="C56" s="345"/>
    </row>
    <row r="57" spans="1:3" s="116" customFormat="1" ht="12" customHeight="1" thickBot="1">
      <c r="A57" s="492" t="s">
        <v>331</v>
      </c>
      <c r="B57" s="474" t="s">
        <v>329</v>
      </c>
      <c r="C57" s="347"/>
    </row>
    <row r="58" spans="1:3" s="116" customFormat="1" ht="12" customHeight="1" thickBot="1">
      <c r="A58" s="37" t="s">
        <v>28</v>
      </c>
      <c r="B58" s="338" t="s">
        <v>332</v>
      </c>
      <c r="C58" s="343">
        <f>SUM(C59:C61)</f>
        <v>49</v>
      </c>
    </row>
    <row r="59" spans="1:3" s="116" customFormat="1" ht="12" customHeight="1">
      <c r="A59" s="490" t="s">
        <v>191</v>
      </c>
      <c r="B59" s="472" t="s">
        <v>334</v>
      </c>
      <c r="C59" s="348"/>
    </row>
    <row r="60" spans="1:3" s="116" customFormat="1" ht="12" customHeight="1">
      <c r="A60" s="491" t="s">
        <v>192</v>
      </c>
      <c r="B60" s="473" t="s">
        <v>524</v>
      </c>
      <c r="C60" s="348">
        <v>49</v>
      </c>
    </row>
    <row r="61" spans="1:3" s="116" customFormat="1" ht="12" customHeight="1">
      <c r="A61" s="491" t="s">
        <v>244</v>
      </c>
      <c r="B61" s="473" t="s">
        <v>335</v>
      </c>
      <c r="C61" s="348"/>
    </row>
    <row r="62" spans="1:3" s="116" customFormat="1" ht="12" customHeight="1" thickBot="1">
      <c r="A62" s="492" t="s">
        <v>333</v>
      </c>
      <c r="B62" s="474" t="s">
        <v>336</v>
      </c>
      <c r="C62" s="348"/>
    </row>
    <row r="63" spans="1:3" s="116" customFormat="1" ht="12" customHeight="1" thickBot="1">
      <c r="A63" s="37" t="s">
        <v>29</v>
      </c>
      <c r="B63" s="21" t="s">
        <v>337</v>
      </c>
      <c r="C63" s="349">
        <f>+C8+C15+C22+C29+C36+C47+C53+C58</f>
        <v>496240</v>
      </c>
    </row>
    <row r="64" spans="1:3" s="116" customFormat="1" ht="12" customHeight="1" thickBot="1">
      <c r="A64" s="493" t="s">
        <v>478</v>
      </c>
      <c r="B64" s="338" t="s">
        <v>339</v>
      </c>
      <c r="C64" s="343">
        <f>SUM(C65:C67)</f>
        <v>0</v>
      </c>
    </row>
    <row r="65" spans="1:3" s="116" customFormat="1" ht="12" customHeight="1">
      <c r="A65" s="490" t="s">
        <v>372</v>
      </c>
      <c r="B65" s="472" t="s">
        <v>340</v>
      </c>
      <c r="C65" s="348"/>
    </row>
    <row r="66" spans="1:3" s="116" customFormat="1" ht="12" customHeight="1">
      <c r="A66" s="491" t="s">
        <v>381</v>
      </c>
      <c r="B66" s="473" t="s">
        <v>341</v>
      </c>
      <c r="C66" s="348"/>
    </row>
    <row r="67" spans="1:3" s="116" customFormat="1" ht="12" customHeight="1" thickBot="1">
      <c r="A67" s="492" t="s">
        <v>382</v>
      </c>
      <c r="B67" s="476" t="s">
        <v>342</v>
      </c>
      <c r="C67" s="348"/>
    </row>
    <row r="68" spans="1:3" s="116" customFormat="1" ht="12" customHeight="1" thickBot="1">
      <c r="A68" s="493" t="s">
        <v>343</v>
      </c>
      <c r="B68" s="338" t="s">
        <v>344</v>
      </c>
      <c r="C68" s="343">
        <f>SUM(C69:C72)</f>
        <v>0</v>
      </c>
    </row>
    <row r="69" spans="1:3" s="116" customFormat="1" ht="12" customHeight="1">
      <c r="A69" s="490" t="s">
        <v>159</v>
      </c>
      <c r="B69" s="472" t="s">
        <v>345</v>
      </c>
      <c r="C69" s="348"/>
    </row>
    <row r="70" spans="1:3" s="116" customFormat="1" ht="12" customHeight="1">
      <c r="A70" s="491" t="s">
        <v>160</v>
      </c>
      <c r="B70" s="473" t="s">
        <v>346</v>
      </c>
      <c r="C70" s="348"/>
    </row>
    <row r="71" spans="1:3" s="116" customFormat="1" ht="12" customHeight="1">
      <c r="A71" s="491" t="s">
        <v>373</v>
      </c>
      <c r="B71" s="473" t="s">
        <v>347</v>
      </c>
      <c r="C71" s="348"/>
    </row>
    <row r="72" spans="1:3" s="116" customFormat="1" ht="12" customHeight="1" thickBot="1">
      <c r="A72" s="492" t="s">
        <v>374</v>
      </c>
      <c r="B72" s="474" t="s">
        <v>348</v>
      </c>
      <c r="C72" s="348"/>
    </row>
    <row r="73" spans="1:3" s="116" customFormat="1" ht="12" customHeight="1" thickBot="1">
      <c r="A73" s="493" t="s">
        <v>349</v>
      </c>
      <c r="B73" s="338" t="s">
        <v>350</v>
      </c>
      <c r="C73" s="343">
        <f>SUM(C74:C75)</f>
        <v>15000</v>
      </c>
    </row>
    <row r="74" spans="1:3" s="116" customFormat="1" ht="12" customHeight="1">
      <c r="A74" s="490" t="s">
        <v>375</v>
      </c>
      <c r="B74" s="472" t="s">
        <v>351</v>
      </c>
      <c r="C74" s="348">
        <v>15000</v>
      </c>
    </row>
    <row r="75" spans="1:3" s="116" customFormat="1" ht="12" customHeight="1" thickBot="1">
      <c r="A75" s="492" t="s">
        <v>376</v>
      </c>
      <c r="B75" s="474" t="s">
        <v>352</v>
      </c>
      <c r="C75" s="348"/>
    </row>
    <row r="76" spans="1:3" s="115" customFormat="1" ht="12" customHeight="1" thickBot="1">
      <c r="A76" s="493" t="s">
        <v>353</v>
      </c>
      <c r="B76" s="338" t="s">
        <v>354</v>
      </c>
      <c r="C76" s="343">
        <f>SUM(C77:C79)</f>
        <v>0</v>
      </c>
    </row>
    <row r="77" spans="1:3" s="116" customFormat="1" ht="12" customHeight="1">
      <c r="A77" s="490" t="s">
        <v>377</v>
      </c>
      <c r="B77" s="472" t="s">
        <v>355</v>
      </c>
      <c r="C77" s="348"/>
    </row>
    <row r="78" spans="1:3" s="116" customFormat="1" ht="12" customHeight="1">
      <c r="A78" s="491" t="s">
        <v>378</v>
      </c>
      <c r="B78" s="473" t="s">
        <v>356</v>
      </c>
      <c r="C78" s="348"/>
    </row>
    <row r="79" spans="1:3" s="116" customFormat="1" ht="12" customHeight="1" thickBot="1">
      <c r="A79" s="492" t="s">
        <v>379</v>
      </c>
      <c r="B79" s="474" t="s">
        <v>357</v>
      </c>
      <c r="C79" s="348"/>
    </row>
    <row r="80" spans="1:3" s="116" customFormat="1" ht="12" customHeight="1" thickBot="1">
      <c r="A80" s="493" t="s">
        <v>358</v>
      </c>
      <c r="B80" s="338" t="s">
        <v>380</v>
      </c>
      <c r="C80" s="343">
        <f>SUM(C81:C84)</f>
        <v>0</v>
      </c>
    </row>
    <row r="81" spans="1:3" s="116" customFormat="1" ht="12" customHeight="1">
      <c r="A81" s="494" t="s">
        <v>359</v>
      </c>
      <c r="B81" s="472" t="s">
        <v>360</v>
      </c>
      <c r="C81" s="348"/>
    </row>
    <row r="82" spans="1:3" s="116" customFormat="1" ht="12" customHeight="1">
      <c r="A82" s="495" t="s">
        <v>361</v>
      </c>
      <c r="B82" s="473" t="s">
        <v>362</v>
      </c>
      <c r="C82" s="348"/>
    </row>
    <row r="83" spans="1:3" s="116" customFormat="1" ht="12" customHeight="1">
      <c r="A83" s="495" t="s">
        <v>363</v>
      </c>
      <c r="B83" s="473" t="s">
        <v>364</v>
      </c>
      <c r="C83" s="348"/>
    </row>
    <row r="84" spans="1:3" s="115" customFormat="1" ht="12" customHeight="1" thickBot="1">
      <c r="A84" s="496" t="s">
        <v>365</v>
      </c>
      <c r="B84" s="474" t="s">
        <v>366</v>
      </c>
      <c r="C84" s="348"/>
    </row>
    <row r="85" spans="1:3" s="115" customFormat="1" ht="12" customHeight="1" thickBot="1">
      <c r="A85" s="493" t="s">
        <v>367</v>
      </c>
      <c r="B85" s="338" t="s">
        <v>368</v>
      </c>
      <c r="C85" s="523"/>
    </row>
    <row r="86" spans="1:3" s="115" customFormat="1" ht="12" customHeight="1" thickBot="1">
      <c r="A86" s="493" t="s">
        <v>369</v>
      </c>
      <c r="B86" s="480" t="s">
        <v>370</v>
      </c>
      <c r="C86" s="349">
        <f>+C64+C68+C73+C76+C80+C85</f>
        <v>15000</v>
      </c>
    </row>
    <row r="87" spans="1:3" s="115" customFormat="1" ht="12" customHeight="1" thickBot="1">
      <c r="A87" s="497" t="s">
        <v>383</v>
      </c>
      <c r="B87" s="482" t="s">
        <v>512</v>
      </c>
      <c r="C87" s="349">
        <f>+C63+C86</f>
        <v>511240</v>
      </c>
    </row>
    <row r="88" spans="1:3" s="116" customFormat="1" ht="15" customHeight="1">
      <c r="A88" s="280"/>
      <c r="B88" s="281"/>
      <c r="C88" s="414"/>
    </row>
    <row r="89" spans="1:3" ht="13.5" thickBot="1">
      <c r="A89" s="498"/>
      <c r="B89" s="283"/>
      <c r="C89" s="415"/>
    </row>
    <row r="90" spans="1:3" s="75" customFormat="1" ht="16.5" customHeight="1" thickBot="1">
      <c r="A90" s="284"/>
      <c r="B90" s="285" t="s">
        <v>63</v>
      </c>
      <c r="C90" s="416"/>
    </row>
    <row r="91" spans="1:3" s="117" customFormat="1" ht="12" customHeight="1" thickBot="1">
      <c r="A91" s="464" t="s">
        <v>21</v>
      </c>
      <c r="B91" s="31" t="s">
        <v>386</v>
      </c>
      <c r="C91" s="342">
        <f>SUM(C92:C96)</f>
        <v>207827</v>
      </c>
    </row>
    <row r="92" spans="1:3" ht="12" customHeight="1">
      <c r="A92" s="499" t="s">
        <v>109</v>
      </c>
      <c r="B92" s="10" t="s">
        <v>52</v>
      </c>
      <c r="C92" s="344">
        <v>46781</v>
      </c>
    </row>
    <row r="93" spans="1:3" ht="12" customHeight="1">
      <c r="A93" s="491" t="s">
        <v>110</v>
      </c>
      <c r="B93" s="8" t="s">
        <v>193</v>
      </c>
      <c r="C93" s="345">
        <v>8629</v>
      </c>
    </row>
    <row r="94" spans="1:3" ht="12" customHeight="1">
      <c r="A94" s="491" t="s">
        <v>111</v>
      </c>
      <c r="B94" s="8" t="s">
        <v>150</v>
      </c>
      <c r="C94" s="347">
        <v>117285</v>
      </c>
    </row>
    <row r="95" spans="1:3" ht="12" customHeight="1">
      <c r="A95" s="491" t="s">
        <v>112</v>
      </c>
      <c r="B95" s="11" t="s">
        <v>194</v>
      </c>
      <c r="C95" s="347">
        <v>5042</v>
      </c>
    </row>
    <row r="96" spans="1:3" ht="12" customHeight="1">
      <c r="A96" s="491" t="s">
        <v>123</v>
      </c>
      <c r="B96" s="19" t="s">
        <v>195</v>
      </c>
      <c r="C96" s="347">
        <v>30090</v>
      </c>
    </row>
    <row r="97" spans="1:3" ht="12" customHeight="1">
      <c r="A97" s="491" t="s">
        <v>113</v>
      </c>
      <c r="B97" s="8" t="s">
        <v>387</v>
      </c>
      <c r="C97" s="347"/>
    </row>
    <row r="98" spans="1:3" ht="12" customHeight="1">
      <c r="A98" s="491" t="s">
        <v>114</v>
      </c>
      <c r="B98" s="168" t="s">
        <v>388</v>
      </c>
      <c r="C98" s="347"/>
    </row>
    <row r="99" spans="1:3" ht="12" customHeight="1">
      <c r="A99" s="491" t="s">
        <v>124</v>
      </c>
      <c r="B99" s="169" t="s">
        <v>389</v>
      </c>
      <c r="C99" s="347"/>
    </row>
    <row r="100" spans="1:3" ht="12" customHeight="1">
      <c r="A100" s="491" t="s">
        <v>125</v>
      </c>
      <c r="B100" s="169" t="s">
        <v>390</v>
      </c>
      <c r="C100" s="347"/>
    </row>
    <row r="101" spans="1:3" ht="12" customHeight="1">
      <c r="A101" s="491" t="s">
        <v>126</v>
      </c>
      <c r="B101" s="168" t="s">
        <v>391</v>
      </c>
      <c r="C101" s="347"/>
    </row>
    <row r="102" spans="1:3" ht="12" customHeight="1">
      <c r="A102" s="491" t="s">
        <v>127</v>
      </c>
      <c r="B102" s="168" t="s">
        <v>392</v>
      </c>
      <c r="C102" s="347"/>
    </row>
    <row r="103" spans="1:3" ht="12" customHeight="1">
      <c r="A103" s="491" t="s">
        <v>129</v>
      </c>
      <c r="B103" s="169" t="s">
        <v>393</v>
      </c>
      <c r="C103" s="347"/>
    </row>
    <row r="104" spans="1:3" ht="12" customHeight="1">
      <c r="A104" s="500" t="s">
        <v>196</v>
      </c>
      <c r="B104" s="170" t="s">
        <v>394</v>
      </c>
      <c r="C104" s="347"/>
    </row>
    <row r="105" spans="1:3" ht="12" customHeight="1">
      <c r="A105" s="491" t="s">
        <v>384</v>
      </c>
      <c r="B105" s="170" t="s">
        <v>395</v>
      </c>
      <c r="C105" s="347"/>
    </row>
    <row r="106" spans="1:3" ht="12" customHeight="1" thickBot="1">
      <c r="A106" s="501" t="s">
        <v>385</v>
      </c>
      <c r="B106" s="171" t="s">
        <v>396</v>
      </c>
      <c r="C106" s="351">
        <v>30090</v>
      </c>
    </row>
    <row r="107" spans="1:3" ht="12" customHeight="1" thickBot="1">
      <c r="A107" s="37" t="s">
        <v>22</v>
      </c>
      <c r="B107" s="30" t="s">
        <v>397</v>
      </c>
      <c r="C107" s="343">
        <f>+C108+C110+C112</f>
        <v>99527</v>
      </c>
    </row>
    <row r="108" spans="1:3" ht="12" customHeight="1">
      <c r="A108" s="490" t="s">
        <v>115</v>
      </c>
      <c r="B108" s="8" t="s">
        <v>242</v>
      </c>
      <c r="C108" s="346">
        <v>99527</v>
      </c>
    </row>
    <row r="109" spans="1:3" ht="12" customHeight="1">
      <c r="A109" s="490" t="s">
        <v>116</v>
      </c>
      <c r="B109" s="12" t="s">
        <v>401</v>
      </c>
      <c r="C109" s="346">
        <v>723</v>
      </c>
    </row>
    <row r="110" spans="1:3" ht="12" customHeight="1">
      <c r="A110" s="490" t="s">
        <v>117</v>
      </c>
      <c r="B110" s="12" t="s">
        <v>197</v>
      </c>
      <c r="C110" s="345"/>
    </row>
    <row r="111" spans="1:3" ht="12" customHeight="1">
      <c r="A111" s="490" t="s">
        <v>118</v>
      </c>
      <c r="B111" s="12" t="s">
        <v>402</v>
      </c>
      <c r="C111" s="310"/>
    </row>
    <row r="112" spans="1:3" ht="12" customHeight="1">
      <c r="A112" s="490" t="s">
        <v>119</v>
      </c>
      <c r="B112" s="340" t="s">
        <v>245</v>
      </c>
      <c r="C112" s="310"/>
    </row>
    <row r="113" spans="1:3" ht="12" customHeight="1">
      <c r="A113" s="490" t="s">
        <v>128</v>
      </c>
      <c r="B113" s="339" t="s">
        <v>525</v>
      </c>
      <c r="C113" s="310"/>
    </row>
    <row r="114" spans="1:3" ht="12" customHeight="1">
      <c r="A114" s="490" t="s">
        <v>130</v>
      </c>
      <c r="B114" s="468" t="s">
        <v>407</v>
      </c>
      <c r="C114" s="310"/>
    </row>
    <row r="115" spans="1:3" ht="12" customHeight="1">
      <c r="A115" s="490" t="s">
        <v>198</v>
      </c>
      <c r="B115" s="169" t="s">
        <v>390</v>
      </c>
      <c r="C115" s="310"/>
    </row>
    <row r="116" spans="1:3" ht="12" customHeight="1">
      <c r="A116" s="490" t="s">
        <v>199</v>
      </c>
      <c r="B116" s="169" t="s">
        <v>406</v>
      </c>
      <c r="C116" s="310"/>
    </row>
    <row r="117" spans="1:3" ht="12" customHeight="1">
      <c r="A117" s="490" t="s">
        <v>200</v>
      </c>
      <c r="B117" s="169" t="s">
        <v>405</v>
      </c>
      <c r="C117" s="310"/>
    </row>
    <row r="118" spans="1:3" ht="12" customHeight="1">
      <c r="A118" s="490" t="s">
        <v>398</v>
      </c>
      <c r="B118" s="169" t="s">
        <v>393</v>
      </c>
      <c r="C118" s="310"/>
    </row>
    <row r="119" spans="1:3" ht="12" customHeight="1">
      <c r="A119" s="490" t="s">
        <v>399</v>
      </c>
      <c r="B119" s="169" t="s">
        <v>404</v>
      </c>
      <c r="C119" s="310"/>
    </row>
    <row r="120" spans="1:3" ht="12" customHeight="1" thickBot="1">
      <c r="A120" s="500" t="s">
        <v>400</v>
      </c>
      <c r="B120" s="169" t="s">
        <v>403</v>
      </c>
      <c r="C120" s="312"/>
    </row>
    <row r="121" spans="1:3" ht="12" customHeight="1" thickBot="1">
      <c r="A121" s="37" t="s">
        <v>23</v>
      </c>
      <c r="B121" s="149" t="s">
        <v>408</v>
      </c>
      <c r="C121" s="343">
        <f>+C122+C123</f>
        <v>8966</v>
      </c>
    </row>
    <row r="122" spans="1:3" ht="12" customHeight="1">
      <c r="A122" s="490" t="s">
        <v>98</v>
      </c>
      <c r="B122" s="9" t="s">
        <v>65</v>
      </c>
      <c r="C122" s="346">
        <v>8966</v>
      </c>
    </row>
    <row r="123" spans="1:3" ht="12" customHeight="1" thickBot="1">
      <c r="A123" s="492" t="s">
        <v>99</v>
      </c>
      <c r="B123" s="12" t="s">
        <v>66</v>
      </c>
      <c r="C123" s="347"/>
    </row>
    <row r="124" spans="1:3" ht="12" customHeight="1" thickBot="1">
      <c r="A124" s="37" t="s">
        <v>24</v>
      </c>
      <c r="B124" s="149" t="s">
        <v>409</v>
      </c>
      <c r="C124" s="343">
        <f>+C91+C107+C121</f>
        <v>316320</v>
      </c>
    </row>
    <row r="125" spans="1:3" ht="12" customHeight="1" thickBot="1">
      <c r="A125" s="37" t="s">
        <v>25</v>
      </c>
      <c r="B125" s="149" t="s">
        <v>410</v>
      </c>
      <c r="C125" s="343">
        <f>+C126+C127+C128</f>
        <v>0</v>
      </c>
    </row>
    <row r="126" spans="1:3" s="117" customFormat="1" ht="12" customHeight="1">
      <c r="A126" s="490" t="s">
        <v>102</v>
      </c>
      <c r="B126" s="9" t="s">
        <v>411</v>
      </c>
      <c r="C126" s="310"/>
    </row>
    <row r="127" spans="1:3" ht="12" customHeight="1">
      <c r="A127" s="490" t="s">
        <v>103</v>
      </c>
      <c r="B127" s="9" t="s">
        <v>412</v>
      </c>
      <c r="C127" s="310"/>
    </row>
    <row r="128" spans="1:3" ht="12" customHeight="1" thickBot="1">
      <c r="A128" s="500" t="s">
        <v>104</v>
      </c>
      <c r="B128" s="7" t="s">
        <v>413</v>
      </c>
      <c r="C128" s="310"/>
    </row>
    <row r="129" spans="1:3" ht="12" customHeight="1" thickBot="1">
      <c r="A129" s="37" t="s">
        <v>26</v>
      </c>
      <c r="B129" s="149" t="s">
        <v>477</v>
      </c>
      <c r="C129" s="343">
        <f>+C130+C131+C132+C133</f>
        <v>0</v>
      </c>
    </row>
    <row r="130" spans="1:3" ht="12" customHeight="1">
      <c r="A130" s="490" t="s">
        <v>105</v>
      </c>
      <c r="B130" s="9" t="s">
        <v>414</v>
      </c>
      <c r="C130" s="310"/>
    </row>
    <row r="131" spans="1:3" ht="12" customHeight="1">
      <c r="A131" s="490" t="s">
        <v>106</v>
      </c>
      <c r="B131" s="9" t="s">
        <v>415</v>
      </c>
      <c r="C131" s="310"/>
    </row>
    <row r="132" spans="1:3" ht="12" customHeight="1">
      <c r="A132" s="490" t="s">
        <v>317</v>
      </c>
      <c r="B132" s="9" t="s">
        <v>416</v>
      </c>
      <c r="C132" s="310"/>
    </row>
    <row r="133" spans="1:3" s="117" customFormat="1" ht="12" customHeight="1" thickBot="1">
      <c r="A133" s="500" t="s">
        <v>318</v>
      </c>
      <c r="B133" s="7" t="s">
        <v>417</v>
      </c>
      <c r="C133" s="310"/>
    </row>
    <row r="134" spans="1:11" ht="12" customHeight="1" thickBot="1">
      <c r="A134" s="37" t="s">
        <v>27</v>
      </c>
      <c r="B134" s="149" t="s">
        <v>418</v>
      </c>
      <c r="C134" s="349">
        <f>+C135+C136+C137+C138</f>
        <v>194920</v>
      </c>
      <c r="K134" s="292"/>
    </row>
    <row r="135" spans="1:3" ht="12.75">
      <c r="A135" s="490" t="s">
        <v>107</v>
      </c>
      <c r="B135" s="9" t="s">
        <v>583</v>
      </c>
      <c r="C135" s="310">
        <v>194920</v>
      </c>
    </row>
    <row r="136" spans="1:3" ht="12" customHeight="1">
      <c r="A136" s="490" t="s">
        <v>108</v>
      </c>
      <c r="B136" s="9" t="s">
        <v>429</v>
      </c>
      <c r="C136" s="310"/>
    </row>
    <row r="137" spans="1:3" s="117" customFormat="1" ht="12" customHeight="1">
      <c r="A137" s="490" t="s">
        <v>330</v>
      </c>
      <c r="B137" s="9" t="s">
        <v>420</v>
      </c>
      <c r="C137" s="310"/>
    </row>
    <row r="138" spans="1:3" s="117" customFormat="1" ht="12" customHeight="1" thickBot="1">
      <c r="A138" s="500" t="s">
        <v>331</v>
      </c>
      <c r="B138" s="7" t="s">
        <v>421</v>
      </c>
      <c r="C138" s="310"/>
    </row>
    <row r="139" spans="1:3" s="117" customFormat="1" ht="12" customHeight="1" thickBot="1">
      <c r="A139" s="37" t="s">
        <v>28</v>
      </c>
      <c r="B139" s="149" t="s">
        <v>422</v>
      </c>
      <c r="C139" s="352">
        <f>+C140+C141+C142+C143</f>
        <v>0</v>
      </c>
    </row>
    <row r="140" spans="1:3" s="117" customFormat="1" ht="12" customHeight="1">
      <c r="A140" s="490" t="s">
        <v>191</v>
      </c>
      <c r="B140" s="9" t="s">
        <v>423</v>
      </c>
      <c r="C140" s="310"/>
    </row>
    <row r="141" spans="1:3" s="117" customFormat="1" ht="12" customHeight="1">
      <c r="A141" s="490" t="s">
        <v>192</v>
      </c>
      <c r="B141" s="9" t="s">
        <v>424</v>
      </c>
      <c r="C141" s="310"/>
    </row>
    <row r="142" spans="1:3" s="117" customFormat="1" ht="12" customHeight="1">
      <c r="A142" s="490" t="s">
        <v>244</v>
      </c>
      <c r="B142" s="9" t="s">
        <v>425</v>
      </c>
      <c r="C142" s="310"/>
    </row>
    <row r="143" spans="1:3" ht="12.75" customHeight="1" thickBot="1">
      <c r="A143" s="490" t="s">
        <v>333</v>
      </c>
      <c r="B143" s="9" t="s">
        <v>426</v>
      </c>
      <c r="C143" s="310"/>
    </row>
    <row r="144" spans="1:3" ht="12" customHeight="1" thickBot="1">
      <c r="A144" s="37" t="s">
        <v>29</v>
      </c>
      <c r="B144" s="149" t="s">
        <v>427</v>
      </c>
      <c r="C144" s="484">
        <f>+C125+C129+C134+C139</f>
        <v>194920</v>
      </c>
    </row>
    <row r="145" spans="1:3" ht="15" customHeight="1" thickBot="1">
      <c r="A145" s="502" t="s">
        <v>30</v>
      </c>
      <c r="B145" s="435" t="s">
        <v>428</v>
      </c>
      <c r="C145" s="484">
        <f>+C124+C144</f>
        <v>511240</v>
      </c>
    </row>
    <row r="146" ht="13.5" thickBot="1"/>
    <row r="147" spans="1:3" ht="15" customHeight="1" thickBot="1">
      <c r="A147" s="289" t="s">
        <v>218</v>
      </c>
      <c r="B147" s="290"/>
      <c r="C147" s="146">
        <v>1</v>
      </c>
    </row>
    <row r="148" spans="1:3" ht="14.25" customHeight="1" thickBot="1">
      <c r="A148" s="289" t="s">
        <v>219</v>
      </c>
      <c r="B148" s="290"/>
      <c r="C148" s="146">
        <v>78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9" r:id="rId1"/>
  <rowBreaks count="1" manualBreakCount="1">
    <brk id="8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">
      <selection activeCell="F11" sqref="F11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">
        <v>609</v>
      </c>
    </row>
    <row r="2" spans="1:3" s="113" customFormat="1" ht="21" customHeight="1">
      <c r="A2" s="462" t="s">
        <v>70</v>
      </c>
      <c r="B2" s="404" t="s">
        <v>238</v>
      </c>
      <c r="C2" s="406" t="s">
        <v>57</v>
      </c>
    </row>
    <row r="3" spans="1:3" s="113" customFormat="1" ht="16.5" thickBot="1">
      <c r="A3" s="269" t="s">
        <v>215</v>
      </c>
      <c r="B3" s="405" t="s">
        <v>526</v>
      </c>
      <c r="C3" s="407">
        <v>2</v>
      </c>
    </row>
    <row r="4" spans="1:3" s="114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408" t="s">
        <v>60</v>
      </c>
    </row>
    <row r="6" spans="1:3" s="75" customFormat="1" ht="12.75" customHeight="1" thickBot="1">
      <c r="A6" s="233">
        <v>1</v>
      </c>
      <c r="B6" s="234">
        <v>2</v>
      </c>
      <c r="C6" s="235">
        <v>3</v>
      </c>
    </row>
    <row r="7" spans="1:3" s="75" customFormat="1" ht="15.75" customHeight="1" thickBot="1">
      <c r="A7" s="274"/>
      <c r="B7" s="275" t="s">
        <v>61</v>
      </c>
      <c r="C7" s="409"/>
    </row>
    <row r="8" spans="1:3" s="75" customFormat="1" ht="12" customHeight="1" thickBot="1">
      <c r="A8" s="37" t="s">
        <v>21</v>
      </c>
      <c r="B8" s="21" t="s">
        <v>273</v>
      </c>
      <c r="C8" s="343">
        <f>+C9+C10+C11+C12+C13+C14</f>
        <v>217542</v>
      </c>
    </row>
    <row r="9" spans="1:3" s="115" customFormat="1" ht="12" customHeight="1">
      <c r="A9" s="490" t="s">
        <v>109</v>
      </c>
      <c r="B9" s="472" t="s">
        <v>274</v>
      </c>
      <c r="C9" s="346">
        <v>92008</v>
      </c>
    </row>
    <row r="10" spans="1:3" s="116" customFormat="1" ht="12" customHeight="1">
      <c r="A10" s="491" t="s">
        <v>110</v>
      </c>
      <c r="B10" s="473" t="s">
        <v>275</v>
      </c>
      <c r="C10" s="345">
        <v>56435</v>
      </c>
    </row>
    <row r="11" spans="1:3" s="116" customFormat="1" ht="12" customHeight="1">
      <c r="A11" s="491" t="s">
        <v>111</v>
      </c>
      <c r="B11" s="473" t="s">
        <v>276</v>
      </c>
      <c r="C11" s="345">
        <v>61288</v>
      </c>
    </row>
    <row r="12" spans="1:3" s="116" customFormat="1" ht="12" customHeight="1">
      <c r="A12" s="491" t="s">
        <v>112</v>
      </c>
      <c r="B12" s="473" t="s">
        <v>277</v>
      </c>
      <c r="C12" s="345">
        <v>4952</v>
      </c>
    </row>
    <row r="13" spans="1:3" s="116" customFormat="1" ht="12" customHeight="1">
      <c r="A13" s="491" t="s">
        <v>158</v>
      </c>
      <c r="B13" s="473" t="s">
        <v>278</v>
      </c>
      <c r="C13" s="588">
        <v>2859</v>
      </c>
    </row>
    <row r="14" spans="1:3" s="115" customFormat="1" ht="12" customHeight="1" thickBot="1">
      <c r="A14" s="492" t="s">
        <v>113</v>
      </c>
      <c r="B14" s="474" t="s">
        <v>279</v>
      </c>
      <c r="C14" s="521"/>
    </row>
    <row r="15" spans="1:3" s="115" customFormat="1" ht="12" customHeight="1" thickBot="1">
      <c r="A15" s="37" t="s">
        <v>22</v>
      </c>
      <c r="B15" s="338" t="s">
        <v>280</v>
      </c>
      <c r="C15" s="343">
        <f>+C16+C17+C18+C19+C20</f>
        <v>76455</v>
      </c>
    </row>
    <row r="16" spans="1:3" s="115" customFormat="1" ht="12" customHeight="1">
      <c r="A16" s="490" t="s">
        <v>115</v>
      </c>
      <c r="B16" s="472" t="s">
        <v>281</v>
      </c>
      <c r="C16" s="346"/>
    </row>
    <row r="17" spans="1:3" s="115" customFormat="1" ht="12" customHeight="1">
      <c r="A17" s="491" t="s">
        <v>116</v>
      </c>
      <c r="B17" s="473" t="s">
        <v>282</v>
      </c>
      <c r="C17" s="345"/>
    </row>
    <row r="18" spans="1:3" s="115" customFormat="1" ht="12" customHeight="1">
      <c r="A18" s="491" t="s">
        <v>117</v>
      </c>
      <c r="B18" s="473" t="s">
        <v>519</v>
      </c>
      <c r="C18" s="345"/>
    </row>
    <row r="19" spans="1:3" s="115" customFormat="1" ht="12" customHeight="1">
      <c r="A19" s="491" t="s">
        <v>118</v>
      </c>
      <c r="B19" s="473" t="s">
        <v>520</v>
      </c>
      <c r="C19" s="345"/>
    </row>
    <row r="20" spans="1:3" s="115" customFormat="1" ht="12" customHeight="1">
      <c r="A20" s="491" t="s">
        <v>119</v>
      </c>
      <c r="B20" s="473" t="s">
        <v>283</v>
      </c>
      <c r="C20" s="345">
        <v>76455</v>
      </c>
    </row>
    <row r="21" spans="1:3" s="116" customFormat="1" ht="12" customHeight="1" thickBot="1">
      <c r="A21" s="492" t="s">
        <v>128</v>
      </c>
      <c r="B21" s="474" t="s">
        <v>284</v>
      </c>
      <c r="C21" s="347">
        <v>29303</v>
      </c>
    </row>
    <row r="22" spans="1:3" s="116" customFormat="1" ht="12" customHeight="1" thickBot="1">
      <c r="A22" s="37" t="s">
        <v>23</v>
      </c>
      <c r="B22" s="21" t="s">
        <v>285</v>
      </c>
      <c r="C22" s="343">
        <f>+C23+C24+C25+C26+C27</f>
        <v>59894</v>
      </c>
    </row>
    <row r="23" spans="1:3" s="116" customFormat="1" ht="12" customHeight="1">
      <c r="A23" s="490" t="s">
        <v>98</v>
      </c>
      <c r="B23" s="472" t="s">
        <v>286</v>
      </c>
      <c r="C23" s="346"/>
    </row>
    <row r="24" spans="1:3" s="115" customFormat="1" ht="12" customHeight="1">
      <c r="A24" s="491" t="s">
        <v>99</v>
      </c>
      <c r="B24" s="473" t="s">
        <v>287</v>
      </c>
      <c r="C24" s="345"/>
    </row>
    <row r="25" spans="1:3" s="116" customFormat="1" ht="12" customHeight="1">
      <c r="A25" s="491" t="s">
        <v>100</v>
      </c>
      <c r="B25" s="473" t="s">
        <v>521</v>
      </c>
      <c r="C25" s="345"/>
    </row>
    <row r="26" spans="1:3" s="116" customFormat="1" ht="12" customHeight="1">
      <c r="A26" s="491" t="s">
        <v>101</v>
      </c>
      <c r="B26" s="473" t="s">
        <v>522</v>
      </c>
      <c r="C26" s="345"/>
    </row>
    <row r="27" spans="1:3" s="116" customFormat="1" ht="12" customHeight="1">
      <c r="A27" s="491" t="s">
        <v>181</v>
      </c>
      <c r="B27" s="473" t="s">
        <v>288</v>
      </c>
      <c r="C27" s="345">
        <v>59894</v>
      </c>
    </row>
    <row r="28" spans="1:3" s="116" customFormat="1" ht="12" customHeight="1" thickBot="1">
      <c r="A28" s="492" t="s">
        <v>182</v>
      </c>
      <c r="B28" s="474" t="s">
        <v>289</v>
      </c>
      <c r="C28" s="347">
        <v>21924</v>
      </c>
    </row>
    <row r="29" spans="1:3" s="116" customFormat="1" ht="12" customHeight="1" thickBot="1">
      <c r="A29" s="37" t="s">
        <v>183</v>
      </c>
      <c r="B29" s="21" t="s">
        <v>290</v>
      </c>
      <c r="C29" s="349">
        <f>+C30+C33+C34+C35</f>
        <v>117130</v>
      </c>
    </row>
    <row r="30" spans="1:3" s="116" customFormat="1" ht="12" customHeight="1">
      <c r="A30" s="490" t="s">
        <v>291</v>
      </c>
      <c r="B30" s="472" t="s">
        <v>297</v>
      </c>
      <c r="C30" s="467">
        <f>+C31+C32</f>
        <v>104620</v>
      </c>
    </row>
    <row r="31" spans="1:3" s="116" customFormat="1" ht="12" customHeight="1">
      <c r="A31" s="491" t="s">
        <v>292</v>
      </c>
      <c r="B31" s="473" t="s">
        <v>298</v>
      </c>
      <c r="C31" s="345">
        <v>42200</v>
      </c>
    </row>
    <row r="32" spans="1:3" s="116" customFormat="1" ht="12" customHeight="1">
      <c r="A32" s="491" t="s">
        <v>293</v>
      </c>
      <c r="B32" s="473" t="s">
        <v>299</v>
      </c>
      <c r="C32" s="345">
        <v>62420</v>
      </c>
    </row>
    <row r="33" spans="1:3" s="116" customFormat="1" ht="12" customHeight="1">
      <c r="A33" s="491" t="s">
        <v>294</v>
      </c>
      <c r="B33" s="473" t="s">
        <v>300</v>
      </c>
      <c r="C33" s="345">
        <v>10800</v>
      </c>
    </row>
    <row r="34" spans="1:3" s="116" customFormat="1" ht="12" customHeight="1">
      <c r="A34" s="491" t="s">
        <v>295</v>
      </c>
      <c r="B34" s="473" t="s">
        <v>301</v>
      </c>
      <c r="C34" s="345"/>
    </row>
    <row r="35" spans="1:3" s="116" customFormat="1" ht="12" customHeight="1" thickBot="1">
      <c r="A35" s="492" t="s">
        <v>296</v>
      </c>
      <c r="B35" s="474" t="s">
        <v>302</v>
      </c>
      <c r="C35" s="347">
        <v>1710</v>
      </c>
    </row>
    <row r="36" spans="1:3" s="116" customFormat="1" ht="12" customHeight="1" thickBot="1">
      <c r="A36" s="37" t="s">
        <v>25</v>
      </c>
      <c r="B36" s="21" t="s">
        <v>303</v>
      </c>
      <c r="C36" s="343">
        <f>SUM(C37:C46)</f>
        <v>25170</v>
      </c>
    </row>
    <row r="37" spans="1:3" s="116" customFormat="1" ht="12" customHeight="1">
      <c r="A37" s="490" t="s">
        <v>102</v>
      </c>
      <c r="B37" s="472" t="s">
        <v>306</v>
      </c>
      <c r="C37" s="346"/>
    </row>
    <row r="38" spans="1:3" s="116" customFormat="1" ht="12" customHeight="1">
      <c r="A38" s="491" t="s">
        <v>103</v>
      </c>
      <c r="B38" s="473" t="s">
        <v>307</v>
      </c>
      <c r="C38" s="345"/>
    </row>
    <row r="39" spans="1:3" s="116" customFormat="1" ht="12" customHeight="1">
      <c r="A39" s="491" t="s">
        <v>104</v>
      </c>
      <c r="B39" s="473" t="s">
        <v>308</v>
      </c>
      <c r="C39" s="345">
        <v>17758</v>
      </c>
    </row>
    <row r="40" spans="1:3" s="116" customFormat="1" ht="12" customHeight="1">
      <c r="A40" s="491" t="s">
        <v>185</v>
      </c>
      <c r="B40" s="473" t="s">
        <v>309</v>
      </c>
      <c r="C40" s="345">
        <v>1668</v>
      </c>
    </row>
    <row r="41" spans="1:3" s="116" customFormat="1" ht="12" customHeight="1">
      <c r="A41" s="491" t="s">
        <v>186</v>
      </c>
      <c r="B41" s="473" t="s">
        <v>310</v>
      </c>
      <c r="C41" s="345"/>
    </row>
    <row r="42" spans="1:3" s="116" customFormat="1" ht="12" customHeight="1">
      <c r="A42" s="491" t="s">
        <v>187</v>
      </c>
      <c r="B42" s="473" t="s">
        <v>311</v>
      </c>
      <c r="C42" s="345">
        <v>4794</v>
      </c>
    </row>
    <row r="43" spans="1:3" s="116" customFormat="1" ht="12" customHeight="1">
      <c r="A43" s="491" t="s">
        <v>188</v>
      </c>
      <c r="B43" s="473" t="s">
        <v>312</v>
      </c>
      <c r="C43" s="345"/>
    </row>
    <row r="44" spans="1:3" s="116" customFormat="1" ht="12" customHeight="1">
      <c r="A44" s="491" t="s">
        <v>189</v>
      </c>
      <c r="B44" s="473" t="s">
        <v>313</v>
      </c>
      <c r="C44" s="345">
        <v>950</v>
      </c>
    </row>
    <row r="45" spans="1:3" s="116" customFormat="1" ht="12" customHeight="1">
      <c r="A45" s="491" t="s">
        <v>304</v>
      </c>
      <c r="B45" s="473" t="s">
        <v>314</v>
      </c>
      <c r="C45" s="348"/>
    </row>
    <row r="46" spans="1:3" s="116" customFormat="1" ht="12" customHeight="1" thickBot="1">
      <c r="A46" s="492" t="s">
        <v>305</v>
      </c>
      <c r="B46" s="474" t="s">
        <v>315</v>
      </c>
      <c r="C46" s="459"/>
    </row>
    <row r="47" spans="1:3" s="116" customFormat="1" ht="12" customHeight="1" thickBot="1">
      <c r="A47" s="37" t="s">
        <v>26</v>
      </c>
      <c r="B47" s="21" t="s">
        <v>316</v>
      </c>
      <c r="C47" s="343">
        <f>SUM(C48:C52)</f>
        <v>0</v>
      </c>
    </row>
    <row r="48" spans="1:3" s="116" customFormat="1" ht="12" customHeight="1">
      <c r="A48" s="490" t="s">
        <v>105</v>
      </c>
      <c r="B48" s="472" t="s">
        <v>320</v>
      </c>
      <c r="C48" s="522"/>
    </row>
    <row r="49" spans="1:3" s="116" customFormat="1" ht="12" customHeight="1">
      <c r="A49" s="491" t="s">
        <v>106</v>
      </c>
      <c r="B49" s="473" t="s">
        <v>321</v>
      </c>
      <c r="C49" s="348"/>
    </row>
    <row r="50" spans="1:3" s="116" customFormat="1" ht="12" customHeight="1">
      <c r="A50" s="491" t="s">
        <v>317</v>
      </c>
      <c r="B50" s="473" t="s">
        <v>322</v>
      </c>
      <c r="C50" s="348"/>
    </row>
    <row r="51" spans="1:3" s="116" customFormat="1" ht="12" customHeight="1">
      <c r="A51" s="491" t="s">
        <v>318</v>
      </c>
      <c r="B51" s="473" t="s">
        <v>323</v>
      </c>
      <c r="C51" s="348"/>
    </row>
    <row r="52" spans="1:3" s="116" customFormat="1" ht="12" customHeight="1" thickBot="1">
      <c r="A52" s="492" t="s">
        <v>319</v>
      </c>
      <c r="B52" s="474" t="s">
        <v>324</v>
      </c>
      <c r="C52" s="459"/>
    </row>
    <row r="53" spans="1:3" s="116" customFormat="1" ht="12" customHeight="1" thickBot="1">
      <c r="A53" s="37" t="s">
        <v>190</v>
      </c>
      <c r="B53" s="21" t="s">
        <v>325</v>
      </c>
      <c r="C53" s="343">
        <f>SUM(C54:C56)</f>
        <v>0</v>
      </c>
    </row>
    <row r="54" spans="1:3" s="116" customFormat="1" ht="12" customHeight="1">
      <c r="A54" s="490" t="s">
        <v>107</v>
      </c>
      <c r="B54" s="472" t="s">
        <v>326</v>
      </c>
      <c r="C54" s="346"/>
    </row>
    <row r="55" spans="1:3" s="116" customFormat="1" ht="12" customHeight="1">
      <c r="A55" s="491" t="s">
        <v>108</v>
      </c>
      <c r="B55" s="473" t="s">
        <v>523</v>
      </c>
      <c r="C55" s="345"/>
    </row>
    <row r="56" spans="1:3" s="116" customFormat="1" ht="12" customHeight="1">
      <c r="A56" s="491" t="s">
        <v>330</v>
      </c>
      <c r="B56" s="473" t="s">
        <v>328</v>
      </c>
      <c r="C56" s="345"/>
    </row>
    <row r="57" spans="1:3" s="116" customFormat="1" ht="12" customHeight="1" thickBot="1">
      <c r="A57" s="492" t="s">
        <v>331</v>
      </c>
      <c r="B57" s="474" t="s">
        <v>329</v>
      </c>
      <c r="C57" s="347"/>
    </row>
    <row r="58" spans="1:3" s="116" customFormat="1" ht="12" customHeight="1" thickBot="1">
      <c r="A58" s="37" t="s">
        <v>28</v>
      </c>
      <c r="B58" s="338" t="s">
        <v>332</v>
      </c>
      <c r="C58" s="343">
        <f>SUM(C59:C61)</f>
        <v>49</v>
      </c>
    </row>
    <row r="59" spans="1:3" s="116" customFormat="1" ht="12" customHeight="1">
      <c r="A59" s="490" t="s">
        <v>191</v>
      </c>
      <c r="B59" s="472" t="s">
        <v>334</v>
      </c>
      <c r="C59" s="348"/>
    </row>
    <row r="60" spans="1:3" s="116" customFormat="1" ht="12" customHeight="1">
      <c r="A60" s="491" t="s">
        <v>192</v>
      </c>
      <c r="B60" s="473" t="s">
        <v>524</v>
      </c>
      <c r="C60" s="348">
        <v>49</v>
      </c>
    </row>
    <row r="61" spans="1:3" s="116" customFormat="1" ht="12" customHeight="1">
      <c r="A61" s="491" t="s">
        <v>244</v>
      </c>
      <c r="B61" s="473" t="s">
        <v>335</v>
      </c>
      <c r="C61" s="348"/>
    </row>
    <row r="62" spans="1:3" s="116" customFormat="1" ht="12" customHeight="1" thickBot="1">
      <c r="A62" s="492" t="s">
        <v>333</v>
      </c>
      <c r="B62" s="474" t="s">
        <v>336</v>
      </c>
      <c r="C62" s="348"/>
    </row>
    <row r="63" spans="1:3" s="116" customFormat="1" ht="12" customHeight="1" thickBot="1">
      <c r="A63" s="37" t="s">
        <v>29</v>
      </c>
      <c r="B63" s="21" t="s">
        <v>337</v>
      </c>
      <c r="C63" s="349">
        <f>+C8+C15+C22+C29+C36+C47+C53+C58</f>
        <v>496240</v>
      </c>
    </row>
    <row r="64" spans="1:3" s="116" customFormat="1" ht="12" customHeight="1" thickBot="1">
      <c r="A64" s="493" t="s">
        <v>478</v>
      </c>
      <c r="B64" s="338" t="s">
        <v>339</v>
      </c>
      <c r="C64" s="343">
        <f>SUM(C65:C67)</f>
        <v>0</v>
      </c>
    </row>
    <row r="65" spans="1:3" s="116" customFormat="1" ht="12" customHeight="1">
      <c r="A65" s="490" t="s">
        <v>372</v>
      </c>
      <c r="B65" s="472" t="s">
        <v>340</v>
      </c>
      <c r="C65" s="348"/>
    </row>
    <row r="66" spans="1:3" s="116" customFormat="1" ht="12" customHeight="1">
      <c r="A66" s="491" t="s">
        <v>381</v>
      </c>
      <c r="B66" s="473" t="s">
        <v>341</v>
      </c>
      <c r="C66" s="348"/>
    </row>
    <row r="67" spans="1:3" s="116" customFormat="1" ht="12" customHeight="1" thickBot="1">
      <c r="A67" s="492" t="s">
        <v>382</v>
      </c>
      <c r="B67" s="476" t="s">
        <v>342</v>
      </c>
      <c r="C67" s="348"/>
    </row>
    <row r="68" spans="1:3" s="116" customFormat="1" ht="12" customHeight="1" thickBot="1">
      <c r="A68" s="493" t="s">
        <v>343</v>
      </c>
      <c r="B68" s="338" t="s">
        <v>344</v>
      </c>
      <c r="C68" s="343">
        <f>SUM(C69:C72)</f>
        <v>0</v>
      </c>
    </row>
    <row r="69" spans="1:3" s="116" customFormat="1" ht="12" customHeight="1">
      <c r="A69" s="490" t="s">
        <v>159</v>
      </c>
      <c r="B69" s="472" t="s">
        <v>345</v>
      </c>
      <c r="C69" s="348"/>
    </row>
    <row r="70" spans="1:3" s="116" customFormat="1" ht="12" customHeight="1">
      <c r="A70" s="491" t="s">
        <v>160</v>
      </c>
      <c r="B70" s="473" t="s">
        <v>346</v>
      </c>
      <c r="C70" s="348"/>
    </row>
    <row r="71" spans="1:3" s="116" customFormat="1" ht="12" customHeight="1">
      <c r="A71" s="491" t="s">
        <v>373</v>
      </c>
      <c r="B71" s="473" t="s">
        <v>347</v>
      </c>
      <c r="C71" s="348"/>
    </row>
    <row r="72" spans="1:3" s="116" customFormat="1" ht="12" customHeight="1" thickBot="1">
      <c r="A72" s="492" t="s">
        <v>374</v>
      </c>
      <c r="B72" s="474" t="s">
        <v>348</v>
      </c>
      <c r="C72" s="348"/>
    </row>
    <row r="73" spans="1:3" s="116" customFormat="1" ht="12" customHeight="1" thickBot="1">
      <c r="A73" s="493" t="s">
        <v>349</v>
      </c>
      <c r="B73" s="338" t="s">
        <v>350</v>
      </c>
      <c r="C73" s="343">
        <f>SUM(C74:C75)</f>
        <v>15000</v>
      </c>
    </row>
    <row r="74" spans="1:3" s="116" customFormat="1" ht="12" customHeight="1">
      <c r="A74" s="490" t="s">
        <v>375</v>
      </c>
      <c r="B74" s="472" t="s">
        <v>351</v>
      </c>
      <c r="C74" s="348">
        <v>15000</v>
      </c>
    </row>
    <row r="75" spans="1:3" s="116" customFormat="1" ht="12" customHeight="1" thickBot="1">
      <c r="A75" s="492" t="s">
        <v>376</v>
      </c>
      <c r="B75" s="474" t="s">
        <v>352</v>
      </c>
      <c r="C75" s="348"/>
    </row>
    <row r="76" spans="1:3" s="115" customFormat="1" ht="12" customHeight="1" thickBot="1">
      <c r="A76" s="493" t="s">
        <v>353</v>
      </c>
      <c r="B76" s="338" t="s">
        <v>354</v>
      </c>
      <c r="C76" s="343">
        <f>SUM(C77:C79)</f>
        <v>0</v>
      </c>
    </row>
    <row r="77" spans="1:3" s="116" customFormat="1" ht="12" customHeight="1">
      <c r="A77" s="490" t="s">
        <v>377</v>
      </c>
      <c r="B77" s="472" t="s">
        <v>355</v>
      </c>
      <c r="C77" s="348"/>
    </row>
    <row r="78" spans="1:3" s="116" customFormat="1" ht="12" customHeight="1">
      <c r="A78" s="491" t="s">
        <v>378</v>
      </c>
      <c r="B78" s="473" t="s">
        <v>356</v>
      </c>
      <c r="C78" s="348"/>
    </row>
    <row r="79" spans="1:3" s="116" customFormat="1" ht="12" customHeight="1" thickBot="1">
      <c r="A79" s="492" t="s">
        <v>379</v>
      </c>
      <c r="B79" s="474" t="s">
        <v>357</v>
      </c>
      <c r="C79" s="348"/>
    </row>
    <row r="80" spans="1:3" s="116" customFormat="1" ht="12" customHeight="1" thickBot="1">
      <c r="A80" s="493" t="s">
        <v>358</v>
      </c>
      <c r="B80" s="338" t="s">
        <v>380</v>
      </c>
      <c r="C80" s="343">
        <f>SUM(C81:C84)</f>
        <v>0</v>
      </c>
    </row>
    <row r="81" spans="1:3" s="116" customFormat="1" ht="12" customHeight="1">
      <c r="A81" s="494" t="s">
        <v>359</v>
      </c>
      <c r="B81" s="472" t="s">
        <v>360</v>
      </c>
      <c r="C81" s="348"/>
    </row>
    <row r="82" spans="1:3" s="116" customFormat="1" ht="12" customHeight="1">
      <c r="A82" s="495" t="s">
        <v>361</v>
      </c>
      <c r="B82" s="473" t="s">
        <v>362</v>
      </c>
      <c r="C82" s="348"/>
    </row>
    <row r="83" spans="1:3" s="116" customFormat="1" ht="12" customHeight="1">
      <c r="A83" s="495" t="s">
        <v>363</v>
      </c>
      <c r="B83" s="473" t="s">
        <v>364</v>
      </c>
      <c r="C83" s="348"/>
    </row>
    <row r="84" spans="1:3" s="115" customFormat="1" ht="12" customHeight="1" thickBot="1">
      <c r="A84" s="496" t="s">
        <v>365</v>
      </c>
      <c r="B84" s="474" t="s">
        <v>366</v>
      </c>
      <c r="C84" s="348"/>
    </row>
    <row r="85" spans="1:3" s="115" customFormat="1" ht="12" customHeight="1" thickBot="1">
      <c r="A85" s="493" t="s">
        <v>367</v>
      </c>
      <c r="B85" s="338" t="s">
        <v>368</v>
      </c>
      <c r="C85" s="523"/>
    </row>
    <row r="86" spans="1:3" s="115" customFormat="1" ht="12" customHeight="1" thickBot="1">
      <c r="A86" s="493" t="s">
        <v>369</v>
      </c>
      <c r="B86" s="480" t="s">
        <v>370</v>
      </c>
      <c r="C86" s="349">
        <f>+C64+C68+C73+C76+C80+C85</f>
        <v>15000</v>
      </c>
    </row>
    <row r="87" spans="1:3" s="115" customFormat="1" ht="12" customHeight="1" thickBot="1">
      <c r="A87" s="497" t="s">
        <v>383</v>
      </c>
      <c r="B87" s="482" t="s">
        <v>512</v>
      </c>
      <c r="C87" s="349">
        <f>+C63+C86</f>
        <v>511240</v>
      </c>
    </row>
    <row r="88" spans="1:3" s="116" customFormat="1" ht="15" customHeight="1">
      <c r="A88" s="280"/>
      <c r="B88" s="281"/>
      <c r="C88" s="414"/>
    </row>
    <row r="89" spans="1:3" ht="13.5" thickBot="1">
      <c r="A89" s="498"/>
      <c r="B89" s="283"/>
      <c r="C89" s="415"/>
    </row>
    <row r="90" spans="1:3" s="75" customFormat="1" ht="16.5" customHeight="1" thickBot="1">
      <c r="A90" s="284"/>
      <c r="B90" s="285" t="s">
        <v>63</v>
      </c>
      <c r="C90" s="416"/>
    </row>
    <row r="91" spans="1:3" s="117" customFormat="1" ht="12" customHeight="1" thickBot="1">
      <c r="A91" s="464" t="s">
        <v>21</v>
      </c>
      <c r="B91" s="31" t="s">
        <v>386</v>
      </c>
      <c r="C91" s="342">
        <f>SUM(C92:C96)</f>
        <v>207827</v>
      </c>
    </row>
    <row r="92" spans="1:3" ht="12" customHeight="1">
      <c r="A92" s="499" t="s">
        <v>109</v>
      </c>
      <c r="B92" s="10" t="s">
        <v>52</v>
      </c>
      <c r="C92" s="344">
        <v>46781</v>
      </c>
    </row>
    <row r="93" spans="1:3" ht="12" customHeight="1">
      <c r="A93" s="491" t="s">
        <v>110</v>
      </c>
      <c r="B93" s="8" t="s">
        <v>193</v>
      </c>
      <c r="C93" s="345">
        <v>8629</v>
      </c>
    </row>
    <row r="94" spans="1:3" ht="12" customHeight="1">
      <c r="A94" s="491" t="s">
        <v>111</v>
      </c>
      <c r="B94" s="8" t="s">
        <v>150</v>
      </c>
      <c r="C94" s="347">
        <v>117285</v>
      </c>
    </row>
    <row r="95" spans="1:3" ht="12" customHeight="1">
      <c r="A95" s="491" t="s">
        <v>112</v>
      </c>
      <c r="B95" s="11" t="s">
        <v>194</v>
      </c>
      <c r="C95" s="347">
        <v>5042</v>
      </c>
    </row>
    <row r="96" spans="1:3" ht="12" customHeight="1">
      <c r="A96" s="491" t="s">
        <v>123</v>
      </c>
      <c r="B96" s="19" t="s">
        <v>195</v>
      </c>
      <c r="C96" s="347">
        <v>30090</v>
      </c>
    </row>
    <row r="97" spans="1:3" ht="12" customHeight="1">
      <c r="A97" s="491" t="s">
        <v>113</v>
      </c>
      <c r="B97" s="8" t="s">
        <v>387</v>
      </c>
      <c r="C97" s="347"/>
    </row>
    <row r="98" spans="1:3" ht="12" customHeight="1">
      <c r="A98" s="491" t="s">
        <v>114</v>
      </c>
      <c r="B98" s="168" t="s">
        <v>388</v>
      </c>
      <c r="C98" s="347"/>
    </row>
    <row r="99" spans="1:3" ht="12" customHeight="1">
      <c r="A99" s="491" t="s">
        <v>124</v>
      </c>
      <c r="B99" s="169" t="s">
        <v>389</v>
      </c>
      <c r="C99" s="347"/>
    </row>
    <row r="100" spans="1:3" ht="12" customHeight="1">
      <c r="A100" s="491" t="s">
        <v>125</v>
      </c>
      <c r="B100" s="169" t="s">
        <v>390</v>
      </c>
      <c r="C100" s="347"/>
    </row>
    <row r="101" spans="1:3" ht="12" customHeight="1">
      <c r="A101" s="491" t="s">
        <v>126</v>
      </c>
      <c r="B101" s="168" t="s">
        <v>391</v>
      </c>
      <c r="C101" s="347"/>
    </row>
    <row r="102" spans="1:3" ht="12" customHeight="1">
      <c r="A102" s="491" t="s">
        <v>127</v>
      </c>
      <c r="B102" s="168" t="s">
        <v>392</v>
      </c>
      <c r="C102" s="347"/>
    </row>
    <row r="103" spans="1:3" ht="12" customHeight="1">
      <c r="A103" s="491" t="s">
        <v>129</v>
      </c>
      <c r="B103" s="169" t="s">
        <v>393</v>
      </c>
      <c r="C103" s="347"/>
    </row>
    <row r="104" spans="1:3" ht="12" customHeight="1">
      <c r="A104" s="500" t="s">
        <v>196</v>
      </c>
      <c r="B104" s="170" t="s">
        <v>394</v>
      </c>
      <c r="C104" s="347"/>
    </row>
    <row r="105" spans="1:3" ht="12" customHeight="1">
      <c r="A105" s="491" t="s">
        <v>384</v>
      </c>
      <c r="B105" s="170" t="s">
        <v>395</v>
      </c>
      <c r="C105" s="347"/>
    </row>
    <row r="106" spans="1:3" ht="12" customHeight="1" thickBot="1">
      <c r="A106" s="501" t="s">
        <v>385</v>
      </c>
      <c r="B106" s="171" t="s">
        <v>396</v>
      </c>
      <c r="C106" s="351">
        <v>30090</v>
      </c>
    </row>
    <row r="107" spans="1:3" ht="12" customHeight="1" thickBot="1">
      <c r="A107" s="37" t="s">
        <v>22</v>
      </c>
      <c r="B107" s="30" t="s">
        <v>397</v>
      </c>
      <c r="C107" s="343">
        <f>+C108+C110+C112</f>
        <v>99527</v>
      </c>
    </row>
    <row r="108" spans="1:3" ht="12" customHeight="1">
      <c r="A108" s="490" t="s">
        <v>115</v>
      </c>
      <c r="B108" s="8" t="s">
        <v>242</v>
      </c>
      <c r="C108" s="346">
        <v>99527</v>
      </c>
    </row>
    <row r="109" spans="1:3" ht="12" customHeight="1">
      <c r="A109" s="490" t="s">
        <v>116</v>
      </c>
      <c r="B109" s="12" t="s">
        <v>401</v>
      </c>
      <c r="C109" s="346">
        <v>723</v>
      </c>
    </row>
    <row r="110" spans="1:3" ht="12" customHeight="1">
      <c r="A110" s="490" t="s">
        <v>117</v>
      </c>
      <c r="B110" s="12" t="s">
        <v>197</v>
      </c>
      <c r="C110" s="345"/>
    </row>
    <row r="111" spans="1:3" ht="12" customHeight="1">
      <c r="A111" s="490" t="s">
        <v>118</v>
      </c>
      <c r="B111" s="12" t="s">
        <v>402</v>
      </c>
      <c r="C111" s="310"/>
    </row>
    <row r="112" spans="1:3" ht="12" customHeight="1">
      <c r="A112" s="490" t="s">
        <v>119</v>
      </c>
      <c r="B112" s="340" t="s">
        <v>245</v>
      </c>
      <c r="C112" s="310"/>
    </row>
    <row r="113" spans="1:3" ht="12" customHeight="1">
      <c r="A113" s="490" t="s">
        <v>128</v>
      </c>
      <c r="B113" s="339" t="s">
        <v>525</v>
      </c>
      <c r="C113" s="310"/>
    </row>
    <row r="114" spans="1:3" ht="12" customHeight="1">
      <c r="A114" s="490" t="s">
        <v>130</v>
      </c>
      <c r="B114" s="468" t="s">
        <v>407</v>
      </c>
      <c r="C114" s="310"/>
    </row>
    <row r="115" spans="1:3" ht="12" customHeight="1">
      <c r="A115" s="490" t="s">
        <v>198</v>
      </c>
      <c r="B115" s="169" t="s">
        <v>390</v>
      </c>
      <c r="C115" s="310"/>
    </row>
    <row r="116" spans="1:3" ht="12" customHeight="1">
      <c r="A116" s="490" t="s">
        <v>199</v>
      </c>
      <c r="B116" s="169" t="s">
        <v>406</v>
      </c>
      <c r="C116" s="310"/>
    </row>
    <row r="117" spans="1:3" ht="12" customHeight="1">
      <c r="A117" s="490" t="s">
        <v>200</v>
      </c>
      <c r="B117" s="169" t="s">
        <v>405</v>
      </c>
      <c r="C117" s="310"/>
    </row>
    <row r="118" spans="1:3" ht="12" customHeight="1">
      <c r="A118" s="490" t="s">
        <v>398</v>
      </c>
      <c r="B118" s="169" t="s">
        <v>393</v>
      </c>
      <c r="C118" s="310"/>
    </row>
    <row r="119" spans="1:3" ht="12" customHeight="1">
      <c r="A119" s="490" t="s">
        <v>399</v>
      </c>
      <c r="B119" s="169" t="s">
        <v>404</v>
      </c>
      <c r="C119" s="310"/>
    </row>
    <row r="120" spans="1:3" ht="12" customHeight="1" thickBot="1">
      <c r="A120" s="500" t="s">
        <v>400</v>
      </c>
      <c r="B120" s="169" t="s">
        <v>403</v>
      </c>
      <c r="C120" s="312"/>
    </row>
    <row r="121" spans="1:3" ht="12" customHeight="1" thickBot="1">
      <c r="A121" s="37" t="s">
        <v>23</v>
      </c>
      <c r="B121" s="149" t="s">
        <v>408</v>
      </c>
      <c r="C121" s="343">
        <f>+C122+C123</f>
        <v>10000</v>
      </c>
    </row>
    <row r="122" spans="1:3" ht="12" customHeight="1">
      <c r="A122" s="490" t="s">
        <v>98</v>
      </c>
      <c r="B122" s="9" t="s">
        <v>65</v>
      </c>
      <c r="C122" s="346">
        <v>10000</v>
      </c>
    </row>
    <row r="123" spans="1:3" ht="12" customHeight="1" thickBot="1">
      <c r="A123" s="492" t="s">
        <v>99</v>
      </c>
      <c r="B123" s="12" t="s">
        <v>66</v>
      </c>
      <c r="C123" s="347"/>
    </row>
    <row r="124" spans="1:3" ht="12" customHeight="1" thickBot="1">
      <c r="A124" s="37" t="s">
        <v>24</v>
      </c>
      <c r="B124" s="149" t="s">
        <v>409</v>
      </c>
      <c r="C124" s="343">
        <f>+C91+C107+C121</f>
        <v>317354</v>
      </c>
    </row>
    <row r="125" spans="1:3" ht="12" customHeight="1" thickBot="1">
      <c r="A125" s="37" t="s">
        <v>25</v>
      </c>
      <c r="B125" s="149" t="s">
        <v>410</v>
      </c>
      <c r="C125" s="343">
        <f>+C126+C127+C128</f>
        <v>0</v>
      </c>
    </row>
    <row r="126" spans="1:3" s="117" customFormat="1" ht="12" customHeight="1">
      <c r="A126" s="490" t="s">
        <v>102</v>
      </c>
      <c r="B126" s="9" t="s">
        <v>411</v>
      </c>
      <c r="C126" s="310"/>
    </row>
    <row r="127" spans="1:3" ht="12" customHeight="1">
      <c r="A127" s="490" t="s">
        <v>103</v>
      </c>
      <c r="B127" s="9" t="s">
        <v>412</v>
      </c>
      <c r="C127" s="310"/>
    </row>
    <row r="128" spans="1:3" ht="12" customHeight="1" thickBot="1">
      <c r="A128" s="500" t="s">
        <v>104</v>
      </c>
      <c r="B128" s="7" t="s">
        <v>413</v>
      </c>
      <c r="C128" s="310"/>
    </row>
    <row r="129" spans="1:3" ht="12" customHeight="1" thickBot="1">
      <c r="A129" s="37" t="s">
        <v>26</v>
      </c>
      <c r="B129" s="149" t="s">
        <v>477</v>
      </c>
      <c r="C129" s="343">
        <f>+C130+C131+C132+C133</f>
        <v>0</v>
      </c>
    </row>
    <row r="130" spans="1:3" ht="12" customHeight="1">
      <c r="A130" s="490" t="s">
        <v>105</v>
      </c>
      <c r="B130" s="9" t="s">
        <v>414</v>
      </c>
      <c r="C130" s="310"/>
    </row>
    <row r="131" spans="1:3" ht="12" customHeight="1">
      <c r="A131" s="490" t="s">
        <v>106</v>
      </c>
      <c r="B131" s="9" t="s">
        <v>415</v>
      </c>
      <c r="C131" s="310"/>
    </row>
    <row r="132" spans="1:3" ht="12" customHeight="1">
      <c r="A132" s="490" t="s">
        <v>317</v>
      </c>
      <c r="B132" s="9" t="s">
        <v>416</v>
      </c>
      <c r="C132" s="310"/>
    </row>
    <row r="133" spans="1:3" s="117" customFormat="1" ht="12" customHeight="1" thickBot="1">
      <c r="A133" s="500" t="s">
        <v>318</v>
      </c>
      <c r="B133" s="7" t="s">
        <v>417</v>
      </c>
      <c r="C133" s="310"/>
    </row>
    <row r="134" spans="1:11" ht="12" customHeight="1" thickBot="1">
      <c r="A134" s="37" t="s">
        <v>27</v>
      </c>
      <c r="B134" s="149" t="s">
        <v>418</v>
      </c>
      <c r="C134" s="349">
        <f>+C135+C136+C137+C138</f>
        <v>0</v>
      </c>
      <c r="K134" s="292"/>
    </row>
    <row r="135" spans="1:3" ht="12.75">
      <c r="A135" s="490" t="s">
        <v>107</v>
      </c>
      <c r="B135" s="9" t="s">
        <v>419</v>
      </c>
      <c r="C135" s="310"/>
    </row>
    <row r="136" spans="1:3" ht="12" customHeight="1">
      <c r="A136" s="490" t="s">
        <v>108</v>
      </c>
      <c r="B136" s="9" t="s">
        <v>429</v>
      </c>
      <c r="C136" s="310"/>
    </row>
    <row r="137" spans="1:3" s="117" customFormat="1" ht="12" customHeight="1">
      <c r="A137" s="490" t="s">
        <v>330</v>
      </c>
      <c r="B137" s="9" t="s">
        <v>420</v>
      </c>
      <c r="C137" s="310"/>
    </row>
    <row r="138" spans="1:3" s="117" customFormat="1" ht="12" customHeight="1" thickBot="1">
      <c r="A138" s="500" t="s">
        <v>331</v>
      </c>
      <c r="B138" s="7" t="s">
        <v>421</v>
      </c>
      <c r="C138" s="310"/>
    </row>
    <row r="139" spans="1:3" s="117" customFormat="1" ht="12" customHeight="1" thickBot="1">
      <c r="A139" s="37" t="s">
        <v>28</v>
      </c>
      <c r="B139" s="149" t="s">
        <v>422</v>
      </c>
      <c r="C139" s="352">
        <f>+C140+C141+C142+C143</f>
        <v>0</v>
      </c>
    </row>
    <row r="140" spans="1:3" s="117" customFormat="1" ht="12" customHeight="1">
      <c r="A140" s="490" t="s">
        <v>191</v>
      </c>
      <c r="B140" s="9" t="s">
        <v>423</v>
      </c>
      <c r="C140" s="310"/>
    </row>
    <row r="141" spans="1:3" s="117" customFormat="1" ht="12" customHeight="1">
      <c r="A141" s="490" t="s">
        <v>192</v>
      </c>
      <c r="B141" s="9" t="s">
        <v>424</v>
      </c>
      <c r="C141" s="310"/>
    </row>
    <row r="142" spans="1:3" s="117" customFormat="1" ht="12" customHeight="1">
      <c r="A142" s="490" t="s">
        <v>244</v>
      </c>
      <c r="B142" s="9" t="s">
        <v>425</v>
      </c>
      <c r="C142" s="310"/>
    </row>
    <row r="143" spans="1:3" ht="12.75" customHeight="1" thickBot="1">
      <c r="A143" s="490" t="s">
        <v>333</v>
      </c>
      <c r="B143" s="9" t="s">
        <v>426</v>
      </c>
      <c r="C143" s="310"/>
    </row>
    <row r="144" spans="1:3" ht="12" customHeight="1" thickBot="1">
      <c r="A144" s="37" t="s">
        <v>29</v>
      </c>
      <c r="B144" s="149" t="s">
        <v>427</v>
      </c>
      <c r="C144" s="484">
        <f>+C125+C129+C134+C139</f>
        <v>0</v>
      </c>
    </row>
    <row r="145" spans="1:3" ht="15" customHeight="1" thickBot="1">
      <c r="A145" s="502" t="s">
        <v>30</v>
      </c>
      <c r="B145" s="435" t="s">
        <v>428</v>
      </c>
      <c r="C145" s="484">
        <f>+C124+C144</f>
        <v>317354</v>
      </c>
    </row>
    <row r="146" spans="1:3" ht="13.5" thickBot="1">
      <c r="A146" s="443"/>
      <c r="B146" s="444"/>
      <c r="C146" s="445"/>
    </row>
    <row r="147" spans="1:3" ht="15" customHeight="1" thickBot="1">
      <c r="A147" s="289" t="s">
        <v>218</v>
      </c>
      <c r="B147" s="290"/>
      <c r="C147" s="146">
        <v>1</v>
      </c>
    </row>
    <row r="148" spans="1:3" ht="14.25" customHeight="1" thickBot="1">
      <c r="A148" s="289" t="s">
        <v>219</v>
      </c>
      <c r="B148" s="290"/>
      <c r="C148" s="146">
        <v>78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9" r:id="rId1"/>
  <rowBreaks count="1" manualBreakCount="1">
    <brk id="8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">
      <selection activeCell="C17" sqref="C17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">
        <v>609</v>
      </c>
    </row>
    <row r="2" spans="1:3" s="113" customFormat="1" ht="21" customHeight="1">
      <c r="A2" s="462" t="s">
        <v>70</v>
      </c>
      <c r="B2" s="404" t="s">
        <v>238</v>
      </c>
      <c r="C2" s="406" t="s">
        <v>57</v>
      </c>
    </row>
    <row r="3" spans="1:3" s="113" customFormat="1" ht="16.5" thickBot="1">
      <c r="A3" s="269" t="s">
        <v>215</v>
      </c>
      <c r="B3" s="405" t="s">
        <v>527</v>
      </c>
      <c r="C3" s="407">
        <v>3</v>
      </c>
    </row>
    <row r="4" spans="1:3" s="114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408" t="s">
        <v>60</v>
      </c>
    </row>
    <row r="6" spans="1:3" s="75" customFormat="1" ht="12.75" customHeight="1" thickBot="1">
      <c r="A6" s="233">
        <v>1</v>
      </c>
      <c r="B6" s="234">
        <v>2</v>
      </c>
      <c r="C6" s="235">
        <v>3</v>
      </c>
    </row>
    <row r="7" spans="1:3" s="75" customFormat="1" ht="15.75" customHeight="1" thickBot="1">
      <c r="A7" s="274"/>
      <c r="B7" s="275" t="s">
        <v>61</v>
      </c>
      <c r="C7" s="409"/>
    </row>
    <row r="8" spans="1:3" s="75" customFormat="1" ht="12" customHeight="1" thickBot="1">
      <c r="A8" s="37" t="s">
        <v>21</v>
      </c>
      <c r="B8" s="21" t="s">
        <v>273</v>
      </c>
      <c r="C8" s="343">
        <f>+C9+C10+C11+C12+C13+C14</f>
        <v>0</v>
      </c>
    </row>
    <row r="9" spans="1:3" s="115" customFormat="1" ht="12" customHeight="1">
      <c r="A9" s="490" t="s">
        <v>109</v>
      </c>
      <c r="B9" s="472" t="s">
        <v>274</v>
      </c>
      <c r="C9" s="346"/>
    </row>
    <row r="10" spans="1:3" s="116" customFormat="1" ht="12" customHeight="1">
      <c r="A10" s="491" t="s">
        <v>110</v>
      </c>
      <c r="B10" s="473" t="s">
        <v>275</v>
      </c>
      <c r="C10" s="345"/>
    </row>
    <row r="11" spans="1:3" s="116" customFormat="1" ht="12" customHeight="1">
      <c r="A11" s="491" t="s">
        <v>111</v>
      </c>
      <c r="B11" s="473" t="s">
        <v>276</v>
      </c>
      <c r="C11" s="345"/>
    </row>
    <row r="12" spans="1:3" s="116" customFormat="1" ht="12" customHeight="1">
      <c r="A12" s="491" t="s">
        <v>112</v>
      </c>
      <c r="B12" s="473" t="s">
        <v>277</v>
      </c>
      <c r="C12" s="345"/>
    </row>
    <row r="13" spans="1:3" s="116" customFormat="1" ht="12" customHeight="1">
      <c r="A13" s="491" t="s">
        <v>158</v>
      </c>
      <c r="B13" s="473" t="s">
        <v>278</v>
      </c>
      <c r="C13" s="520"/>
    </row>
    <row r="14" spans="1:3" s="115" customFormat="1" ht="12" customHeight="1" thickBot="1">
      <c r="A14" s="492" t="s">
        <v>113</v>
      </c>
      <c r="B14" s="474" t="s">
        <v>279</v>
      </c>
      <c r="C14" s="521"/>
    </row>
    <row r="15" spans="1:3" s="115" customFormat="1" ht="12" customHeight="1" thickBot="1">
      <c r="A15" s="37" t="s">
        <v>22</v>
      </c>
      <c r="B15" s="338" t="s">
        <v>280</v>
      </c>
      <c r="C15" s="343">
        <f>+C16+C17+C18+C19+C20</f>
        <v>0</v>
      </c>
    </row>
    <row r="16" spans="1:3" s="115" customFormat="1" ht="12" customHeight="1">
      <c r="A16" s="490" t="s">
        <v>115</v>
      </c>
      <c r="B16" s="472" t="s">
        <v>281</v>
      </c>
      <c r="C16" s="346"/>
    </row>
    <row r="17" spans="1:3" s="115" customFormat="1" ht="12" customHeight="1">
      <c r="A17" s="491" t="s">
        <v>116</v>
      </c>
      <c r="B17" s="473" t="s">
        <v>282</v>
      </c>
      <c r="C17" s="345"/>
    </row>
    <row r="18" spans="1:3" s="115" customFormat="1" ht="12" customHeight="1">
      <c r="A18" s="491" t="s">
        <v>117</v>
      </c>
      <c r="B18" s="473" t="s">
        <v>519</v>
      </c>
      <c r="C18" s="345"/>
    </row>
    <row r="19" spans="1:3" s="115" customFormat="1" ht="12" customHeight="1">
      <c r="A19" s="491" t="s">
        <v>118</v>
      </c>
      <c r="B19" s="473" t="s">
        <v>520</v>
      </c>
      <c r="C19" s="345"/>
    </row>
    <row r="20" spans="1:3" s="115" customFormat="1" ht="12" customHeight="1">
      <c r="A20" s="491" t="s">
        <v>119</v>
      </c>
      <c r="B20" s="473" t="s">
        <v>283</v>
      </c>
      <c r="C20" s="345"/>
    </row>
    <row r="21" spans="1:3" s="116" customFormat="1" ht="12" customHeight="1" thickBot="1">
      <c r="A21" s="492" t="s">
        <v>128</v>
      </c>
      <c r="B21" s="474" t="s">
        <v>284</v>
      </c>
      <c r="C21" s="347"/>
    </row>
    <row r="22" spans="1:3" s="116" customFormat="1" ht="12" customHeight="1" thickBot="1">
      <c r="A22" s="37" t="s">
        <v>23</v>
      </c>
      <c r="B22" s="21" t="s">
        <v>285</v>
      </c>
      <c r="C22" s="343">
        <f>+C23+C24+C25+C26+C27</f>
        <v>0</v>
      </c>
    </row>
    <row r="23" spans="1:3" s="116" customFormat="1" ht="12" customHeight="1">
      <c r="A23" s="490" t="s">
        <v>98</v>
      </c>
      <c r="B23" s="472" t="s">
        <v>286</v>
      </c>
      <c r="C23" s="346"/>
    </row>
    <row r="24" spans="1:3" s="115" customFormat="1" ht="12" customHeight="1">
      <c r="A24" s="491" t="s">
        <v>99</v>
      </c>
      <c r="B24" s="473" t="s">
        <v>287</v>
      </c>
      <c r="C24" s="345"/>
    </row>
    <row r="25" spans="1:3" s="116" customFormat="1" ht="12" customHeight="1">
      <c r="A25" s="491" t="s">
        <v>100</v>
      </c>
      <c r="B25" s="473" t="s">
        <v>521</v>
      </c>
      <c r="C25" s="345"/>
    </row>
    <row r="26" spans="1:3" s="116" customFormat="1" ht="12" customHeight="1">
      <c r="A26" s="491" t="s">
        <v>101</v>
      </c>
      <c r="B26" s="473" t="s">
        <v>522</v>
      </c>
      <c r="C26" s="345"/>
    </row>
    <row r="27" spans="1:3" s="116" customFormat="1" ht="12" customHeight="1">
      <c r="A27" s="491" t="s">
        <v>181</v>
      </c>
      <c r="B27" s="473" t="s">
        <v>288</v>
      </c>
      <c r="C27" s="345"/>
    </row>
    <row r="28" spans="1:3" s="116" customFormat="1" ht="12" customHeight="1" thickBot="1">
      <c r="A28" s="492" t="s">
        <v>182</v>
      </c>
      <c r="B28" s="474" t="s">
        <v>289</v>
      </c>
      <c r="C28" s="347"/>
    </row>
    <row r="29" spans="1:3" s="116" customFormat="1" ht="12" customHeight="1" thickBot="1">
      <c r="A29" s="37" t="s">
        <v>183</v>
      </c>
      <c r="B29" s="21" t="s">
        <v>290</v>
      </c>
      <c r="C29" s="349">
        <f>+C30+C33+C34+C35</f>
        <v>0</v>
      </c>
    </row>
    <row r="30" spans="1:3" s="116" customFormat="1" ht="12" customHeight="1">
      <c r="A30" s="490" t="s">
        <v>291</v>
      </c>
      <c r="B30" s="472" t="s">
        <v>297</v>
      </c>
      <c r="C30" s="467">
        <f>+C31+C32</f>
        <v>0</v>
      </c>
    </row>
    <row r="31" spans="1:3" s="116" customFormat="1" ht="12" customHeight="1">
      <c r="A31" s="491" t="s">
        <v>292</v>
      </c>
      <c r="B31" s="473" t="s">
        <v>298</v>
      </c>
      <c r="C31" s="345"/>
    </row>
    <row r="32" spans="1:3" s="116" customFormat="1" ht="12" customHeight="1">
      <c r="A32" s="491" t="s">
        <v>293</v>
      </c>
      <c r="B32" s="473" t="s">
        <v>299</v>
      </c>
      <c r="C32" s="345"/>
    </row>
    <row r="33" spans="1:3" s="116" customFormat="1" ht="12" customHeight="1">
      <c r="A33" s="491" t="s">
        <v>294</v>
      </c>
      <c r="B33" s="473" t="s">
        <v>300</v>
      </c>
      <c r="C33" s="345"/>
    </row>
    <row r="34" spans="1:3" s="116" customFormat="1" ht="12" customHeight="1">
      <c r="A34" s="491" t="s">
        <v>295</v>
      </c>
      <c r="B34" s="473" t="s">
        <v>301</v>
      </c>
      <c r="C34" s="345"/>
    </row>
    <row r="35" spans="1:3" s="116" customFormat="1" ht="12" customHeight="1" thickBot="1">
      <c r="A35" s="492" t="s">
        <v>296</v>
      </c>
      <c r="B35" s="474" t="s">
        <v>302</v>
      </c>
      <c r="C35" s="347"/>
    </row>
    <row r="36" spans="1:3" s="116" customFormat="1" ht="12" customHeight="1" thickBot="1">
      <c r="A36" s="37" t="s">
        <v>25</v>
      </c>
      <c r="B36" s="21" t="s">
        <v>303</v>
      </c>
      <c r="C36" s="343">
        <f>SUM(C37:C46)</f>
        <v>0</v>
      </c>
    </row>
    <row r="37" spans="1:3" s="116" customFormat="1" ht="12" customHeight="1">
      <c r="A37" s="490" t="s">
        <v>102</v>
      </c>
      <c r="B37" s="472" t="s">
        <v>306</v>
      </c>
      <c r="C37" s="346"/>
    </row>
    <row r="38" spans="1:3" s="116" customFormat="1" ht="12" customHeight="1">
      <c r="A38" s="491" t="s">
        <v>103</v>
      </c>
      <c r="B38" s="473" t="s">
        <v>307</v>
      </c>
      <c r="C38" s="345"/>
    </row>
    <row r="39" spans="1:3" s="116" customFormat="1" ht="12" customHeight="1">
      <c r="A39" s="491" t="s">
        <v>104</v>
      </c>
      <c r="B39" s="473" t="s">
        <v>308</v>
      </c>
      <c r="C39" s="345"/>
    </row>
    <row r="40" spans="1:3" s="116" customFormat="1" ht="12" customHeight="1">
      <c r="A40" s="491" t="s">
        <v>185</v>
      </c>
      <c r="B40" s="473" t="s">
        <v>309</v>
      </c>
      <c r="C40" s="345"/>
    </row>
    <row r="41" spans="1:3" s="116" customFormat="1" ht="12" customHeight="1">
      <c r="A41" s="491" t="s">
        <v>186</v>
      </c>
      <c r="B41" s="473" t="s">
        <v>310</v>
      </c>
      <c r="C41" s="345"/>
    </row>
    <row r="42" spans="1:3" s="116" customFormat="1" ht="12" customHeight="1">
      <c r="A42" s="491" t="s">
        <v>187</v>
      </c>
      <c r="B42" s="473" t="s">
        <v>311</v>
      </c>
      <c r="C42" s="345"/>
    </row>
    <row r="43" spans="1:3" s="116" customFormat="1" ht="12" customHeight="1">
      <c r="A43" s="491" t="s">
        <v>188</v>
      </c>
      <c r="B43" s="473" t="s">
        <v>312</v>
      </c>
      <c r="C43" s="345"/>
    </row>
    <row r="44" spans="1:3" s="116" customFormat="1" ht="12" customHeight="1">
      <c r="A44" s="491" t="s">
        <v>189</v>
      </c>
      <c r="B44" s="473" t="s">
        <v>313</v>
      </c>
      <c r="C44" s="345"/>
    </row>
    <row r="45" spans="1:3" s="116" customFormat="1" ht="12" customHeight="1">
      <c r="A45" s="491" t="s">
        <v>304</v>
      </c>
      <c r="B45" s="473" t="s">
        <v>314</v>
      </c>
      <c r="C45" s="348"/>
    </row>
    <row r="46" spans="1:3" s="116" customFormat="1" ht="12" customHeight="1" thickBot="1">
      <c r="A46" s="492" t="s">
        <v>305</v>
      </c>
      <c r="B46" s="474" t="s">
        <v>315</v>
      </c>
      <c r="C46" s="459"/>
    </row>
    <row r="47" spans="1:3" s="116" customFormat="1" ht="12" customHeight="1" thickBot="1">
      <c r="A47" s="37" t="s">
        <v>26</v>
      </c>
      <c r="B47" s="21" t="s">
        <v>316</v>
      </c>
      <c r="C47" s="343">
        <f>SUM(C48:C52)</f>
        <v>0</v>
      </c>
    </row>
    <row r="48" spans="1:3" s="116" customFormat="1" ht="12" customHeight="1">
      <c r="A48" s="490" t="s">
        <v>105</v>
      </c>
      <c r="B48" s="472" t="s">
        <v>320</v>
      </c>
      <c r="C48" s="522"/>
    </row>
    <row r="49" spans="1:3" s="116" customFormat="1" ht="12" customHeight="1">
      <c r="A49" s="491" t="s">
        <v>106</v>
      </c>
      <c r="B49" s="473" t="s">
        <v>321</v>
      </c>
      <c r="C49" s="348"/>
    </row>
    <row r="50" spans="1:3" s="116" customFormat="1" ht="12" customHeight="1">
      <c r="A50" s="491" t="s">
        <v>317</v>
      </c>
      <c r="B50" s="473" t="s">
        <v>322</v>
      </c>
      <c r="C50" s="348"/>
    </row>
    <row r="51" spans="1:3" s="116" customFormat="1" ht="12" customHeight="1">
      <c r="A51" s="491" t="s">
        <v>318</v>
      </c>
      <c r="B51" s="473" t="s">
        <v>323</v>
      </c>
      <c r="C51" s="348"/>
    </row>
    <row r="52" spans="1:3" s="116" customFormat="1" ht="12" customHeight="1" thickBot="1">
      <c r="A52" s="492" t="s">
        <v>319</v>
      </c>
      <c r="B52" s="474" t="s">
        <v>324</v>
      </c>
      <c r="C52" s="459"/>
    </row>
    <row r="53" spans="1:3" s="116" customFormat="1" ht="12" customHeight="1" thickBot="1">
      <c r="A53" s="37" t="s">
        <v>190</v>
      </c>
      <c r="B53" s="21" t="s">
        <v>325</v>
      </c>
      <c r="C53" s="343">
        <f>SUM(C54:C56)</f>
        <v>0</v>
      </c>
    </row>
    <row r="54" spans="1:3" s="116" customFormat="1" ht="12" customHeight="1">
      <c r="A54" s="490" t="s">
        <v>107</v>
      </c>
      <c r="B54" s="472" t="s">
        <v>326</v>
      </c>
      <c r="C54" s="346"/>
    </row>
    <row r="55" spans="1:3" s="116" customFormat="1" ht="12" customHeight="1">
      <c r="A55" s="491" t="s">
        <v>108</v>
      </c>
      <c r="B55" s="473" t="s">
        <v>523</v>
      </c>
      <c r="C55" s="345"/>
    </row>
    <row r="56" spans="1:3" s="116" customFormat="1" ht="12" customHeight="1">
      <c r="A56" s="491" t="s">
        <v>330</v>
      </c>
      <c r="B56" s="473" t="s">
        <v>328</v>
      </c>
      <c r="C56" s="345"/>
    </row>
    <row r="57" spans="1:3" s="116" customFormat="1" ht="12" customHeight="1" thickBot="1">
      <c r="A57" s="492" t="s">
        <v>331</v>
      </c>
      <c r="B57" s="474" t="s">
        <v>329</v>
      </c>
      <c r="C57" s="347"/>
    </row>
    <row r="58" spans="1:3" s="116" customFormat="1" ht="12" customHeight="1" thickBot="1">
      <c r="A58" s="37" t="s">
        <v>28</v>
      </c>
      <c r="B58" s="338" t="s">
        <v>332</v>
      </c>
      <c r="C58" s="343">
        <f>SUM(C59:C61)</f>
        <v>0</v>
      </c>
    </row>
    <row r="59" spans="1:3" s="116" customFormat="1" ht="12" customHeight="1">
      <c r="A59" s="490" t="s">
        <v>191</v>
      </c>
      <c r="B59" s="472" t="s">
        <v>334</v>
      </c>
      <c r="C59" s="348"/>
    </row>
    <row r="60" spans="1:3" s="116" customFormat="1" ht="12" customHeight="1">
      <c r="A60" s="491" t="s">
        <v>192</v>
      </c>
      <c r="B60" s="473" t="s">
        <v>524</v>
      </c>
      <c r="C60" s="348"/>
    </row>
    <row r="61" spans="1:3" s="116" customFormat="1" ht="12" customHeight="1">
      <c r="A61" s="491" t="s">
        <v>244</v>
      </c>
      <c r="B61" s="473" t="s">
        <v>335</v>
      </c>
      <c r="C61" s="348"/>
    </row>
    <row r="62" spans="1:3" s="116" customFormat="1" ht="12" customHeight="1" thickBot="1">
      <c r="A62" s="492" t="s">
        <v>333</v>
      </c>
      <c r="B62" s="474" t="s">
        <v>336</v>
      </c>
      <c r="C62" s="348"/>
    </row>
    <row r="63" spans="1:3" s="116" customFormat="1" ht="12" customHeight="1" thickBot="1">
      <c r="A63" s="37" t="s">
        <v>29</v>
      </c>
      <c r="B63" s="21" t="s">
        <v>337</v>
      </c>
      <c r="C63" s="349">
        <f>+C8+C15+C22+C29+C36+C47+C53+C58</f>
        <v>0</v>
      </c>
    </row>
    <row r="64" spans="1:3" s="116" customFormat="1" ht="12" customHeight="1" thickBot="1">
      <c r="A64" s="493" t="s">
        <v>478</v>
      </c>
      <c r="B64" s="338" t="s">
        <v>339</v>
      </c>
      <c r="C64" s="343">
        <f>SUM(C65:C67)</f>
        <v>0</v>
      </c>
    </row>
    <row r="65" spans="1:3" s="116" customFormat="1" ht="12" customHeight="1">
      <c r="A65" s="490" t="s">
        <v>372</v>
      </c>
      <c r="B65" s="472" t="s">
        <v>340</v>
      </c>
      <c r="C65" s="348"/>
    </row>
    <row r="66" spans="1:3" s="116" customFormat="1" ht="12" customHeight="1">
      <c r="A66" s="491" t="s">
        <v>381</v>
      </c>
      <c r="B66" s="473" t="s">
        <v>341</v>
      </c>
      <c r="C66" s="348"/>
    </row>
    <row r="67" spans="1:3" s="116" customFormat="1" ht="12" customHeight="1" thickBot="1">
      <c r="A67" s="492" t="s">
        <v>382</v>
      </c>
      <c r="B67" s="476" t="s">
        <v>342</v>
      </c>
      <c r="C67" s="348"/>
    </row>
    <row r="68" spans="1:3" s="116" customFormat="1" ht="12" customHeight="1" thickBot="1">
      <c r="A68" s="493" t="s">
        <v>343</v>
      </c>
      <c r="B68" s="338" t="s">
        <v>344</v>
      </c>
      <c r="C68" s="343">
        <f>SUM(C69:C72)</f>
        <v>0</v>
      </c>
    </row>
    <row r="69" spans="1:3" s="116" customFormat="1" ht="12" customHeight="1">
      <c r="A69" s="490" t="s">
        <v>159</v>
      </c>
      <c r="B69" s="472" t="s">
        <v>345</v>
      </c>
      <c r="C69" s="348"/>
    </row>
    <row r="70" spans="1:3" s="116" customFormat="1" ht="12" customHeight="1">
      <c r="A70" s="491" t="s">
        <v>160</v>
      </c>
      <c r="B70" s="473" t="s">
        <v>346</v>
      </c>
      <c r="C70" s="348"/>
    </row>
    <row r="71" spans="1:3" s="116" customFormat="1" ht="12" customHeight="1">
      <c r="A71" s="491" t="s">
        <v>373</v>
      </c>
      <c r="B71" s="473" t="s">
        <v>347</v>
      </c>
      <c r="C71" s="348"/>
    </row>
    <row r="72" spans="1:3" s="116" customFormat="1" ht="12" customHeight="1" thickBot="1">
      <c r="A72" s="492" t="s">
        <v>374</v>
      </c>
      <c r="B72" s="474" t="s">
        <v>348</v>
      </c>
      <c r="C72" s="348"/>
    </row>
    <row r="73" spans="1:3" s="116" customFormat="1" ht="12" customHeight="1" thickBot="1">
      <c r="A73" s="493" t="s">
        <v>349</v>
      </c>
      <c r="B73" s="338" t="s">
        <v>350</v>
      </c>
      <c r="C73" s="343">
        <f>SUM(C74:C75)</f>
        <v>0</v>
      </c>
    </row>
    <row r="74" spans="1:3" s="116" customFormat="1" ht="12" customHeight="1">
      <c r="A74" s="490" t="s">
        <v>375</v>
      </c>
      <c r="B74" s="472" t="s">
        <v>351</v>
      </c>
      <c r="C74" s="348"/>
    </row>
    <row r="75" spans="1:3" s="116" customFormat="1" ht="12" customHeight="1" thickBot="1">
      <c r="A75" s="492" t="s">
        <v>376</v>
      </c>
      <c r="B75" s="474" t="s">
        <v>352</v>
      </c>
      <c r="C75" s="348"/>
    </row>
    <row r="76" spans="1:3" s="115" customFormat="1" ht="12" customHeight="1" thickBot="1">
      <c r="A76" s="493" t="s">
        <v>353</v>
      </c>
      <c r="B76" s="338" t="s">
        <v>354</v>
      </c>
      <c r="C76" s="343">
        <f>SUM(C77:C79)</f>
        <v>0</v>
      </c>
    </row>
    <row r="77" spans="1:3" s="116" customFormat="1" ht="12" customHeight="1">
      <c r="A77" s="490" t="s">
        <v>377</v>
      </c>
      <c r="B77" s="472" t="s">
        <v>355</v>
      </c>
      <c r="C77" s="348"/>
    </row>
    <row r="78" spans="1:3" s="116" customFormat="1" ht="12" customHeight="1">
      <c r="A78" s="491" t="s">
        <v>378</v>
      </c>
      <c r="B78" s="473" t="s">
        <v>356</v>
      </c>
      <c r="C78" s="348"/>
    </row>
    <row r="79" spans="1:3" s="116" customFormat="1" ht="12" customHeight="1" thickBot="1">
      <c r="A79" s="492" t="s">
        <v>379</v>
      </c>
      <c r="B79" s="474" t="s">
        <v>357</v>
      </c>
      <c r="C79" s="348"/>
    </row>
    <row r="80" spans="1:3" s="116" customFormat="1" ht="12" customHeight="1" thickBot="1">
      <c r="A80" s="493" t="s">
        <v>358</v>
      </c>
      <c r="B80" s="338" t="s">
        <v>380</v>
      </c>
      <c r="C80" s="343">
        <f>SUM(C81:C84)</f>
        <v>0</v>
      </c>
    </row>
    <row r="81" spans="1:3" s="116" customFormat="1" ht="12" customHeight="1">
      <c r="A81" s="494" t="s">
        <v>359</v>
      </c>
      <c r="B81" s="472" t="s">
        <v>360</v>
      </c>
      <c r="C81" s="348"/>
    </row>
    <row r="82" spans="1:3" s="116" customFormat="1" ht="12" customHeight="1">
      <c r="A82" s="495" t="s">
        <v>361</v>
      </c>
      <c r="B82" s="473" t="s">
        <v>362</v>
      </c>
      <c r="C82" s="348"/>
    </row>
    <row r="83" spans="1:3" s="116" customFormat="1" ht="12" customHeight="1">
      <c r="A83" s="495" t="s">
        <v>363</v>
      </c>
      <c r="B83" s="473" t="s">
        <v>364</v>
      </c>
      <c r="C83" s="348"/>
    </row>
    <row r="84" spans="1:3" s="115" customFormat="1" ht="12" customHeight="1" thickBot="1">
      <c r="A84" s="496" t="s">
        <v>365</v>
      </c>
      <c r="B84" s="474" t="s">
        <v>366</v>
      </c>
      <c r="C84" s="348"/>
    </row>
    <row r="85" spans="1:3" s="115" customFormat="1" ht="12" customHeight="1" thickBot="1">
      <c r="A85" s="493" t="s">
        <v>367</v>
      </c>
      <c r="B85" s="338" t="s">
        <v>368</v>
      </c>
      <c r="C85" s="523"/>
    </row>
    <row r="86" spans="1:3" s="115" customFormat="1" ht="12" customHeight="1" thickBot="1">
      <c r="A86" s="493" t="s">
        <v>369</v>
      </c>
      <c r="B86" s="480" t="s">
        <v>370</v>
      </c>
      <c r="C86" s="349">
        <f>+C64+C68+C73+C76+C80+C85</f>
        <v>0</v>
      </c>
    </row>
    <row r="87" spans="1:3" s="115" customFormat="1" ht="12" customHeight="1" thickBot="1">
      <c r="A87" s="497" t="s">
        <v>383</v>
      </c>
      <c r="B87" s="482" t="s">
        <v>512</v>
      </c>
      <c r="C87" s="349">
        <f>+C63+C86</f>
        <v>0</v>
      </c>
    </row>
    <row r="88" spans="1:3" s="116" customFormat="1" ht="15" customHeight="1">
      <c r="A88" s="280"/>
      <c r="B88" s="281"/>
      <c r="C88" s="414"/>
    </row>
    <row r="89" spans="1:3" ht="13.5" thickBot="1">
      <c r="A89" s="498"/>
      <c r="B89" s="283"/>
      <c r="C89" s="415"/>
    </row>
    <row r="90" spans="1:3" s="75" customFormat="1" ht="16.5" customHeight="1" thickBot="1">
      <c r="A90" s="284"/>
      <c r="B90" s="285" t="s">
        <v>63</v>
      </c>
      <c r="C90" s="416"/>
    </row>
    <row r="91" spans="1:3" s="117" customFormat="1" ht="12" customHeight="1" thickBot="1">
      <c r="A91" s="464" t="s">
        <v>21</v>
      </c>
      <c r="B91" s="31" t="s">
        <v>386</v>
      </c>
      <c r="C91" s="342">
        <f>SUM(C92:C96)</f>
        <v>0</v>
      </c>
    </row>
    <row r="92" spans="1:3" ht="12" customHeight="1">
      <c r="A92" s="499" t="s">
        <v>109</v>
      </c>
      <c r="B92" s="10" t="s">
        <v>52</v>
      </c>
      <c r="C92" s="344"/>
    </row>
    <row r="93" spans="1:3" ht="12" customHeight="1">
      <c r="A93" s="491" t="s">
        <v>110</v>
      </c>
      <c r="B93" s="8" t="s">
        <v>193</v>
      </c>
      <c r="C93" s="345"/>
    </row>
    <row r="94" spans="1:3" ht="12" customHeight="1">
      <c r="A94" s="491" t="s">
        <v>111</v>
      </c>
      <c r="B94" s="8" t="s">
        <v>150</v>
      </c>
      <c r="C94" s="347"/>
    </row>
    <row r="95" spans="1:3" ht="12" customHeight="1">
      <c r="A95" s="491" t="s">
        <v>112</v>
      </c>
      <c r="B95" s="11" t="s">
        <v>194</v>
      </c>
      <c r="C95" s="347"/>
    </row>
    <row r="96" spans="1:3" ht="12" customHeight="1">
      <c r="A96" s="491" t="s">
        <v>123</v>
      </c>
      <c r="B96" s="19" t="s">
        <v>195</v>
      </c>
      <c r="C96" s="347"/>
    </row>
    <row r="97" spans="1:3" ht="12" customHeight="1">
      <c r="A97" s="491" t="s">
        <v>113</v>
      </c>
      <c r="B97" s="8" t="s">
        <v>387</v>
      </c>
      <c r="C97" s="347"/>
    </row>
    <row r="98" spans="1:3" ht="12" customHeight="1">
      <c r="A98" s="491" t="s">
        <v>114</v>
      </c>
      <c r="B98" s="168" t="s">
        <v>388</v>
      </c>
      <c r="C98" s="347"/>
    </row>
    <row r="99" spans="1:3" ht="12" customHeight="1">
      <c r="A99" s="491" t="s">
        <v>124</v>
      </c>
      <c r="B99" s="169" t="s">
        <v>389</v>
      </c>
      <c r="C99" s="347"/>
    </row>
    <row r="100" spans="1:3" ht="12" customHeight="1">
      <c r="A100" s="491" t="s">
        <v>125</v>
      </c>
      <c r="B100" s="169" t="s">
        <v>390</v>
      </c>
      <c r="C100" s="347"/>
    </row>
    <row r="101" spans="1:3" ht="12" customHeight="1">
      <c r="A101" s="491" t="s">
        <v>126</v>
      </c>
      <c r="B101" s="168" t="s">
        <v>391</v>
      </c>
      <c r="C101" s="347"/>
    </row>
    <row r="102" spans="1:3" ht="12" customHeight="1">
      <c r="A102" s="491" t="s">
        <v>127</v>
      </c>
      <c r="B102" s="168" t="s">
        <v>392</v>
      </c>
      <c r="C102" s="347"/>
    </row>
    <row r="103" spans="1:3" ht="12" customHeight="1">
      <c r="A103" s="491" t="s">
        <v>129</v>
      </c>
      <c r="B103" s="169" t="s">
        <v>393</v>
      </c>
      <c r="C103" s="347"/>
    </row>
    <row r="104" spans="1:3" ht="12" customHeight="1">
      <c r="A104" s="500" t="s">
        <v>196</v>
      </c>
      <c r="B104" s="170" t="s">
        <v>394</v>
      </c>
      <c r="C104" s="347"/>
    </row>
    <row r="105" spans="1:3" ht="12" customHeight="1">
      <c r="A105" s="491" t="s">
        <v>384</v>
      </c>
      <c r="B105" s="170" t="s">
        <v>395</v>
      </c>
      <c r="C105" s="347"/>
    </row>
    <row r="106" spans="1:3" ht="12" customHeight="1" thickBot="1">
      <c r="A106" s="501" t="s">
        <v>385</v>
      </c>
      <c r="B106" s="171" t="s">
        <v>396</v>
      </c>
      <c r="C106" s="351"/>
    </row>
    <row r="107" spans="1:3" ht="12" customHeight="1" thickBot="1">
      <c r="A107" s="37" t="s">
        <v>22</v>
      </c>
      <c r="B107" s="30" t="s">
        <v>397</v>
      </c>
      <c r="C107" s="343">
        <f>+C108+C110+C112</f>
        <v>0</v>
      </c>
    </row>
    <row r="108" spans="1:3" ht="12" customHeight="1">
      <c r="A108" s="490" t="s">
        <v>115</v>
      </c>
      <c r="B108" s="8" t="s">
        <v>242</v>
      </c>
      <c r="C108" s="346"/>
    </row>
    <row r="109" spans="1:3" ht="12" customHeight="1">
      <c r="A109" s="490" t="s">
        <v>116</v>
      </c>
      <c r="B109" s="12" t="s">
        <v>401</v>
      </c>
      <c r="C109" s="346"/>
    </row>
    <row r="110" spans="1:3" ht="12" customHeight="1">
      <c r="A110" s="490" t="s">
        <v>117</v>
      </c>
      <c r="B110" s="12" t="s">
        <v>197</v>
      </c>
      <c r="C110" s="345"/>
    </row>
    <row r="111" spans="1:3" ht="12" customHeight="1">
      <c r="A111" s="490" t="s">
        <v>118</v>
      </c>
      <c r="B111" s="12" t="s">
        <v>402</v>
      </c>
      <c r="C111" s="310"/>
    </row>
    <row r="112" spans="1:3" ht="12" customHeight="1">
      <c r="A112" s="490" t="s">
        <v>119</v>
      </c>
      <c r="B112" s="340" t="s">
        <v>245</v>
      </c>
      <c r="C112" s="310"/>
    </row>
    <row r="113" spans="1:3" ht="12" customHeight="1">
      <c r="A113" s="490" t="s">
        <v>128</v>
      </c>
      <c r="B113" s="339" t="s">
        <v>525</v>
      </c>
      <c r="C113" s="310"/>
    </row>
    <row r="114" spans="1:3" ht="12" customHeight="1">
      <c r="A114" s="490" t="s">
        <v>130</v>
      </c>
      <c r="B114" s="468" t="s">
        <v>407</v>
      </c>
      <c r="C114" s="310"/>
    </row>
    <row r="115" spans="1:3" ht="12" customHeight="1">
      <c r="A115" s="490" t="s">
        <v>198</v>
      </c>
      <c r="B115" s="169" t="s">
        <v>390</v>
      </c>
      <c r="C115" s="310"/>
    </row>
    <row r="116" spans="1:3" ht="12" customHeight="1">
      <c r="A116" s="490" t="s">
        <v>199</v>
      </c>
      <c r="B116" s="169" t="s">
        <v>406</v>
      </c>
      <c r="C116" s="310"/>
    </row>
    <row r="117" spans="1:3" ht="12" customHeight="1">
      <c r="A117" s="490" t="s">
        <v>200</v>
      </c>
      <c r="B117" s="169" t="s">
        <v>405</v>
      </c>
      <c r="C117" s="310"/>
    </row>
    <row r="118" spans="1:3" ht="12" customHeight="1">
      <c r="A118" s="490" t="s">
        <v>398</v>
      </c>
      <c r="B118" s="169" t="s">
        <v>393</v>
      </c>
      <c r="C118" s="310"/>
    </row>
    <row r="119" spans="1:3" ht="12" customHeight="1">
      <c r="A119" s="490" t="s">
        <v>399</v>
      </c>
      <c r="B119" s="169" t="s">
        <v>404</v>
      </c>
      <c r="C119" s="310"/>
    </row>
    <row r="120" spans="1:3" ht="12" customHeight="1" thickBot="1">
      <c r="A120" s="500" t="s">
        <v>400</v>
      </c>
      <c r="B120" s="169" t="s">
        <v>403</v>
      </c>
      <c r="C120" s="312"/>
    </row>
    <row r="121" spans="1:3" ht="12" customHeight="1" thickBot="1">
      <c r="A121" s="37" t="s">
        <v>23</v>
      </c>
      <c r="B121" s="149" t="s">
        <v>408</v>
      </c>
      <c r="C121" s="343">
        <f>+C122+C123</f>
        <v>0</v>
      </c>
    </row>
    <row r="122" spans="1:3" ht="12" customHeight="1">
      <c r="A122" s="490" t="s">
        <v>98</v>
      </c>
      <c r="B122" s="9" t="s">
        <v>65</v>
      </c>
      <c r="C122" s="346"/>
    </row>
    <row r="123" spans="1:3" ht="12" customHeight="1" thickBot="1">
      <c r="A123" s="492" t="s">
        <v>99</v>
      </c>
      <c r="B123" s="12" t="s">
        <v>66</v>
      </c>
      <c r="C123" s="347"/>
    </row>
    <row r="124" spans="1:3" ht="12" customHeight="1" thickBot="1">
      <c r="A124" s="37" t="s">
        <v>24</v>
      </c>
      <c r="B124" s="149" t="s">
        <v>409</v>
      </c>
      <c r="C124" s="343">
        <f>+C91+C107+C121</f>
        <v>0</v>
      </c>
    </row>
    <row r="125" spans="1:3" ht="12" customHeight="1" thickBot="1">
      <c r="A125" s="37" t="s">
        <v>25</v>
      </c>
      <c r="B125" s="149" t="s">
        <v>410</v>
      </c>
      <c r="C125" s="343">
        <f>+C126+C127+C128</f>
        <v>0</v>
      </c>
    </row>
    <row r="126" spans="1:3" s="117" customFormat="1" ht="12" customHeight="1">
      <c r="A126" s="490" t="s">
        <v>102</v>
      </c>
      <c r="B126" s="9" t="s">
        <v>411</v>
      </c>
      <c r="C126" s="310"/>
    </row>
    <row r="127" spans="1:3" ht="12" customHeight="1">
      <c r="A127" s="490" t="s">
        <v>103</v>
      </c>
      <c r="B127" s="9" t="s">
        <v>412</v>
      </c>
      <c r="C127" s="310"/>
    </row>
    <row r="128" spans="1:3" ht="12" customHeight="1" thickBot="1">
      <c r="A128" s="500" t="s">
        <v>104</v>
      </c>
      <c r="B128" s="7" t="s">
        <v>413</v>
      </c>
      <c r="C128" s="310"/>
    </row>
    <row r="129" spans="1:3" ht="12" customHeight="1" thickBot="1">
      <c r="A129" s="37" t="s">
        <v>26</v>
      </c>
      <c r="B129" s="149" t="s">
        <v>477</v>
      </c>
      <c r="C129" s="343">
        <f>+C130+C131+C132+C133</f>
        <v>0</v>
      </c>
    </row>
    <row r="130" spans="1:3" ht="12" customHeight="1">
      <c r="A130" s="490" t="s">
        <v>105</v>
      </c>
      <c r="B130" s="9" t="s">
        <v>414</v>
      </c>
      <c r="C130" s="310"/>
    </row>
    <row r="131" spans="1:3" ht="12" customHeight="1">
      <c r="A131" s="490" t="s">
        <v>106</v>
      </c>
      <c r="B131" s="9" t="s">
        <v>415</v>
      </c>
      <c r="C131" s="310"/>
    </row>
    <row r="132" spans="1:3" ht="12" customHeight="1">
      <c r="A132" s="490" t="s">
        <v>317</v>
      </c>
      <c r="B132" s="9" t="s">
        <v>416</v>
      </c>
      <c r="C132" s="310"/>
    </row>
    <row r="133" spans="1:3" s="117" customFormat="1" ht="12" customHeight="1" thickBot="1">
      <c r="A133" s="500" t="s">
        <v>318</v>
      </c>
      <c r="B133" s="7" t="s">
        <v>417</v>
      </c>
      <c r="C133" s="310"/>
    </row>
    <row r="134" spans="1:11" ht="12" customHeight="1" thickBot="1">
      <c r="A134" s="37" t="s">
        <v>27</v>
      </c>
      <c r="B134" s="149" t="s">
        <v>418</v>
      </c>
      <c r="C134" s="349">
        <f>+C135+C136+C137+C138</f>
        <v>0</v>
      </c>
      <c r="K134" s="292"/>
    </row>
    <row r="135" spans="1:3" ht="12.75">
      <c r="A135" s="490" t="s">
        <v>107</v>
      </c>
      <c r="B135" s="9" t="s">
        <v>419</v>
      </c>
      <c r="C135" s="310"/>
    </row>
    <row r="136" spans="1:3" ht="12" customHeight="1">
      <c r="A136" s="490" t="s">
        <v>108</v>
      </c>
      <c r="B136" s="9" t="s">
        <v>429</v>
      </c>
      <c r="C136" s="310"/>
    </row>
    <row r="137" spans="1:3" s="117" customFormat="1" ht="12" customHeight="1">
      <c r="A137" s="490" t="s">
        <v>330</v>
      </c>
      <c r="B137" s="9" t="s">
        <v>420</v>
      </c>
      <c r="C137" s="310"/>
    </row>
    <row r="138" spans="1:3" s="117" customFormat="1" ht="12" customHeight="1" thickBot="1">
      <c r="A138" s="500" t="s">
        <v>331</v>
      </c>
      <c r="B138" s="7" t="s">
        <v>421</v>
      </c>
      <c r="C138" s="310"/>
    </row>
    <row r="139" spans="1:3" s="117" customFormat="1" ht="12" customHeight="1" thickBot="1">
      <c r="A139" s="37" t="s">
        <v>28</v>
      </c>
      <c r="B139" s="149" t="s">
        <v>422</v>
      </c>
      <c r="C139" s="352">
        <f>+C140+C141+C142+C143</f>
        <v>0</v>
      </c>
    </row>
    <row r="140" spans="1:3" s="117" customFormat="1" ht="12" customHeight="1">
      <c r="A140" s="490" t="s">
        <v>191</v>
      </c>
      <c r="B140" s="9" t="s">
        <v>423</v>
      </c>
      <c r="C140" s="310"/>
    </row>
    <row r="141" spans="1:3" s="117" customFormat="1" ht="12" customHeight="1">
      <c r="A141" s="490" t="s">
        <v>192</v>
      </c>
      <c r="B141" s="9" t="s">
        <v>424</v>
      </c>
      <c r="C141" s="310"/>
    </row>
    <row r="142" spans="1:3" s="117" customFormat="1" ht="12" customHeight="1">
      <c r="A142" s="490" t="s">
        <v>244</v>
      </c>
      <c r="B142" s="9" t="s">
        <v>425</v>
      </c>
      <c r="C142" s="310"/>
    </row>
    <row r="143" spans="1:3" ht="12.75" customHeight="1" thickBot="1">
      <c r="A143" s="490" t="s">
        <v>333</v>
      </c>
      <c r="B143" s="9" t="s">
        <v>426</v>
      </c>
      <c r="C143" s="310"/>
    </row>
    <row r="144" spans="1:3" ht="12" customHeight="1" thickBot="1">
      <c r="A144" s="37" t="s">
        <v>29</v>
      </c>
      <c r="B144" s="149" t="s">
        <v>427</v>
      </c>
      <c r="C144" s="484">
        <f>+C125+C129+C134+C139</f>
        <v>0</v>
      </c>
    </row>
    <row r="145" spans="1:3" ht="15" customHeight="1" thickBot="1">
      <c r="A145" s="502" t="s">
        <v>30</v>
      </c>
      <c r="B145" s="435" t="s">
        <v>428</v>
      </c>
      <c r="C145" s="484">
        <f>+C124+C144</f>
        <v>0</v>
      </c>
    </row>
    <row r="146" spans="1:3" ht="13.5" thickBot="1">
      <c r="A146" s="443"/>
      <c r="B146" s="444"/>
      <c r="C146" s="445"/>
    </row>
    <row r="147" spans="1:3" ht="15" customHeight="1" thickBot="1">
      <c r="A147" s="289" t="s">
        <v>218</v>
      </c>
      <c r="B147" s="290"/>
      <c r="C147" s="146"/>
    </row>
    <row r="148" spans="1:3" ht="14.25" customHeight="1" thickBot="1">
      <c r="A148" s="289" t="s">
        <v>219</v>
      </c>
      <c r="B148" s="290"/>
      <c r="C148" s="146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9" r:id="rId1"/>
  <rowBreaks count="1" manualBreakCount="1">
    <brk id="8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03">
      <selection activeCell="C5" sqref="C5"/>
    </sheetView>
  </sheetViews>
  <sheetFormatPr defaultColWidth="9.00390625" defaultRowHeight="12.75"/>
  <cols>
    <col min="1" max="1" width="19.50390625" style="446" customWidth="1"/>
    <col min="2" max="2" width="72.00390625" style="447" customWidth="1"/>
    <col min="3" max="3" width="25.00390625" style="448" customWidth="1"/>
    <col min="4" max="16384" width="9.375" style="3" customWidth="1"/>
  </cols>
  <sheetData>
    <row r="1" spans="1:3" s="2" customFormat="1" ht="16.5" customHeight="1" thickBot="1">
      <c r="A1" s="266"/>
      <c r="B1" s="268"/>
      <c r="C1" s="291" t="s">
        <v>609</v>
      </c>
    </row>
    <row r="2" spans="1:3" s="113" customFormat="1" ht="21" customHeight="1">
      <c r="A2" s="462" t="s">
        <v>70</v>
      </c>
      <c r="B2" s="404" t="s">
        <v>238</v>
      </c>
      <c r="C2" s="406" t="s">
        <v>57</v>
      </c>
    </row>
    <row r="3" spans="1:3" s="113" customFormat="1" ht="16.5" thickBot="1">
      <c r="A3" s="269" t="s">
        <v>215</v>
      </c>
      <c r="B3" s="405" t="s">
        <v>528</v>
      </c>
      <c r="C3" s="407">
        <v>4</v>
      </c>
    </row>
    <row r="4" spans="1:3" s="114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408" t="s">
        <v>60</v>
      </c>
    </row>
    <row r="6" spans="1:3" s="75" customFormat="1" ht="12.75" customHeight="1" thickBot="1">
      <c r="A6" s="233">
        <v>1</v>
      </c>
      <c r="B6" s="234">
        <v>2</v>
      </c>
      <c r="C6" s="235">
        <v>3</v>
      </c>
    </row>
    <row r="7" spans="1:3" s="75" customFormat="1" ht="15.75" customHeight="1" thickBot="1">
      <c r="A7" s="274"/>
      <c r="B7" s="275" t="s">
        <v>61</v>
      </c>
      <c r="C7" s="409"/>
    </row>
    <row r="8" spans="1:3" s="75" customFormat="1" ht="12" customHeight="1" thickBot="1">
      <c r="A8" s="37" t="s">
        <v>21</v>
      </c>
      <c r="B8" s="21" t="s">
        <v>273</v>
      </c>
      <c r="C8" s="343">
        <f>+C9+C10+C11+C12+C13+C14</f>
        <v>0</v>
      </c>
    </row>
    <row r="9" spans="1:3" s="115" customFormat="1" ht="12" customHeight="1">
      <c r="A9" s="490" t="s">
        <v>109</v>
      </c>
      <c r="B9" s="472" t="s">
        <v>274</v>
      </c>
      <c r="C9" s="346"/>
    </row>
    <row r="10" spans="1:3" s="116" customFormat="1" ht="12" customHeight="1">
      <c r="A10" s="491" t="s">
        <v>110</v>
      </c>
      <c r="B10" s="473" t="s">
        <v>275</v>
      </c>
      <c r="C10" s="345"/>
    </row>
    <row r="11" spans="1:3" s="116" customFormat="1" ht="12" customHeight="1">
      <c r="A11" s="491" t="s">
        <v>111</v>
      </c>
      <c r="B11" s="473" t="s">
        <v>276</v>
      </c>
      <c r="C11" s="345"/>
    </row>
    <row r="12" spans="1:3" s="116" customFormat="1" ht="12" customHeight="1">
      <c r="A12" s="491" t="s">
        <v>112</v>
      </c>
      <c r="B12" s="473" t="s">
        <v>277</v>
      </c>
      <c r="C12" s="345"/>
    </row>
    <row r="13" spans="1:3" s="116" customFormat="1" ht="12" customHeight="1">
      <c r="A13" s="491" t="s">
        <v>158</v>
      </c>
      <c r="B13" s="473" t="s">
        <v>278</v>
      </c>
      <c r="C13" s="520"/>
    </row>
    <row r="14" spans="1:3" s="115" customFormat="1" ht="12" customHeight="1" thickBot="1">
      <c r="A14" s="492" t="s">
        <v>113</v>
      </c>
      <c r="B14" s="474" t="s">
        <v>279</v>
      </c>
      <c r="C14" s="521"/>
    </row>
    <row r="15" spans="1:3" s="115" customFormat="1" ht="12" customHeight="1" thickBot="1">
      <c r="A15" s="37" t="s">
        <v>22</v>
      </c>
      <c r="B15" s="338" t="s">
        <v>280</v>
      </c>
      <c r="C15" s="343">
        <f>+C16+C17+C18+C19+C20</f>
        <v>0</v>
      </c>
    </row>
    <row r="16" spans="1:3" s="115" customFormat="1" ht="12" customHeight="1">
      <c r="A16" s="490" t="s">
        <v>115</v>
      </c>
      <c r="B16" s="472" t="s">
        <v>281</v>
      </c>
      <c r="C16" s="346"/>
    </row>
    <row r="17" spans="1:3" s="115" customFormat="1" ht="12" customHeight="1">
      <c r="A17" s="491" t="s">
        <v>116</v>
      </c>
      <c r="B17" s="473" t="s">
        <v>282</v>
      </c>
      <c r="C17" s="345"/>
    </row>
    <row r="18" spans="1:3" s="115" customFormat="1" ht="12" customHeight="1">
      <c r="A18" s="491" t="s">
        <v>117</v>
      </c>
      <c r="B18" s="473" t="s">
        <v>519</v>
      </c>
      <c r="C18" s="345"/>
    </row>
    <row r="19" spans="1:3" s="115" customFormat="1" ht="12" customHeight="1">
      <c r="A19" s="491" t="s">
        <v>118</v>
      </c>
      <c r="B19" s="473" t="s">
        <v>520</v>
      </c>
      <c r="C19" s="345"/>
    </row>
    <row r="20" spans="1:3" s="115" customFormat="1" ht="12" customHeight="1">
      <c r="A20" s="491" t="s">
        <v>119</v>
      </c>
      <c r="B20" s="473" t="s">
        <v>283</v>
      </c>
      <c r="C20" s="345"/>
    </row>
    <row r="21" spans="1:3" s="116" customFormat="1" ht="12" customHeight="1" thickBot="1">
      <c r="A21" s="492" t="s">
        <v>128</v>
      </c>
      <c r="B21" s="474" t="s">
        <v>284</v>
      </c>
      <c r="C21" s="347"/>
    </row>
    <row r="22" spans="1:3" s="116" customFormat="1" ht="12" customHeight="1" thickBot="1">
      <c r="A22" s="37" t="s">
        <v>23</v>
      </c>
      <c r="B22" s="21" t="s">
        <v>285</v>
      </c>
      <c r="C22" s="343">
        <f>+C23+C24+C25+C26+C27</f>
        <v>0</v>
      </c>
    </row>
    <row r="23" spans="1:3" s="116" customFormat="1" ht="12" customHeight="1">
      <c r="A23" s="490" t="s">
        <v>98</v>
      </c>
      <c r="B23" s="472" t="s">
        <v>286</v>
      </c>
      <c r="C23" s="346"/>
    </row>
    <row r="24" spans="1:3" s="115" customFormat="1" ht="12" customHeight="1">
      <c r="A24" s="491" t="s">
        <v>99</v>
      </c>
      <c r="B24" s="473" t="s">
        <v>287</v>
      </c>
      <c r="C24" s="345"/>
    </row>
    <row r="25" spans="1:3" s="116" customFormat="1" ht="12" customHeight="1">
      <c r="A25" s="491" t="s">
        <v>100</v>
      </c>
      <c r="B25" s="473" t="s">
        <v>521</v>
      </c>
      <c r="C25" s="345"/>
    </row>
    <row r="26" spans="1:3" s="116" customFormat="1" ht="12" customHeight="1">
      <c r="A26" s="491" t="s">
        <v>101</v>
      </c>
      <c r="B26" s="473" t="s">
        <v>522</v>
      </c>
      <c r="C26" s="345"/>
    </row>
    <row r="27" spans="1:3" s="116" customFormat="1" ht="12" customHeight="1">
      <c r="A27" s="491" t="s">
        <v>181</v>
      </c>
      <c r="B27" s="473" t="s">
        <v>288</v>
      </c>
      <c r="C27" s="345"/>
    </row>
    <row r="28" spans="1:3" s="116" customFormat="1" ht="12" customHeight="1" thickBot="1">
      <c r="A28" s="492" t="s">
        <v>182</v>
      </c>
      <c r="B28" s="474" t="s">
        <v>289</v>
      </c>
      <c r="C28" s="347"/>
    </row>
    <row r="29" spans="1:3" s="116" customFormat="1" ht="12" customHeight="1" thickBot="1">
      <c r="A29" s="37" t="s">
        <v>183</v>
      </c>
      <c r="B29" s="21" t="s">
        <v>290</v>
      </c>
      <c r="C29" s="349">
        <f>+C30+C33+C34+C35</f>
        <v>0</v>
      </c>
    </row>
    <row r="30" spans="1:3" s="116" customFormat="1" ht="12" customHeight="1">
      <c r="A30" s="490" t="s">
        <v>291</v>
      </c>
      <c r="B30" s="472" t="s">
        <v>297</v>
      </c>
      <c r="C30" s="467">
        <f>+C31+C32</f>
        <v>0</v>
      </c>
    </row>
    <row r="31" spans="1:3" s="116" customFormat="1" ht="12" customHeight="1">
      <c r="A31" s="491" t="s">
        <v>292</v>
      </c>
      <c r="B31" s="473" t="s">
        <v>298</v>
      </c>
      <c r="C31" s="345"/>
    </row>
    <row r="32" spans="1:3" s="116" customFormat="1" ht="12" customHeight="1">
      <c r="A32" s="491" t="s">
        <v>293</v>
      </c>
      <c r="B32" s="473" t="s">
        <v>299</v>
      </c>
      <c r="C32" s="345"/>
    </row>
    <row r="33" spans="1:3" s="116" customFormat="1" ht="12" customHeight="1">
      <c r="A33" s="491" t="s">
        <v>294</v>
      </c>
      <c r="B33" s="473" t="s">
        <v>300</v>
      </c>
      <c r="C33" s="345"/>
    </row>
    <row r="34" spans="1:3" s="116" customFormat="1" ht="12" customHeight="1">
      <c r="A34" s="491" t="s">
        <v>295</v>
      </c>
      <c r="B34" s="473" t="s">
        <v>301</v>
      </c>
      <c r="C34" s="345"/>
    </row>
    <row r="35" spans="1:3" s="116" customFormat="1" ht="12" customHeight="1" thickBot="1">
      <c r="A35" s="492" t="s">
        <v>296</v>
      </c>
      <c r="B35" s="474" t="s">
        <v>302</v>
      </c>
      <c r="C35" s="347"/>
    </row>
    <row r="36" spans="1:3" s="116" customFormat="1" ht="12" customHeight="1" thickBot="1">
      <c r="A36" s="37" t="s">
        <v>25</v>
      </c>
      <c r="B36" s="21" t="s">
        <v>303</v>
      </c>
      <c r="C36" s="343">
        <f>SUM(C37:C46)</f>
        <v>0</v>
      </c>
    </row>
    <row r="37" spans="1:3" s="116" customFormat="1" ht="12" customHeight="1">
      <c r="A37" s="490" t="s">
        <v>102</v>
      </c>
      <c r="B37" s="472" t="s">
        <v>306</v>
      </c>
      <c r="C37" s="346"/>
    </row>
    <row r="38" spans="1:3" s="116" customFormat="1" ht="12" customHeight="1">
      <c r="A38" s="491" t="s">
        <v>103</v>
      </c>
      <c r="B38" s="473" t="s">
        <v>307</v>
      </c>
      <c r="C38" s="345"/>
    </row>
    <row r="39" spans="1:3" s="116" customFormat="1" ht="12" customHeight="1">
      <c r="A39" s="491" t="s">
        <v>104</v>
      </c>
      <c r="B39" s="473" t="s">
        <v>308</v>
      </c>
      <c r="C39" s="345"/>
    </row>
    <row r="40" spans="1:3" s="116" customFormat="1" ht="12" customHeight="1">
      <c r="A40" s="491" t="s">
        <v>185</v>
      </c>
      <c r="B40" s="473" t="s">
        <v>309</v>
      </c>
      <c r="C40" s="345"/>
    </row>
    <row r="41" spans="1:3" s="116" customFormat="1" ht="12" customHeight="1">
      <c r="A41" s="491" t="s">
        <v>186</v>
      </c>
      <c r="B41" s="473" t="s">
        <v>310</v>
      </c>
      <c r="C41" s="345"/>
    </row>
    <row r="42" spans="1:3" s="116" customFormat="1" ht="12" customHeight="1">
      <c r="A42" s="491" t="s">
        <v>187</v>
      </c>
      <c r="B42" s="473" t="s">
        <v>311</v>
      </c>
      <c r="C42" s="345"/>
    </row>
    <row r="43" spans="1:3" s="116" customFormat="1" ht="12" customHeight="1">
      <c r="A43" s="491" t="s">
        <v>188</v>
      </c>
      <c r="B43" s="473" t="s">
        <v>312</v>
      </c>
      <c r="C43" s="345"/>
    </row>
    <row r="44" spans="1:3" s="116" customFormat="1" ht="12" customHeight="1">
      <c r="A44" s="491" t="s">
        <v>189</v>
      </c>
      <c r="B44" s="473" t="s">
        <v>313</v>
      </c>
      <c r="C44" s="345"/>
    </row>
    <row r="45" spans="1:3" s="116" customFormat="1" ht="12" customHeight="1">
      <c r="A45" s="491" t="s">
        <v>304</v>
      </c>
      <c r="B45" s="473" t="s">
        <v>314</v>
      </c>
      <c r="C45" s="348"/>
    </row>
    <row r="46" spans="1:3" s="116" customFormat="1" ht="12" customHeight="1" thickBot="1">
      <c r="A46" s="492" t="s">
        <v>305</v>
      </c>
      <c r="B46" s="474" t="s">
        <v>315</v>
      </c>
      <c r="C46" s="459"/>
    </row>
    <row r="47" spans="1:3" s="116" customFormat="1" ht="12" customHeight="1" thickBot="1">
      <c r="A47" s="37" t="s">
        <v>26</v>
      </c>
      <c r="B47" s="21" t="s">
        <v>316</v>
      </c>
      <c r="C47" s="343">
        <f>SUM(C48:C52)</f>
        <v>0</v>
      </c>
    </row>
    <row r="48" spans="1:3" s="116" customFormat="1" ht="12" customHeight="1">
      <c r="A48" s="490" t="s">
        <v>105</v>
      </c>
      <c r="B48" s="472" t="s">
        <v>320</v>
      </c>
      <c r="C48" s="522"/>
    </row>
    <row r="49" spans="1:3" s="116" customFormat="1" ht="12" customHeight="1">
      <c r="A49" s="491" t="s">
        <v>106</v>
      </c>
      <c r="B49" s="473" t="s">
        <v>321</v>
      </c>
      <c r="C49" s="348"/>
    </row>
    <row r="50" spans="1:3" s="116" customFormat="1" ht="12" customHeight="1">
      <c r="A50" s="491" t="s">
        <v>317</v>
      </c>
      <c r="B50" s="473" t="s">
        <v>322</v>
      </c>
      <c r="C50" s="348"/>
    </row>
    <row r="51" spans="1:3" s="116" customFormat="1" ht="12" customHeight="1">
      <c r="A51" s="491" t="s">
        <v>318</v>
      </c>
      <c r="B51" s="473" t="s">
        <v>323</v>
      </c>
      <c r="C51" s="348"/>
    </row>
    <row r="52" spans="1:3" s="116" customFormat="1" ht="12" customHeight="1" thickBot="1">
      <c r="A52" s="492" t="s">
        <v>319</v>
      </c>
      <c r="B52" s="474" t="s">
        <v>324</v>
      </c>
      <c r="C52" s="459"/>
    </row>
    <row r="53" spans="1:3" s="116" customFormat="1" ht="12" customHeight="1" thickBot="1">
      <c r="A53" s="37" t="s">
        <v>190</v>
      </c>
      <c r="B53" s="21" t="s">
        <v>325</v>
      </c>
      <c r="C53" s="343">
        <f>SUM(C54:C56)</f>
        <v>0</v>
      </c>
    </row>
    <row r="54" spans="1:3" s="116" customFormat="1" ht="12" customHeight="1">
      <c r="A54" s="490" t="s">
        <v>107</v>
      </c>
      <c r="B54" s="472" t="s">
        <v>326</v>
      </c>
      <c r="C54" s="346"/>
    </row>
    <row r="55" spans="1:3" s="116" customFormat="1" ht="12" customHeight="1">
      <c r="A55" s="491" t="s">
        <v>108</v>
      </c>
      <c r="B55" s="473" t="s">
        <v>523</v>
      </c>
      <c r="C55" s="345"/>
    </row>
    <row r="56" spans="1:3" s="116" customFormat="1" ht="12" customHeight="1">
      <c r="A56" s="491" t="s">
        <v>330</v>
      </c>
      <c r="B56" s="473" t="s">
        <v>328</v>
      </c>
      <c r="C56" s="345"/>
    </row>
    <row r="57" spans="1:3" s="116" customFormat="1" ht="12" customHeight="1" thickBot="1">
      <c r="A57" s="492" t="s">
        <v>331</v>
      </c>
      <c r="B57" s="474" t="s">
        <v>329</v>
      </c>
      <c r="C57" s="347"/>
    </row>
    <row r="58" spans="1:3" s="116" customFormat="1" ht="12" customHeight="1" thickBot="1">
      <c r="A58" s="37" t="s">
        <v>28</v>
      </c>
      <c r="B58" s="338" t="s">
        <v>332</v>
      </c>
      <c r="C58" s="343">
        <f>SUM(C59:C61)</f>
        <v>0</v>
      </c>
    </row>
    <row r="59" spans="1:3" s="116" customFormat="1" ht="12" customHeight="1">
      <c r="A59" s="490" t="s">
        <v>191</v>
      </c>
      <c r="B59" s="472" t="s">
        <v>334</v>
      </c>
      <c r="C59" s="348"/>
    </row>
    <row r="60" spans="1:3" s="116" customFormat="1" ht="12" customHeight="1">
      <c r="A60" s="491" t="s">
        <v>192</v>
      </c>
      <c r="B60" s="473" t="s">
        <v>524</v>
      </c>
      <c r="C60" s="348"/>
    </row>
    <row r="61" spans="1:3" s="116" customFormat="1" ht="12" customHeight="1">
      <c r="A61" s="491" t="s">
        <v>244</v>
      </c>
      <c r="B61" s="473" t="s">
        <v>335</v>
      </c>
      <c r="C61" s="348"/>
    </row>
    <row r="62" spans="1:3" s="116" customFormat="1" ht="12" customHeight="1" thickBot="1">
      <c r="A62" s="492" t="s">
        <v>333</v>
      </c>
      <c r="B62" s="474" t="s">
        <v>336</v>
      </c>
      <c r="C62" s="348"/>
    </row>
    <row r="63" spans="1:3" s="116" customFormat="1" ht="12" customHeight="1" thickBot="1">
      <c r="A63" s="37" t="s">
        <v>29</v>
      </c>
      <c r="B63" s="21" t="s">
        <v>337</v>
      </c>
      <c r="C63" s="349">
        <f>+C8+C15+C22+C29+C36+C47+C53+C58</f>
        <v>0</v>
      </c>
    </row>
    <row r="64" spans="1:3" s="116" customFormat="1" ht="12" customHeight="1" thickBot="1">
      <c r="A64" s="493" t="s">
        <v>478</v>
      </c>
      <c r="B64" s="338" t="s">
        <v>339</v>
      </c>
      <c r="C64" s="343">
        <f>SUM(C65:C67)</f>
        <v>0</v>
      </c>
    </row>
    <row r="65" spans="1:3" s="116" customFormat="1" ht="12" customHeight="1">
      <c r="A65" s="490" t="s">
        <v>372</v>
      </c>
      <c r="B65" s="472" t="s">
        <v>340</v>
      </c>
      <c r="C65" s="348"/>
    </row>
    <row r="66" spans="1:3" s="116" customFormat="1" ht="12" customHeight="1">
      <c r="A66" s="491" t="s">
        <v>381</v>
      </c>
      <c r="B66" s="473" t="s">
        <v>341</v>
      </c>
      <c r="C66" s="348"/>
    </row>
    <row r="67" spans="1:3" s="116" customFormat="1" ht="12" customHeight="1" thickBot="1">
      <c r="A67" s="492" t="s">
        <v>382</v>
      </c>
      <c r="B67" s="476" t="s">
        <v>342</v>
      </c>
      <c r="C67" s="348"/>
    </row>
    <row r="68" spans="1:3" s="116" customFormat="1" ht="12" customHeight="1" thickBot="1">
      <c r="A68" s="493" t="s">
        <v>343</v>
      </c>
      <c r="B68" s="338" t="s">
        <v>344</v>
      </c>
      <c r="C68" s="343">
        <f>SUM(C69:C72)</f>
        <v>0</v>
      </c>
    </row>
    <row r="69" spans="1:3" s="116" customFormat="1" ht="12" customHeight="1">
      <c r="A69" s="490" t="s">
        <v>159</v>
      </c>
      <c r="B69" s="472" t="s">
        <v>345</v>
      </c>
      <c r="C69" s="348"/>
    </row>
    <row r="70" spans="1:3" s="116" customFormat="1" ht="12" customHeight="1">
      <c r="A70" s="491" t="s">
        <v>160</v>
      </c>
      <c r="B70" s="473" t="s">
        <v>346</v>
      </c>
      <c r="C70" s="348"/>
    </row>
    <row r="71" spans="1:3" s="116" customFormat="1" ht="12" customHeight="1">
      <c r="A71" s="491" t="s">
        <v>373</v>
      </c>
      <c r="B71" s="473" t="s">
        <v>347</v>
      </c>
      <c r="C71" s="348"/>
    </row>
    <row r="72" spans="1:3" s="116" customFormat="1" ht="12" customHeight="1" thickBot="1">
      <c r="A72" s="492" t="s">
        <v>374</v>
      </c>
      <c r="B72" s="474" t="s">
        <v>348</v>
      </c>
      <c r="C72" s="348"/>
    </row>
    <row r="73" spans="1:3" s="116" customFormat="1" ht="12" customHeight="1" thickBot="1">
      <c r="A73" s="493" t="s">
        <v>349</v>
      </c>
      <c r="B73" s="338" t="s">
        <v>350</v>
      </c>
      <c r="C73" s="343">
        <f>SUM(C74:C75)</f>
        <v>0</v>
      </c>
    </row>
    <row r="74" spans="1:3" s="116" customFormat="1" ht="12" customHeight="1">
      <c r="A74" s="490" t="s">
        <v>375</v>
      </c>
      <c r="B74" s="472" t="s">
        <v>351</v>
      </c>
      <c r="C74" s="348"/>
    </row>
    <row r="75" spans="1:3" s="116" customFormat="1" ht="12" customHeight="1" thickBot="1">
      <c r="A75" s="492" t="s">
        <v>376</v>
      </c>
      <c r="B75" s="474" t="s">
        <v>352</v>
      </c>
      <c r="C75" s="348"/>
    </row>
    <row r="76" spans="1:3" s="115" customFormat="1" ht="12" customHeight="1" thickBot="1">
      <c r="A76" s="493" t="s">
        <v>353</v>
      </c>
      <c r="B76" s="338" t="s">
        <v>354</v>
      </c>
      <c r="C76" s="343">
        <f>SUM(C77:C79)</f>
        <v>0</v>
      </c>
    </row>
    <row r="77" spans="1:3" s="116" customFormat="1" ht="12" customHeight="1">
      <c r="A77" s="490" t="s">
        <v>377</v>
      </c>
      <c r="B77" s="472" t="s">
        <v>355</v>
      </c>
      <c r="C77" s="348"/>
    </row>
    <row r="78" spans="1:3" s="116" customFormat="1" ht="12" customHeight="1">
      <c r="A78" s="491" t="s">
        <v>378</v>
      </c>
      <c r="B78" s="473" t="s">
        <v>356</v>
      </c>
      <c r="C78" s="348"/>
    </row>
    <row r="79" spans="1:3" s="116" customFormat="1" ht="12" customHeight="1" thickBot="1">
      <c r="A79" s="492" t="s">
        <v>379</v>
      </c>
      <c r="B79" s="474" t="s">
        <v>357</v>
      </c>
      <c r="C79" s="348"/>
    </row>
    <row r="80" spans="1:3" s="116" customFormat="1" ht="12" customHeight="1" thickBot="1">
      <c r="A80" s="493" t="s">
        <v>358</v>
      </c>
      <c r="B80" s="338" t="s">
        <v>380</v>
      </c>
      <c r="C80" s="343">
        <f>SUM(C81:C84)</f>
        <v>0</v>
      </c>
    </row>
    <row r="81" spans="1:3" s="116" customFormat="1" ht="12" customHeight="1">
      <c r="A81" s="494" t="s">
        <v>359</v>
      </c>
      <c r="B81" s="472" t="s">
        <v>360</v>
      </c>
      <c r="C81" s="348"/>
    </row>
    <row r="82" spans="1:3" s="116" customFormat="1" ht="12" customHeight="1">
      <c r="A82" s="495" t="s">
        <v>361</v>
      </c>
      <c r="B82" s="473" t="s">
        <v>362</v>
      </c>
      <c r="C82" s="348"/>
    </row>
    <row r="83" spans="1:3" s="116" customFormat="1" ht="12" customHeight="1">
      <c r="A83" s="495" t="s">
        <v>363</v>
      </c>
      <c r="B83" s="473" t="s">
        <v>364</v>
      </c>
      <c r="C83" s="348"/>
    </row>
    <row r="84" spans="1:3" s="115" customFormat="1" ht="12" customHeight="1" thickBot="1">
      <c r="A84" s="496" t="s">
        <v>365</v>
      </c>
      <c r="B84" s="474" t="s">
        <v>366</v>
      </c>
      <c r="C84" s="348"/>
    </row>
    <row r="85" spans="1:3" s="115" customFormat="1" ht="12" customHeight="1" thickBot="1">
      <c r="A85" s="493" t="s">
        <v>367</v>
      </c>
      <c r="B85" s="338" t="s">
        <v>368</v>
      </c>
      <c r="C85" s="523"/>
    </row>
    <row r="86" spans="1:3" s="115" customFormat="1" ht="12" customHeight="1" thickBot="1">
      <c r="A86" s="493" t="s">
        <v>369</v>
      </c>
      <c r="B86" s="480" t="s">
        <v>370</v>
      </c>
      <c r="C86" s="349">
        <f>+C64+C68+C73+C76+C80+C85</f>
        <v>0</v>
      </c>
    </row>
    <row r="87" spans="1:3" s="115" customFormat="1" ht="12" customHeight="1" thickBot="1">
      <c r="A87" s="497" t="s">
        <v>383</v>
      </c>
      <c r="B87" s="482" t="s">
        <v>512</v>
      </c>
      <c r="C87" s="349">
        <f>+C63+C86</f>
        <v>0</v>
      </c>
    </row>
    <row r="88" spans="1:3" s="116" customFormat="1" ht="15" customHeight="1">
      <c r="A88" s="280"/>
      <c r="B88" s="281"/>
      <c r="C88" s="414"/>
    </row>
    <row r="89" spans="1:3" ht="13.5" thickBot="1">
      <c r="A89" s="498"/>
      <c r="B89" s="283"/>
      <c r="C89" s="415"/>
    </row>
    <row r="90" spans="1:3" s="75" customFormat="1" ht="16.5" customHeight="1" thickBot="1">
      <c r="A90" s="284"/>
      <c r="B90" s="285" t="s">
        <v>63</v>
      </c>
      <c r="C90" s="416"/>
    </row>
    <row r="91" spans="1:3" s="117" customFormat="1" ht="12" customHeight="1" thickBot="1">
      <c r="A91" s="464" t="s">
        <v>21</v>
      </c>
      <c r="B91" s="31" t="s">
        <v>386</v>
      </c>
      <c r="C91" s="342">
        <f>SUM(C92:C96)</f>
        <v>0</v>
      </c>
    </row>
    <row r="92" spans="1:3" ht="12" customHeight="1">
      <c r="A92" s="499" t="s">
        <v>109</v>
      </c>
      <c r="B92" s="10" t="s">
        <v>52</v>
      </c>
      <c r="C92" s="344"/>
    </row>
    <row r="93" spans="1:3" ht="12" customHeight="1">
      <c r="A93" s="491" t="s">
        <v>110</v>
      </c>
      <c r="B93" s="8" t="s">
        <v>193</v>
      </c>
      <c r="C93" s="345"/>
    </row>
    <row r="94" spans="1:3" ht="12" customHeight="1">
      <c r="A94" s="491" t="s">
        <v>111</v>
      </c>
      <c r="B94" s="8" t="s">
        <v>150</v>
      </c>
      <c r="C94" s="347"/>
    </row>
    <row r="95" spans="1:3" ht="12" customHeight="1">
      <c r="A95" s="491" t="s">
        <v>112</v>
      </c>
      <c r="B95" s="11" t="s">
        <v>194</v>
      </c>
      <c r="C95" s="347"/>
    </row>
    <row r="96" spans="1:3" ht="12" customHeight="1">
      <c r="A96" s="491" t="s">
        <v>123</v>
      </c>
      <c r="B96" s="19" t="s">
        <v>195</v>
      </c>
      <c r="C96" s="347"/>
    </row>
    <row r="97" spans="1:3" ht="12" customHeight="1">
      <c r="A97" s="491" t="s">
        <v>113</v>
      </c>
      <c r="B97" s="8" t="s">
        <v>387</v>
      </c>
      <c r="C97" s="347"/>
    </row>
    <row r="98" spans="1:3" ht="12" customHeight="1">
      <c r="A98" s="491" t="s">
        <v>114</v>
      </c>
      <c r="B98" s="168" t="s">
        <v>388</v>
      </c>
      <c r="C98" s="347"/>
    </row>
    <row r="99" spans="1:3" ht="12" customHeight="1">
      <c r="A99" s="491" t="s">
        <v>124</v>
      </c>
      <c r="B99" s="169" t="s">
        <v>389</v>
      </c>
      <c r="C99" s="347"/>
    </row>
    <row r="100" spans="1:3" ht="12" customHeight="1">
      <c r="A100" s="491" t="s">
        <v>125</v>
      </c>
      <c r="B100" s="169" t="s">
        <v>390</v>
      </c>
      <c r="C100" s="347"/>
    </row>
    <row r="101" spans="1:3" ht="12" customHeight="1">
      <c r="A101" s="491" t="s">
        <v>126</v>
      </c>
      <c r="B101" s="168" t="s">
        <v>391</v>
      </c>
      <c r="C101" s="347"/>
    </row>
    <row r="102" spans="1:3" ht="12" customHeight="1">
      <c r="A102" s="491" t="s">
        <v>127</v>
      </c>
      <c r="B102" s="168" t="s">
        <v>392</v>
      </c>
      <c r="C102" s="347"/>
    </row>
    <row r="103" spans="1:3" ht="12" customHeight="1">
      <c r="A103" s="491" t="s">
        <v>129</v>
      </c>
      <c r="B103" s="169" t="s">
        <v>393</v>
      </c>
      <c r="C103" s="347"/>
    </row>
    <row r="104" spans="1:3" ht="12" customHeight="1">
      <c r="A104" s="500" t="s">
        <v>196</v>
      </c>
      <c r="B104" s="170" t="s">
        <v>394</v>
      </c>
      <c r="C104" s="347"/>
    </row>
    <row r="105" spans="1:3" ht="12" customHeight="1">
      <c r="A105" s="491" t="s">
        <v>384</v>
      </c>
      <c r="B105" s="170" t="s">
        <v>395</v>
      </c>
      <c r="C105" s="347"/>
    </row>
    <row r="106" spans="1:3" ht="12" customHeight="1" thickBot="1">
      <c r="A106" s="501" t="s">
        <v>385</v>
      </c>
      <c r="B106" s="171" t="s">
        <v>396</v>
      </c>
      <c r="C106" s="351"/>
    </row>
    <row r="107" spans="1:3" ht="12" customHeight="1" thickBot="1">
      <c r="A107" s="37" t="s">
        <v>22</v>
      </c>
      <c r="B107" s="30" t="s">
        <v>397</v>
      </c>
      <c r="C107" s="343">
        <f>+C108+C110+C112</f>
        <v>0</v>
      </c>
    </row>
    <row r="108" spans="1:3" ht="12" customHeight="1">
      <c r="A108" s="490" t="s">
        <v>115</v>
      </c>
      <c r="B108" s="8" t="s">
        <v>242</v>
      </c>
      <c r="C108" s="346"/>
    </row>
    <row r="109" spans="1:3" ht="12" customHeight="1">
      <c r="A109" s="490" t="s">
        <v>116</v>
      </c>
      <c r="B109" s="12" t="s">
        <v>401</v>
      </c>
      <c r="C109" s="346"/>
    </row>
    <row r="110" spans="1:3" ht="12" customHeight="1">
      <c r="A110" s="490" t="s">
        <v>117</v>
      </c>
      <c r="B110" s="12" t="s">
        <v>197</v>
      </c>
      <c r="C110" s="345"/>
    </row>
    <row r="111" spans="1:3" ht="12" customHeight="1">
      <c r="A111" s="490" t="s">
        <v>118</v>
      </c>
      <c r="B111" s="12" t="s">
        <v>402</v>
      </c>
      <c r="C111" s="310"/>
    </row>
    <row r="112" spans="1:3" ht="12" customHeight="1">
      <c r="A112" s="490" t="s">
        <v>119</v>
      </c>
      <c r="B112" s="340" t="s">
        <v>245</v>
      </c>
      <c r="C112" s="310"/>
    </row>
    <row r="113" spans="1:3" ht="12" customHeight="1">
      <c r="A113" s="490" t="s">
        <v>128</v>
      </c>
      <c r="B113" s="339" t="s">
        <v>525</v>
      </c>
      <c r="C113" s="310"/>
    </row>
    <row r="114" spans="1:3" ht="12" customHeight="1">
      <c r="A114" s="490" t="s">
        <v>130</v>
      </c>
      <c r="B114" s="468" t="s">
        <v>407</v>
      </c>
      <c r="C114" s="310"/>
    </row>
    <row r="115" spans="1:3" ht="12" customHeight="1">
      <c r="A115" s="490" t="s">
        <v>198</v>
      </c>
      <c r="B115" s="169" t="s">
        <v>390</v>
      </c>
      <c r="C115" s="310"/>
    </row>
    <row r="116" spans="1:3" ht="12" customHeight="1">
      <c r="A116" s="490" t="s">
        <v>199</v>
      </c>
      <c r="B116" s="169" t="s">
        <v>406</v>
      </c>
      <c r="C116" s="310"/>
    </row>
    <row r="117" spans="1:3" ht="12" customHeight="1">
      <c r="A117" s="490" t="s">
        <v>200</v>
      </c>
      <c r="B117" s="169" t="s">
        <v>405</v>
      </c>
      <c r="C117" s="310"/>
    </row>
    <row r="118" spans="1:3" ht="12" customHeight="1">
      <c r="A118" s="490" t="s">
        <v>398</v>
      </c>
      <c r="B118" s="169" t="s">
        <v>393</v>
      </c>
      <c r="C118" s="310"/>
    </row>
    <row r="119" spans="1:3" ht="12" customHeight="1">
      <c r="A119" s="490" t="s">
        <v>399</v>
      </c>
      <c r="B119" s="169" t="s">
        <v>404</v>
      </c>
      <c r="C119" s="310"/>
    </row>
    <row r="120" spans="1:3" ht="12" customHeight="1" thickBot="1">
      <c r="A120" s="500" t="s">
        <v>400</v>
      </c>
      <c r="B120" s="169" t="s">
        <v>403</v>
      </c>
      <c r="C120" s="312"/>
    </row>
    <row r="121" spans="1:3" ht="12" customHeight="1" thickBot="1">
      <c r="A121" s="37" t="s">
        <v>23</v>
      </c>
      <c r="B121" s="149" t="s">
        <v>408</v>
      </c>
      <c r="C121" s="343">
        <f>+C122+C123</f>
        <v>0</v>
      </c>
    </row>
    <row r="122" spans="1:3" ht="12" customHeight="1">
      <c r="A122" s="490" t="s">
        <v>98</v>
      </c>
      <c r="B122" s="9" t="s">
        <v>65</v>
      </c>
      <c r="C122" s="346"/>
    </row>
    <row r="123" spans="1:3" ht="12" customHeight="1" thickBot="1">
      <c r="A123" s="492" t="s">
        <v>99</v>
      </c>
      <c r="B123" s="12" t="s">
        <v>66</v>
      </c>
      <c r="C123" s="347"/>
    </row>
    <row r="124" spans="1:3" ht="12" customHeight="1" thickBot="1">
      <c r="A124" s="37" t="s">
        <v>24</v>
      </c>
      <c r="B124" s="149" t="s">
        <v>409</v>
      </c>
      <c r="C124" s="343">
        <f>+C91+C107+C121</f>
        <v>0</v>
      </c>
    </row>
    <row r="125" spans="1:3" ht="12" customHeight="1" thickBot="1">
      <c r="A125" s="37" t="s">
        <v>25</v>
      </c>
      <c r="B125" s="149" t="s">
        <v>410</v>
      </c>
      <c r="C125" s="343">
        <f>+C126+C127+C128</f>
        <v>0</v>
      </c>
    </row>
    <row r="126" spans="1:3" s="117" customFormat="1" ht="12" customHeight="1">
      <c r="A126" s="490" t="s">
        <v>102</v>
      </c>
      <c r="B126" s="9" t="s">
        <v>411</v>
      </c>
      <c r="C126" s="310"/>
    </row>
    <row r="127" spans="1:3" ht="12" customHeight="1">
      <c r="A127" s="490" t="s">
        <v>103</v>
      </c>
      <c r="B127" s="9" t="s">
        <v>412</v>
      </c>
      <c r="C127" s="310"/>
    </row>
    <row r="128" spans="1:3" ht="12" customHeight="1" thickBot="1">
      <c r="A128" s="500" t="s">
        <v>104</v>
      </c>
      <c r="B128" s="7" t="s">
        <v>413</v>
      </c>
      <c r="C128" s="310"/>
    </row>
    <row r="129" spans="1:3" ht="12" customHeight="1" thickBot="1">
      <c r="A129" s="37" t="s">
        <v>26</v>
      </c>
      <c r="B129" s="149" t="s">
        <v>477</v>
      </c>
      <c r="C129" s="343">
        <f>+C130+C131+C132+C133</f>
        <v>0</v>
      </c>
    </row>
    <row r="130" spans="1:3" ht="12" customHeight="1">
      <c r="A130" s="490" t="s">
        <v>105</v>
      </c>
      <c r="B130" s="9" t="s">
        <v>414</v>
      </c>
      <c r="C130" s="310"/>
    </row>
    <row r="131" spans="1:3" ht="12" customHeight="1">
      <c r="A131" s="490" t="s">
        <v>106</v>
      </c>
      <c r="B131" s="9" t="s">
        <v>415</v>
      </c>
      <c r="C131" s="310"/>
    </row>
    <row r="132" spans="1:3" ht="12" customHeight="1">
      <c r="A132" s="490" t="s">
        <v>317</v>
      </c>
      <c r="B132" s="9" t="s">
        <v>416</v>
      </c>
      <c r="C132" s="310"/>
    </row>
    <row r="133" spans="1:3" s="117" customFormat="1" ht="12" customHeight="1" thickBot="1">
      <c r="A133" s="500" t="s">
        <v>318</v>
      </c>
      <c r="B133" s="7" t="s">
        <v>417</v>
      </c>
      <c r="C133" s="310"/>
    </row>
    <row r="134" spans="1:11" ht="12" customHeight="1" thickBot="1">
      <c r="A134" s="37" t="s">
        <v>27</v>
      </c>
      <c r="B134" s="149" t="s">
        <v>418</v>
      </c>
      <c r="C134" s="349">
        <f>+C135+C136+C137+C138</f>
        <v>0</v>
      </c>
      <c r="K134" s="292"/>
    </row>
    <row r="135" spans="1:3" ht="12.75">
      <c r="A135" s="490" t="s">
        <v>107</v>
      </c>
      <c r="B135" s="9" t="s">
        <v>419</v>
      </c>
      <c r="C135" s="310"/>
    </row>
    <row r="136" spans="1:3" ht="12" customHeight="1">
      <c r="A136" s="490" t="s">
        <v>108</v>
      </c>
      <c r="B136" s="9" t="s">
        <v>429</v>
      </c>
      <c r="C136" s="310"/>
    </row>
    <row r="137" spans="1:3" s="117" customFormat="1" ht="12" customHeight="1">
      <c r="A137" s="490" t="s">
        <v>330</v>
      </c>
      <c r="B137" s="9" t="s">
        <v>420</v>
      </c>
      <c r="C137" s="310"/>
    </row>
    <row r="138" spans="1:3" s="117" customFormat="1" ht="12" customHeight="1" thickBot="1">
      <c r="A138" s="500" t="s">
        <v>331</v>
      </c>
      <c r="B138" s="7" t="s">
        <v>421</v>
      </c>
      <c r="C138" s="310"/>
    </row>
    <row r="139" spans="1:3" s="117" customFormat="1" ht="12" customHeight="1" thickBot="1">
      <c r="A139" s="37" t="s">
        <v>28</v>
      </c>
      <c r="B139" s="149" t="s">
        <v>422</v>
      </c>
      <c r="C139" s="352">
        <f>+C140+C141+C142+C143</f>
        <v>0</v>
      </c>
    </row>
    <row r="140" spans="1:3" s="117" customFormat="1" ht="12" customHeight="1">
      <c r="A140" s="490" t="s">
        <v>191</v>
      </c>
      <c r="B140" s="9" t="s">
        <v>423</v>
      </c>
      <c r="C140" s="310"/>
    </row>
    <row r="141" spans="1:3" s="117" customFormat="1" ht="12" customHeight="1">
      <c r="A141" s="490" t="s">
        <v>192</v>
      </c>
      <c r="B141" s="9" t="s">
        <v>424</v>
      </c>
      <c r="C141" s="310"/>
    </row>
    <row r="142" spans="1:3" s="117" customFormat="1" ht="12" customHeight="1">
      <c r="A142" s="490" t="s">
        <v>244</v>
      </c>
      <c r="B142" s="9" t="s">
        <v>425</v>
      </c>
      <c r="C142" s="310"/>
    </row>
    <row r="143" spans="1:3" ht="12.75" customHeight="1" thickBot="1">
      <c r="A143" s="490" t="s">
        <v>333</v>
      </c>
      <c r="B143" s="9" t="s">
        <v>426</v>
      </c>
      <c r="C143" s="310"/>
    </row>
    <row r="144" spans="1:3" ht="12" customHeight="1" thickBot="1">
      <c r="A144" s="37" t="s">
        <v>29</v>
      </c>
      <c r="B144" s="149" t="s">
        <v>427</v>
      </c>
      <c r="C144" s="484">
        <f>+C125+C129+C134+C139</f>
        <v>0</v>
      </c>
    </row>
    <row r="145" spans="1:3" ht="15" customHeight="1" thickBot="1">
      <c r="A145" s="502" t="s">
        <v>30</v>
      </c>
      <c r="B145" s="435" t="s">
        <v>428</v>
      </c>
      <c r="C145" s="484">
        <f>+C124+C144</f>
        <v>0</v>
      </c>
    </row>
    <row r="146" spans="1:3" ht="13.5" thickBot="1">
      <c r="A146" s="443"/>
      <c r="B146" s="444"/>
      <c r="C146" s="445"/>
    </row>
    <row r="147" spans="1:3" ht="15" customHeight="1" thickBot="1">
      <c r="A147" s="289" t="s">
        <v>218</v>
      </c>
      <c r="B147" s="290"/>
      <c r="C147" s="146"/>
    </row>
    <row r="148" spans="1:3" ht="14.25" customHeight="1" thickBot="1">
      <c r="A148" s="289" t="s">
        <v>219</v>
      </c>
      <c r="B148" s="290"/>
      <c r="C148" s="146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9" r:id="rId1"/>
  <rowBreaks count="1" manualBreakCount="1">
    <brk id="8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H10" sqref="H10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4" t="s">
        <v>610</v>
      </c>
    </row>
    <row r="2" spans="1:3" s="515" customFormat="1" ht="25.5" customHeight="1">
      <c r="A2" s="462" t="s">
        <v>216</v>
      </c>
      <c r="B2" s="404" t="s">
        <v>543</v>
      </c>
      <c r="C2" s="419" t="s">
        <v>67</v>
      </c>
    </row>
    <row r="3" spans="1:3" s="515" customFormat="1" ht="24.75" thickBot="1">
      <c r="A3" s="507" t="s">
        <v>215</v>
      </c>
      <c r="B3" s="405" t="s">
        <v>489</v>
      </c>
      <c r="C3" s="420" t="s">
        <v>57</v>
      </c>
    </row>
    <row r="4" spans="1:3" s="516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273" t="s">
        <v>60</v>
      </c>
    </row>
    <row r="6" spans="1:3" s="517" customFormat="1" ht="12.75" customHeight="1" thickBot="1">
      <c r="A6" s="233">
        <v>1</v>
      </c>
      <c r="B6" s="234">
        <v>2</v>
      </c>
      <c r="C6" s="235">
        <v>3</v>
      </c>
    </row>
    <row r="7" spans="1:3" s="517" customFormat="1" ht="15.75" customHeight="1" thickBot="1">
      <c r="A7" s="274"/>
      <c r="B7" s="275" t="s">
        <v>61</v>
      </c>
      <c r="C7" s="276"/>
    </row>
    <row r="8" spans="1:3" s="421" customFormat="1" ht="12" customHeight="1" thickBot="1">
      <c r="A8" s="233" t="s">
        <v>21</v>
      </c>
      <c r="B8" s="277" t="s">
        <v>490</v>
      </c>
      <c r="C8" s="363">
        <f>SUM(C9:C18)</f>
        <v>11000</v>
      </c>
    </row>
    <row r="9" spans="1:3" s="421" customFormat="1" ht="12" customHeight="1">
      <c r="A9" s="508" t="s">
        <v>109</v>
      </c>
      <c r="B9" s="10" t="s">
        <v>306</v>
      </c>
      <c r="C9" s="410"/>
    </row>
    <row r="10" spans="1:3" s="421" customFormat="1" ht="12" customHeight="1">
      <c r="A10" s="509" t="s">
        <v>110</v>
      </c>
      <c r="B10" s="8" t="s">
        <v>307</v>
      </c>
      <c r="C10" s="361">
        <v>115</v>
      </c>
    </row>
    <row r="11" spans="1:3" s="421" customFormat="1" ht="12" customHeight="1">
      <c r="A11" s="509" t="s">
        <v>111</v>
      </c>
      <c r="B11" s="8" t="s">
        <v>308</v>
      </c>
      <c r="C11" s="361"/>
    </row>
    <row r="12" spans="1:3" s="421" customFormat="1" ht="12" customHeight="1">
      <c r="A12" s="509" t="s">
        <v>112</v>
      </c>
      <c r="B12" s="8" t="s">
        <v>309</v>
      </c>
      <c r="C12" s="361">
        <v>300</v>
      </c>
    </row>
    <row r="13" spans="1:3" s="421" customFormat="1" ht="12" customHeight="1">
      <c r="A13" s="509" t="s">
        <v>158</v>
      </c>
      <c r="B13" s="8" t="s">
        <v>310</v>
      </c>
      <c r="C13" s="361">
        <v>8370</v>
      </c>
    </row>
    <row r="14" spans="1:3" s="421" customFormat="1" ht="12" customHeight="1">
      <c r="A14" s="509" t="s">
        <v>113</v>
      </c>
      <c r="B14" s="8" t="s">
        <v>491</v>
      </c>
      <c r="C14" s="361">
        <v>2215</v>
      </c>
    </row>
    <row r="15" spans="1:3" s="421" customFormat="1" ht="12" customHeight="1">
      <c r="A15" s="509" t="s">
        <v>114</v>
      </c>
      <c r="B15" s="7" t="s">
        <v>492</v>
      </c>
      <c r="C15" s="361"/>
    </row>
    <row r="16" spans="1:3" s="421" customFormat="1" ht="12" customHeight="1">
      <c r="A16" s="509" t="s">
        <v>124</v>
      </c>
      <c r="B16" s="8" t="s">
        <v>313</v>
      </c>
      <c r="C16" s="411"/>
    </row>
    <row r="17" spans="1:3" s="518" customFormat="1" ht="12" customHeight="1">
      <c r="A17" s="509" t="s">
        <v>125</v>
      </c>
      <c r="B17" s="8" t="s">
        <v>314</v>
      </c>
      <c r="C17" s="361"/>
    </row>
    <row r="18" spans="1:3" s="518" customFormat="1" ht="12" customHeight="1" thickBot="1">
      <c r="A18" s="509" t="s">
        <v>126</v>
      </c>
      <c r="B18" s="7" t="s">
        <v>315</v>
      </c>
      <c r="C18" s="362"/>
    </row>
    <row r="19" spans="1:3" s="421" customFormat="1" ht="12" customHeight="1" thickBot="1">
      <c r="A19" s="233" t="s">
        <v>22</v>
      </c>
      <c r="B19" s="277" t="s">
        <v>493</v>
      </c>
      <c r="C19" s="363">
        <f>SUM(C20:C22)</f>
        <v>0</v>
      </c>
    </row>
    <row r="20" spans="1:3" s="518" customFormat="1" ht="12" customHeight="1">
      <c r="A20" s="509" t="s">
        <v>115</v>
      </c>
      <c r="B20" s="9" t="s">
        <v>281</v>
      </c>
      <c r="C20" s="361"/>
    </row>
    <row r="21" spans="1:3" s="518" customFormat="1" ht="12" customHeight="1">
      <c r="A21" s="509" t="s">
        <v>116</v>
      </c>
      <c r="B21" s="8" t="s">
        <v>494</v>
      </c>
      <c r="C21" s="361"/>
    </row>
    <row r="22" spans="1:3" s="518" customFormat="1" ht="12" customHeight="1">
      <c r="A22" s="509" t="s">
        <v>117</v>
      </c>
      <c r="B22" s="8" t="s">
        <v>495</v>
      </c>
      <c r="C22" s="361"/>
    </row>
    <row r="23" spans="1:3" s="518" customFormat="1" ht="12" customHeight="1" thickBot="1">
      <c r="A23" s="509" t="s">
        <v>118</v>
      </c>
      <c r="B23" s="8" t="s">
        <v>2</v>
      </c>
      <c r="C23" s="361"/>
    </row>
    <row r="24" spans="1:3" s="518" customFormat="1" ht="12" customHeight="1" thickBot="1">
      <c r="A24" s="241" t="s">
        <v>23</v>
      </c>
      <c r="B24" s="149" t="s">
        <v>184</v>
      </c>
      <c r="C24" s="390"/>
    </row>
    <row r="25" spans="1:3" s="518" customFormat="1" ht="12" customHeight="1" thickBot="1">
      <c r="A25" s="241" t="s">
        <v>24</v>
      </c>
      <c r="B25" s="149" t="s">
        <v>496</v>
      </c>
      <c r="C25" s="363">
        <f>+C26+C27</f>
        <v>0</v>
      </c>
    </row>
    <row r="26" spans="1:3" s="518" customFormat="1" ht="12" customHeight="1">
      <c r="A26" s="510" t="s">
        <v>291</v>
      </c>
      <c r="B26" s="511" t="s">
        <v>494</v>
      </c>
      <c r="C26" s="94"/>
    </row>
    <row r="27" spans="1:3" s="518" customFormat="1" ht="12" customHeight="1">
      <c r="A27" s="510" t="s">
        <v>294</v>
      </c>
      <c r="B27" s="512" t="s">
        <v>497</v>
      </c>
      <c r="C27" s="364"/>
    </row>
    <row r="28" spans="1:3" s="518" customFormat="1" ht="12" customHeight="1" thickBot="1">
      <c r="A28" s="509" t="s">
        <v>295</v>
      </c>
      <c r="B28" s="513" t="s">
        <v>498</v>
      </c>
      <c r="C28" s="101"/>
    </row>
    <row r="29" spans="1:3" s="518" customFormat="1" ht="12" customHeight="1" thickBot="1">
      <c r="A29" s="241" t="s">
        <v>25</v>
      </c>
      <c r="B29" s="149" t="s">
        <v>499</v>
      </c>
      <c r="C29" s="363">
        <f>+C30+C31+C32</f>
        <v>0</v>
      </c>
    </row>
    <row r="30" spans="1:3" s="518" customFormat="1" ht="12" customHeight="1">
      <c r="A30" s="510" t="s">
        <v>102</v>
      </c>
      <c r="B30" s="511" t="s">
        <v>320</v>
      </c>
      <c r="C30" s="94"/>
    </row>
    <row r="31" spans="1:3" s="518" customFormat="1" ht="12" customHeight="1">
      <c r="A31" s="510" t="s">
        <v>103</v>
      </c>
      <c r="B31" s="512" t="s">
        <v>321</v>
      </c>
      <c r="C31" s="364"/>
    </row>
    <row r="32" spans="1:3" s="518" customFormat="1" ht="12" customHeight="1" thickBot="1">
      <c r="A32" s="509" t="s">
        <v>104</v>
      </c>
      <c r="B32" s="167" t="s">
        <v>322</v>
      </c>
      <c r="C32" s="101"/>
    </row>
    <row r="33" spans="1:3" s="421" customFormat="1" ht="12" customHeight="1" thickBot="1">
      <c r="A33" s="241" t="s">
        <v>26</v>
      </c>
      <c r="B33" s="149" t="s">
        <v>435</v>
      </c>
      <c r="C33" s="390"/>
    </row>
    <row r="34" spans="1:3" s="421" customFormat="1" ht="12" customHeight="1" thickBot="1">
      <c r="A34" s="241" t="s">
        <v>27</v>
      </c>
      <c r="B34" s="149" t="s">
        <v>500</v>
      </c>
      <c r="C34" s="412"/>
    </row>
    <row r="35" spans="1:3" s="421" customFormat="1" ht="12" customHeight="1" thickBot="1">
      <c r="A35" s="233" t="s">
        <v>28</v>
      </c>
      <c r="B35" s="149" t="s">
        <v>501</v>
      </c>
      <c r="C35" s="413">
        <f>+C8+C19+C24+C25+C29+C33+C34</f>
        <v>11000</v>
      </c>
    </row>
    <row r="36" spans="1:3" s="421" customFormat="1" ht="12" customHeight="1" thickBot="1">
      <c r="A36" s="278" t="s">
        <v>29</v>
      </c>
      <c r="B36" s="149" t="s">
        <v>502</v>
      </c>
      <c r="C36" s="413">
        <f>+C37+C38+C39</f>
        <v>124932</v>
      </c>
    </row>
    <row r="37" spans="1:3" s="421" customFormat="1" ht="12" customHeight="1">
      <c r="A37" s="510" t="s">
        <v>503</v>
      </c>
      <c r="B37" s="511" t="s">
        <v>252</v>
      </c>
      <c r="C37" s="94"/>
    </row>
    <row r="38" spans="1:3" s="421" customFormat="1" ht="12" customHeight="1">
      <c r="A38" s="510" t="s">
        <v>504</v>
      </c>
      <c r="B38" s="512" t="s">
        <v>3</v>
      </c>
      <c r="C38" s="364"/>
    </row>
    <row r="39" spans="1:3" s="518" customFormat="1" ht="12" customHeight="1" thickBot="1">
      <c r="A39" s="509" t="s">
        <v>505</v>
      </c>
      <c r="B39" s="167" t="s">
        <v>506</v>
      </c>
      <c r="C39" s="101">
        <v>124932</v>
      </c>
    </row>
    <row r="40" spans="1:3" s="518" customFormat="1" ht="15" customHeight="1" thickBot="1">
      <c r="A40" s="278" t="s">
        <v>30</v>
      </c>
      <c r="B40" s="279" t="s">
        <v>507</v>
      </c>
      <c r="C40" s="416">
        <f>+C35+C36</f>
        <v>135932</v>
      </c>
    </row>
    <row r="41" spans="1:3" s="518" customFormat="1" ht="15" customHeight="1">
      <c r="A41" s="280"/>
      <c r="B41" s="281"/>
      <c r="C41" s="414"/>
    </row>
    <row r="42" spans="1:3" ht="13.5" thickBot="1">
      <c r="A42" s="282"/>
      <c r="B42" s="283"/>
      <c r="C42" s="415"/>
    </row>
    <row r="43" spans="1:3" s="517" customFormat="1" ht="16.5" customHeight="1" thickBot="1">
      <c r="A43" s="284"/>
      <c r="B43" s="285" t="s">
        <v>63</v>
      </c>
      <c r="C43" s="416"/>
    </row>
    <row r="44" spans="1:3" s="519" customFormat="1" ht="12" customHeight="1" thickBot="1">
      <c r="A44" s="241" t="s">
        <v>21</v>
      </c>
      <c r="B44" s="149" t="s">
        <v>508</v>
      </c>
      <c r="C44" s="363">
        <f>SUM(C45:C49)</f>
        <v>135932</v>
      </c>
    </row>
    <row r="45" spans="1:3" ht="12" customHeight="1">
      <c r="A45" s="509" t="s">
        <v>109</v>
      </c>
      <c r="B45" s="9" t="s">
        <v>52</v>
      </c>
      <c r="C45" s="94">
        <v>49164</v>
      </c>
    </row>
    <row r="46" spans="1:3" ht="12" customHeight="1">
      <c r="A46" s="509" t="s">
        <v>110</v>
      </c>
      <c r="B46" s="8" t="s">
        <v>193</v>
      </c>
      <c r="C46" s="97">
        <v>13241</v>
      </c>
    </row>
    <row r="47" spans="1:3" ht="12" customHeight="1">
      <c r="A47" s="509" t="s">
        <v>111</v>
      </c>
      <c r="B47" s="8" t="s">
        <v>150</v>
      </c>
      <c r="C47" s="97">
        <v>41518</v>
      </c>
    </row>
    <row r="48" spans="1:3" ht="12" customHeight="1">
      <c r="A48" s="509" t="s">
        <v>112</v>
      </c>
      <c r="B48" s="8" t="s">
        <v>194</v>
      </c>
      <c r="C48" s="97">
        <v>32009</v>
      </c>
    </row>
    <row r="49" spans="1:3" ht="12" customHeight="1" thickBot="1">
      <c r="A49" s="509" t="s">
        <v>158</v>
      </c>
      <c r="B49" s="8" t="s">
        <v>195</v>
      </c>
      <c r="C49" s="97"/>
    </row>
    <row r="50" spans="1:3" ht="12" customHeight="1" thickBot="1">
      <c r="A50" s="241" t="s">
        <v>22</v>
      </c>
      <c r="B50" s="149" t="s">
        <v>509</v>
      </c>
      <c r="C50" s="363">
        <f>SUM(C51:C53)</f>
        <v>0</v>
      </c>
    </row>
    <row r="51" spans="1:3" s="519" customFormat="1" ht="12" customHeight="1">
      <c r="A51" s="509" t="s">
        <v>115</v>
      </c>
      <c r="B51" s="9" t="s">
        <v>242</v>
      </c>
      <c r="C51" s="94"/>
    </row>
    <row r="52" spans="1:3" ht="12" customHeight="1">
      <c r="A52" s="509" t="s">
        <v>116</v>
      </c>
      <c r="B52" s="8" t="s">
        <v>197</v>
      </c>
      <c r="C52" s="97"/>
    </row>
    <row r="53" spans="1:3" ht="12" customHeight="1">
      <c r="A53" s="509" t="s">
        <v>117</v>
      </c>
      <c r="B53" s="8" t="s">
        <v>64</v>
      </c>
      <c r="C53" s="97"/>
    </row>
    <row r="54" spans="1:3" ht="12" customHeight="1" thickBot="1">
      <c r="A54" s="509" t="s">
        <v>118</v>
      </c>
      <c r="B54" s="8" t="s">
        <v>4</v>
      </c>
      <c r="C54" s="97"/>
    </row>
    <row r="55" spans="1:3" ht="15" customHeight="1" thickBot="1">
      <c r="A55" s="241" t="s">
        <v>23</v>
      </c>
      <c r="B55" s="286" t="s">
        <v>510</v>
      </c>
      <c r="C55" s="417">
        <f>+C44+C50</f>
        <v>135932</v>
      </c>
    </row>
    <row r="56" ht="13.5" thickBot="1">
      <c r="C56" s="418"/>
    </row>
    <row r="57" spans="1:3" ht="15" customHeight="1" thickBot="1">
      <c r="A57" s="289" t="s">
        <v>218</v>
      </c>
      <c r="B57" s="290"/>
      <c r="C57" s="146">
        <v>23</v>
      </c>
    </row>
    <row r="58" spans="1:3" ht="14.25" customHeight="1" thickBot="1">
      <c r="A58" s="289" t="s">
        <v>219</v>
      </c>
      <c r="B58" s="290"/>
      <c r="C58" s="14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SheetLayoutView="100" workbookViewId="0" topLeftCell="A85">
      <selection activeCell="A1" sqref="A1:C1"/>
    </sheetView>
  </sheetViews>
  <sheetFormatPr defaultColWidth="9.0039062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69" customWidth="1"/>
    <col min="5" max="16384" width="9.375" style="469" customWidth="1"/>
  </cols>
  <sheetData>
    <row r="1" spans="1:3" ht="15.75" customHeight="1">
      <c r="A1" s="603" t="s">
        <v>18</v>
      </c>
      <c r="B1" s="603"/>
      <c r="C1" s="603"/>
    </row>
    <row r="2" spans="1:3" ht="15.75" customHeight="1" thickBot="1">
      <c r="A2" s="602" t="s">
        <v>162</v>
      </c>
      <c r="B2" s="602"/>
      <c r="C2" s="353" t="s">
        <v>243</v>
      </c>
    </row>
    <row r="3" spans="1:3" ht="37.5" customHeight="1" thickBot="1">
      <c r="A3" s="23" t="s">
        <v>78</v>
      </c>
      <c r="B3" s="24" t="s">
        <v>20</v>
      </c>
      <c r="C3" s="44" t="s">
        <v>272</v>
      </c>
    </row>
    <row r="4" spans="1:3" s="470" customFormat="1" ht="12" customHeight="1" thickBot="1">
      <c r="A4" s="464">
        <v>1</v>
      </c>
      <c r="B4" s="465">
        <v>2</v>
      </c>
      <c r="C4" s="466">
        <v>3</v>
      </c>
    </row>
    <row r="5" spans="1:3" s="471" customFormat="1" ht="12" customHeight="1" thickBot="1">
      <c r="A5" s="20" t="s">
        <v>21</v>
      </c>
      <c r="B5" s="21" t="s">
        <v>273</v>
      </c>
      <c r="C5" s="343">
        <f>+C6+C7+C8+C9+C10+C11</f>
        <v>217542</v>
      </c>
    </row>
    <row r="6" spans="1:3" s="471" customFormat="1" ht="12" customHeight="1">
      <c r="A6" s="15" t="s">
        <v>109</v>
      </c>
      <c r="B6" s="472" t="s">
        <v>274</v>
      </c>
      <c r="C6" s="346">
        <v>92008</v>
      </c>
    </row>
    <row r="7" spans="1:3" s="471" customFormat="1" ht="12" customHeight="1">
      <c r="A7" s="14" t="s">
        <v>110</v>
      </c>
      <c r="B7" s="473" t="s">
        <v>275</v>
      </c>
      <c r="C7" s="345">
        <v>56435</v>
      </c>
    </row>
    <row r="8" spans="1:3" s="471" customFormat="1" ht="12" customHeight="1">
      <c r="A8" s="14" t="s">
        <v>111</v>
      </c>
      <c r="B8" s="473" t="s">
        <v>276</v>
      </c>
      <c r="C8" s="345">
        <v>61288</v>
      </c>
    </row>
    <row r="9" spans="1:3" s="471" customFormat="1" ht="12" customHeight="1">
      <c r="A9" s="14" t="s">
        <v>112</v>
      </c>
      <c r="B9" s="473" t="s">
        <v>277</v>
      </c>
      <c r="C9" s="345">
        <v>4952</v>
      </c>
    </row>
    <row r="10" spans="1:3" s="471" customFormat="1" ht="12" customHeight="1">
      <c r="A10" s="14" t="s">
        <v>158</v>
      </c>
      <c r="B10" s="473" t="s">
        <v>278</v>
      </c>
      <c r="C10" s="345">
        <v>2859</v>
      </c>
    </row>
    <row r="11" spans="1:3" s="471" customFormat="1" ht="12" customHeight="1" thickBot="1">
      <c r="A11" s="16" t="s">
        <v>113</v>
      </c>
      <c r="B11" s="474" t="s">
        <v>279</v>
      </c>
      <c r="C11" s="345"/>
    </row>
    <row r="12" spans="1:3" s="471" customFormat="1" ht="12" customHeight="1" thickBot="1">
      <c r="A12" s="20" t="s">
        <v>22</v>
      </c>
      <c r="B12" s="338" t="s">
        <v>280</v>
      </c>
      <c r="C12" s="343">
        <f>+C13+C14+C15+C16+C17</f>
        <v>76455</v>
      </c>
    </row>
    <row r="13" spans="1:3" s="471" customFormat="1" ht="12" customHeight="1">
      <c r="A13" s="15" t="s">
        <v>115</v>
      </c>
      <c r="B13" s="472" t="s">
        <v>281</v>
      </c>
      <c r="C13" s="346"/>
    </row>
    <row r="14" spans="1:3" s="471" customFormat="1" ht="12" customHeight="1">
      <c r="A14" s="14" t="s">
        <v>116</v>
      </c>
      <c r="B14" s="473" t="s">
        <v>282</v>
      </c>
      <c r="C14" s="345"/>
    </row>
    <row r="15" spans="1:3" s="471" customFormat="1" ht="12" customHeight="1">
      <c r="A15" s="14" t="s">
        <v>117</v>
      </c>
      <c r="B15" s="473" t="s">
        <v>519</v>
      </c>
      <c r="C15" s="345"/>
    </row>
    <row r="16" spans="1:3" s="471" customFormat="1" ht="12" customHeight="1">
      <c r="A16" s="14" t="s">
        <v>118</v>
      </c>
      <c r="B16" s="473" t="s">
        <v>520</v>
      </c>
      <c r="C16" s="345"/>
    </row>
    <row r="17" spans="1:3" s="471" customFormat="1" ht="12" customHeight="1">
      <c r="A17" s="14" t="s">
        <v>119</v>
      </c>
      <c r="B17" s="473" t="s">
        <v>283</v>
      </c>
      <c r="C17" s="345">
        <v>76455</v>
      </c>
    </row>
    <row r="18" spans="1:3" s="471" customFormat="1" ht="12" customHeight="1" thickBot="1">
      <c r="A18" s="16" t="s">
        <v>128</v>
      </c>
      <c r="B18" s="474" t="s">
        <v>284</v>
      </c>
      <c r="C18" s="347">
        <v>29303</v>
      </c>
    </row>
    <row r="19" spans="1:3" s="471" customFormat="1" ht="12" customHeight="1" thickBot="1">
      <c r="A19" s="20" t="s">
        <v>23</v>
      </c>
      <c r="B19" s="21" t="s">
        <v>285</v>
      </c>
      <c r="C19" s="343">
        <f>+C20+C21+C22+C23+C24</f>
        <v>59894</v>
      </c>
    </row>
    <row r="20" spans="1:3" s="471" customFormat="1" ht="12" customHeight="1">
      <c r="A20" s="15" t="s">
        <v>98</v>
      </c>
      <c r="B20" s="472" t="s">
        <v>286</v>
      </c>
      <c r="C20" s="346"/>
    </row>
    <row r="21" spans="1:3" s="471" customFormat="1" ht="12" customHeight="1">
      <c r="A21" s="14" t="s">
        <v>99</v>
      </c>
      <c r="B21" s="473" t="s">
        <v>287</v>
      </c>
      <c r="C21" s="345"/>
    </row>
    <row r="22" spans="1:3" s="471" customFormat="1" ht="12" customHeight="1">
      <c r="A22" s="14" t="s">
        <v>100</v>
      </c>
      <c r="B22" s="473" t="s">
        <v>521</v>
      </c>
      <c r="C22" s="345"/>
    </row>
    <row r="23" spans="1:3" s="471" customFormat="1" ht="12" customHeight="1">
      <c r="A23" s="14" t="s">
        <v>101</v>
      </c>
      <c r="B23" s="473" t="s">
        <v>522</v>
      </c>
      <c r="C23" s="345"/>
    </row>
    <row r="24" spans="1:3" s="471" customFormat="1" ht="12" customHeight="1">
      <c r="A24" s="14" t="s">
        <v>181</v>
      </c>
      <c r="B24" s="473" t="s">
        <v>288</v>
      </c>
      <c r="C24" s="345">
        <v>59894</v>
      </c>
    </row>
    <row r="25" spans="1:3" s="471" customFormat="1" ht="12" customHeight="1" thickBot="1">
      <c r="A25" s="16" t="s">
        <v>182</v>
      </c>
      <c r="B25" s="474" t="s">
        <v>289</v>
      </c>
      <c r="C25" s="347">
        <v>21924</v>
      </c>
    </row>
    <row r="26" spans="1:3" s="471" customFormat="1" ht="12" customHeight="1" thickBot="1">
      <c r="A26" s="20" t="s">
        <v>183</v>
      </c>
      <c r="B26" s="21" t="s">
        <v>290</v>
      </c>
      <c r="C26" s="349">
        <f>+C27+C30+C31+C32</f>
        <v>117130</v>
      </c>
    </row>
    <row r="27" spans="1:3" s="471" customFormat="1" ht="12" customHeight="1">
      <c r="A27" s="15" t="s">
        <v>291</v>
      </c>
      <c r="B27" s="472" t="s">
        <v>297</v>
      </c>
      <c r="C27" s="467">
        <f>+C28+C29</f>
        <v>104620</v>
      </c>
    </row>
    <row r="28" spans="1:3" s="471" customFormat="1" ht="12" customHeight="1">
      <c r="A28" s="14" t="s">
        <v>292</v>
      </c>
      <c r="B28" s="473" t="s">
        <v>298</v>
      </c>
      <c r="C28" s="345">
        <v>42200</v>
      </c>
    </row>
    <row r="29" spans="1:3" s="471" customFormat="1" ht="12" customHeight="1">
      <c r="A29" s="14" t="s">
        <v>293</v>
      </c>
      <c r="B29" s="473" t="s">
        <v>299</v>
      </c>
      <c r="C29" s="345">
        <v>62420</v>
      </c>
    </row>
    <row r="30" spans="1:3" s="471" customFormat="1" ht="12" customHeight="1">
      <c r="A30" s="14" t="s">
        <v>294</v>
      </c>
      <c r="B30" s="473" t="s">
        <v>300</v>
      </c>
      <c r="C30" s="345">
        <v>10800</v>
      </c>
    </row>
    <row r="31" spans="1:3" s="471" customFormat="1" ht="12" customHeight="1">
      <c r="A31" s="14" t="s">
        <v>295</v>
      </c>
      <c r="B31" s="473" t="s">
        <v>301</v>
      </c>
      <c r="C31" s="345"/>
    </row>
    <row r="32" spans="1:3" s="471" customFormat="1" ht="12" customHeight="1" thickBot="1">
      <c r="A32" s="16" t="s">
        <v>296</v>
      </c>
      <c r="B32" s="474" t="s">
        <v>302</v>
      </c>
      <c r="C32" s="347">
        <v>1710</v>
      </c>
    </row>
    <row r="33" spans="1:3" s="471" customFormat="1" ht="12" customHeight="1" thickBot="1">
      <c r="A33" s="20" t="s">
        <v>25</v>
      </c>
      <c r="B33" s="21" t="s">
        <v>303</v>
      </c>
      <c r="C33" s="343">
        <f>SUM(C34:C43)</f>
        <v>36170</v>
      </c>
    </row>
    <row r="34" spans="1:3" s="471" customFormat="1" ht="12" customHeight="1">
      <c r="A34" s="15" t="s">
        <v>102</v>
      </c>
      <c r="B34" s="472" t="s">
        <v>306</v>
      </c>
      <c r="C34" s="346"/>
    </row>
    <row r="35" spans="1:3" s="471" customFormat="1" ht="12" customHeight="1">
      <c r="A35" s="14" t="s">
        <v>103</v>
      </c>
      <c r="B35" s="473" t="s">
        <v>307</v>
      </c>
      <c r="C35" s="345">
        <v>115</v>
      </c>
    </row>
    <row r="36" spans="1:3" s="471" customFormat="1" ht="12" customHeight="1">
      <c r="A36" s="14" t="s">
        <v>104</v>
      </c>
      <c r="B36" s="473" t="s">
        <v>308</v>
      </c>
      <c r="C36" s="345">
        <v>17758</v>
      </c>
    </row>
    <row r="37" spans="1:3" s="471" customFormat="1" ht="12" customHeight="1">
      <c r="A37" s="14" t="s">
        <v>185</v>
      </c>
      <c r="B37" s="473" t="s">
        <v>309</v>
      </c>
      <c r="C37" s="345">
        <v>1968</v>
      </c>
    </row>
    <row r="38" spans="1:3" s="471" customFormat="1" ht="12" customHeight="1">
      <c r="A38" s="14" t="s">
        <v>186</v>
      </c>
      <c r="B38" s="473" t="s">
        <v>310</v>
      </c>
      <c r="C38" s="345">
        <v>8370</v>
      </c>
    </row>
    <row r="39" spans="1:3" s="471" customFormat="1" ht="12" customHeight="1">
      <c r="A39" s="14" t="s">
        <v>187</v>
      </c>
      <c r="B39" s="473" t="s">
        <v>311</v>
      </c>
      <c r="C39" s="345">
        <v>7009</v>
      </c>
    </row>
    <row r="40" spans="1:3" s="471" customFormat="1" ht="12" customHeight="1">
      <c r="A40" s="14" t="s">
        <v>188</v>
      </c>
      <c r="B40" s="473" t="s">
        <v>312</v>
      </c>
      <c r="C40" s="345"/>
    </row>
    <row r="41" spans="1:3" s="471" customFormat="1" ht="12" customHeight="1">
      <c r="A41" s="14" t="s">
        <v>189</v>
      </c>
      <c r="B41" s="473" t="s">
        <v>313</v>
      </c>
      <c r="C41" s="345">
        <v>950</v>
      </c>
    </row>
    <row r="42" spans="1:3" s="471" customFormat="1" ht="12" customHeight="1">
      <c r="A42" s="14" t="s">
        <v>304</v>
      </c>
      <c r="B42" s="473" t="s">
        <v>314</v>
      </c>
      <c r="C42" s="348"/>
    </row>
    <row r="43" spans="1:3" s="471" customFormat="1" ht="12" customHeight="1" thickBot="1">
      <c r="A43" s="16" t="s">
        <v>305</v>
      </c>
      <c r="B43" s="474" t="s">
        <v>315</v>
      </c>
      <c r="C43" s="459"/>
    </row>
    <row r="44" spans="1:3" s="471" customFormat="1" ht="12" customHeight="1" thickBot="1">
      <c r="A44" s="20" t="s">
        <v>26</v>
      </c>
      <c r="B44" s="21" t="s">
        <v>316</v>
      </c>
      <c r="C44" s="343">
        <f>SUM(C45:C49)</f>
        <v>0</v>
      </c>
    </row>
    <row r="45" spans="1:3" s="471" customFormat="1" ht="12" customHeight="1">
      <c r="A45" s="15" t="s">
        <v>105</v>
      </c>
      <c r="B45" s="472" t="s">
        <v>320</v>
      </c>
      <c r="C45" s="522"/>
    </row>
    <row r="46" spans="1:3" s="471" customFormat="1" ht="12" customHeight="1">
      <c r="A46" s="14" t="s">
        <v>106</v>
      </c>
      <c r="B46" s="473" t="s">
        <v>321</v>
      </c>
      <c r="C46" s="348"/>
    </row>
    <row r="47" spans="1:3" s="471" customFormat="1" ht="12" customHeight="1">
      <c r="A47" s="14" t="s">
        <v>317</v>
      </c>
      <c r="B47" s="473" t="s">
        <v>322</v>
      </c>
      <c r="C47" s="348"/>
    </row>
    <row r="48" spans="1:3" s="471" customFormat="1" ht="12" customHeight="1">
      <c r="A48" s="14" t="s">
        <v>318</v>
      </c>
      <c r="B48" s="473" t="s">
        <v>323</v>
      </c>
      <c r="C48" s="348"/>
    </row>
    <row r="49" spans="1:3" s="471" customFormat="1" ht="12" customHeight="1" thickBot="1">
      <c r="A49" s="16" t="s">
        <v>319</v>
      </c>
      <c r="B49" s="474" t="s">
        <v>324</v>
      </c>
      <c r="C49" s="459"/>
    </row>
    <row r="50" spans="1:3" s="471" customFormat="1" ht="12" customHeight="1" thickBot="1">
      <c r="A50" s="20" t="s">
        <v>190</v>
      </c>
      <c r="B50" s="21" t="s">
        <v>325</v>
      </c>
      <c r="C50" s="343">
        <f>SUM(C51:C53)</f>
        <v>0</v>
      </c>
    </row>
    <row r="51" spans="1:3" s="471" customFormat="1" ht="12" customHeight="1">
      <c r="A51" s="15" t="s">
        <v>107</v>
      </c>
      <c r="B51" s="472" t="s">
        <v>326</v>
      </c>
      <c r="C51" s="346"/>
    </row>
    <row r="52" spans="1:3" s="471" customFormat="1" ht="12" customHeight="1">
      <c r="A52" s="14" t="s">
        <v>108</v>
      </c>
      <c r="B52" s="473" t="s">
        <v>523</v>
      </c>
      <c r="C52" s="345"/>
    </row>
    <row r="53" spans="1:3" s="471" customFormat="1" ht="12" customHeight="1">
      <c r="A53" s="14" t="s">
        <v>330</v>
      </c>
      <c r="B53" s="473" t="s">
        <v>328</v>
      </c>
      <c r="C53" s="345"/>
    </row>
    <row r="54" spans="1:3" s="471" customFormat="1" ht="12" customHeight="1" thickBot="1">
      <c r="A54" s="16" t="s">
        <v>331</v>
      </c>
      <c r="B54" s="474" t="s">
        <v>329</v>
      </c>
      <c r="C54" s="347"/>
    </row>
    <row r="55" spans="1:3" s="471" customFormat="1" ht="12" customHeight="1" thickBot="1">
      <c r="A55" s="20" t="s">
        <v>28</v>
      </c>
      <c r="B55" s="338" t="s">
        <v>332</v>
      </c>
      <c r="C55" s="343">
        <f>SUM(C56:C58)</f>
        <v>49</v>
      </c>
    </row>
    <row r="56" spans="1:3" s="471" customFormat="1" ht="12" customHeight="1">
      <c r="A56" s="15" t="s">
        <v>191</v>
      </c>
      <c r="B56" s="472" t="s">
        <v>334</v>
      </c>
      <c r="C56" s="348"/>
    </row>
    <row r="57" spans="1:3" s="471" customFormat="1" ht="12" customHeight="1">
      <c r="A57" s="14" t="s">
        <v>192</v>
      </c>
      <c r="B57" s="473" t="s">
        <v>524</v>
      </c>
      <c r="C57" s="348">
        <v>49</v>
      </c>
    </row>
    <row r="58" spans="1:3" s="471" customFormat="1" ht="12" customHeight="1">
      <c r="A58" s="14" t="s">
        <v>244</v>
      </c>
      <c r="B58" s="473" t="s">
        <v>335</v>
      </c>
      <c r="C58" s="348"/>
    </row>
    <row r="59" spans="1:3" s="471" customFormat="1" ht="12" customHeight="1" thickBot="1">
      <c r="A59" s="16" t="s">
        <v>333</v>
      </c>
      <c r="B59" s="474" t="s">
        <v>336</v>
      </c>
      <c r="C59" s="348"/>
    </row>
    <row r="60" spans="1:3" s="471" customFormat="1" ht="12" customHeight="1" thickBot="1">
      <c r="A60" s="20" t="s">
        <v>29</v>
      </c>
      <c r="B60" s="21" t="s">
        <v>337</v>
      </c>
      <c r="C60" s="349">
        <f>+C5+C12+C19+C26+C33+C44+C50+C55</f>
        <v>507240</v>
      </c>
    </row>
    <row r="61" spans="1:3" s="471" customFormat="1" ht="12" customHeight="1" thickBot="1">
      <c r="A61" s="475" t="s">
        <v>338</v>
      </c>
      <c r="B61" s="338" t="s">
        <v>339</v>
      </c>
      <c r="C61" s="343">
        <f>SUM(C62:C64)</f>
        <v>0</v>
      </c>
    </row>
    <row r="62" spans="1:3" s="471" customFormat="1" ht="12" customHeight="1">
      <c r="A62" s="15" t="s">
        <v>372</v>
      </c>
      <c r="B62" s="472" t="s">
        <v>340</v>
      </c>
      <c r="C62" s="348"/>
    </row>
    <row r="63" spans="1:3" s="471" customFormat="1" ht="12" customHeight="1">
      <c r="A63" s="14" t="s">
        <v>381</v>
      </c>
      <c r="B63" s="473" t="s">
        <v>341</v>
      </c>
      <c r="C63" s="348"/>
    </row>
    <row r="64" spans="1:3" s="471" customFormat="1" ht="12" customHeight="1" thickBot="1">
      <c r="A64" s="16" t="s">
        <v>382</v>
      </c>
      <c r="B64" s="476" t="s">
        <v>342</v>
      </c>
      <c r="C64" s="348"/>
    </row>
    <row r="65" spans="1:3" s="471" customFormat="1" ht="12" customHeight="1" thickBot="1">
      <c r="A65" s="475" t="s">
        <v>343</v>
      </c>
      <c r="B65" s="338" t="s">
        <v>344</v>
      </c>
      <c r="C65" s="343">
        <f>SUM(C66:C69)</f>
        <v>0</v>
      </c>
    </row>
    <row r="66" spans="1:3" s="471" customFormat="1" ht="12" customHeight="1">
      <c r="A66" s="15" t="s">
        <v>159</v>
      </c>
      <c r="B66" s="472" t="s">
        <v>345</v>
      </c>
      <c r="C66" s="348"/>
    </row>
    <row r="67" spans="1:3" s="471" customFormat="1" ht="12" customHeight="1">
      <c r="A67" s="14" t="s">
        <v>160</v>
      </c>
      <c r="B67" s="473" t="s">
        <v>346</v>
      </c>
      <c r="C67" s="348"/>
    </row>
    <row r="68" spans="1:3" s="471" customFormat="1" ht="12" customHeight="1">
      <c r="A68" s="14" t="s">
        <v>373</v>
      </c>
      <c r="B68" s="473" t="s">
        <v>347</v>
      </c>
      <c r="C68" s="348"/>
    </row>
    <row r="69" spans="1:3" s="471" customFormat="1" ht="12" customHeight="1" thickBot="1">
      <c r="A69" s="16" t="s">
        <v>374</v>
      </c>
      <c r="B69" s="474" t="s">
        <v>348</v>
      </c>
      <c r="C69" s="348"/>
    </row>
    <row r="70" spans="1:3" s="471" customFormat="1" ht="12" customHeight="1" thickBot="1">
      <c r="A70" s="475" t="s">
        <v>349</v>
      </c>
      <c r="B70" s="338" t="s">
        <v>350</v>
      </c>
      <c r="C70" s="343">
        <f>SUM(C71:C72)</f>
        <v>15000</v>
      </c>
    </row>
    <row r="71" spans="1:3" s="471" customFormat="1" ht="12" customHeight="1">
      <c r="A71" s="15" t="s">
        <v>375</v>
      </c>
      <c r="B71" s="472" t="s">
        <v>351</v>
      </c>
      <c r="C71" s="348">
        <v>15000</v>
      </c>
    </row>
    <row r="72" spans="1:3" s="471" customFormat="1" ht="12" customHeight="1" thickBot="1">
      <c r="A72" s="16" t="s">
        <v>376</v>
      </c>
      <c r="B72" s="474" t="s">
        <v>352</v>
      </c>
      <c r="C72" s="348"/>
    </row>
    <row r="73" spans="1:3" s="471" customFormat="1" ht="12" customHeight="1" thickBot="1">
      <c r="A73" s="475" t="s">
        <v>353</v>
      </c>
      <c r="B73" s="338" t="s">
        <v>354</v>
      </c>
      <c r="C73" s="343">
        <f>SUM(C74:C76)</f>
        <v>0</v>
      </c>
    </row>
    <row r="74" spans="1:3" s="471" customFormat="1" ht="12" customHeight="1">
      <c r="A74" s="15" t="s">
        <v>377</v>
      </c>
      <c r="B74" s="472" t="s">
        <v>355</v>
      </c>
      <c r="C74" s="348"/>
    </row>
    <row r="75" spans="1:3" s="471" customFormat="1" ht="12" customHeight="1">
      <c r="A75" s="14" t="s">
        <v>378</v>
      </c>
      <c r="B75" s="473" t="s">
        <v>356</v>
      </c>
      <c r="C75" s="348"/>
    </row>
    <row r="76" spans="1:3" s="471" customFormat="1" ht="12" customHeight="1" thickBot="1">
      <c r="A76" s="16" t="s">
        <v>379</v>
      </c>
      <c r="B76" s="474" t="s">
        <v>357</v>
      </c>
      <c r="C76" s="348"/>
    </row>
    <row r="77" spans="1:3" s="471" customFormat="1" ht="12" customHeight="1" thickBot="1">
      <c r="A77" s="475" t="s">
        <v>358</v>
      </c>
      <c r="B77" s="338" t="s">
        <v>380</v>
      </c>
      <c r="C77" s="343">
        <f>SUM(C78:C81)</f>
        <v>0</v>
      </c>
    </row>
    <row r="78" spans="1:3" s="471" customFormat="1" ht="12" customHeight="1">
      <c r="A78" s="477" t="s">
        <v>359</v>
      </c>
      <c r="B78" s="472" t="s">
        <v>360</v>
      </c>
      <c r="C78" s="348"/>
    </row>
    <row r="79" spans="1:3" s="471" customFormat="1" ht="12" customHeight="1">
      <c r="A79" s="478" t="s">
        <v>361</v>
      </c>
      <c r="B79" s="473" t="s">
        <v>362</v>
      </c>
      <c r="C79" s="348"/>
    </row>
    <row r="80" spans="1:3" s="471" customFormat="1" ht="12" customHeight="1">
      <c r="A80" s="478" t="s">
        <v>363</v>
      </c>
      <c r="B80" s="473" t="s">
        <v>364</v>
      </c>
      <c r="C80" s="348"/>
    </row>
    <row r="81" spans="1:3" s="471" customFormat="1" ht="12" customHeight="1" thickBot="1">
      <c r="A81" s="479" t="s">
        <v>365</v>
      </c>
      <c r="B81" s="474" t="s">
        <v>366</v>
      </c>
      <c r="C81" s="348"/>
    </row>
    <row r="82" spans="1:3" s="471" customFormat="1" ht="13.5" customHeight="1" thickBot="1">
      <c r="A82" s="475" t="s">
        <v>367</v>
      </c>
      <c r="B82" s="338" t="s">
        <v>368</v>
      </c>
      <c r="C82" s="523"/>
    </row>
    <row r="83" spans="1:3" s="471" customFormat="1" ht="15.75" customHeight="1" thickBot="1">
      <c r="A83" s="475" t="s">
        <v>369</v>
      </c>
      <c r="B83" s="480" t="s">
        <v>370</v>
      </c>
      <c r="C83" s="349">
        <f>+C61+C65+C70+C73+C77+C82</f>
        <v>15000</v>
      </c>
    </row>
    <row r="84" spans="1:3" s="471" customFormat="1" ht="16.5" customHeight="1" thickBot="1">
      <c r="A84" s="481" t="s">
        <v>383</v>
      </c>
      <c r="B84" s="482" t="s">
        <v>371</v>
      </c>
      <c r="C84" s="349">
        <f>+C60+C83</f>
        <v>522240</v>
      </c>
    </row>
    <row r="85" spans="1:3" s="471" customFormat="1" ht="83.25" customHeight="1">
      <c r="A85" s="5"/>
      <c r="B85" s="6"/>
      <c r="C85" s="350"/>
    </row>
    <row r="86" spans="1:3" ht="16.5" customHeight="1">
      <c r="A86" s="603" t="s">
        <v>50</v>
      </c>
      <c r="B86" s="603"/>
      <c r="C86" s="603"/>
    </row>
    <row r="87" spans="1:3" s="483" customFormat="1" ht="16.5" customHeight="1" thickBot="1">
      <c r="A87" s="604" t="s">
        <v>163</v>
      </c>
      <c r="B87" s="604"/>
      <c r="C87" s="165" t="s">
        <v>243</v>
      </c>
    </row>
    <row r="88" spans="1:3" ht="37.5" customHeight="1" thickBot="1">
      <c r="A88" s="23" t="s">
        <v>78</v>
      </c>
      <c r="B88" s="24" t="s">
        <v>51</v>
      </c>
      <c r="C88" s="44" t="s">
        <v>272</v>
      </c>
    </row>
    <row r="89" spans="1:3" s="470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386</v>
      </c>
      <c r="C90" s="342">
        <f>SUM(C91:C95)</f>
        <v>413747</v>
      </c>
    </row>
    <row r="91" spans="1:3" ht="12" customHeight="1">
      <c r="A91" s="17" t="s">
        <v>109</v>
      </c>
      <c r="B91" s="10" t="s">
        <v>52</v>
      </c>
      <c r="C91" s="344">
        <v>147102</v>
      </c>
    </row>
    <row r="92" spans="1:3" ht="12" customHeight="1">
      <c r="A92" s="14" t="s">
        <v>110</v>
      </c>
      <c r="B92" s="8" t="s">
        <v>193</v>
      </c>
      <c r="C92" s="345">
        <v>35682</v>
      </c>
    </row>
    <row r="93" spans="1:3" ht="12" customHeight="1">
      <c r="A93" s="14" t="s">
        <v>111</v>
      </c>
      <c r="B93" s="8" t="s">
        <v>150</v>
      </c>
      <c r="C93" s="347">
        <v>163822</v>
      </c>
    </row>
    <row r="94" spans="1:3" ht="12" customHeight="1">
      <c r="A94" s="14" t="s">
        <v>112</v>
      </c>
      <c r="B94" s="11" t="s">
        <v>194</v>
      </c>
      <c r="C94" s="347">
        <v>37051</v>
      </c>
    </row>
    <row r="95" spans="1:3" ht="12" customHeight="1">
      <c r="A95" s="14" t="s">
        <v>123</v>
      </c>
      <c r="B95" s="19" t="s">
        <v>195</v>
      </c>
      <c r="C95" s="347">
        <v>30090</v>
      </c>
    </row>
    <row r="96" spans="1:3" ht="12" customHeight="1">
      <c r="A96" s="14" t="s">
        <v>113</v>
      </c>
      <c r="B96" s="8" t="s">
        <v>387</v>
      </c>
      <c r="C96" s="347"/>
    </row>
    <row r="97" spans="1:3" ht="12" customHeight="1">
      <c r="A97" s="14" t="s">
        <v>114</v>
      </c>
      <c r="B97" s="168" t="s">
        <v>388</v>
      </c>
      <c r="C97" s="347"/>
    </row>
    <row r="98" spans="1:3" ht="12" customHeight="1">
      <c r="A98" s="14" t="s">
        <v>124</v>
      </c>
      <c r="B98" s="169" t="s">
        <v>389</v>
      </c>
      <c r="C98" s="347"/>
    </row>
    <row r="99" spans="1:3" ht="12" customHeight="1">
      <c r="A99" s="14" t="s">
        <v>125</v>
      </c>
      <c r="B99" s="169" t="s">
        <v>390</v>
      </c>
      <c r="C99" s="347"/>
    </row>
    <row r="100" spans="1:3" ht="12" customHeight="1">
      <c r="A100" s="14" t="s">
        <v>126</v>
      </c>
      <c r="B100" s="168" t="s">
        <v>391</v>
      </c>
      <c r="C100" s="347"/>
    </row>
    <row r="101" spans="1:3" ht="12" customHeight="1">
      <c r="A101" s="14" t="s">
        <v>127</v>
      </c>
      <c r="B101" s="168" t="s">
        <v>392</v>
      </c>
      <c r="C101" s="347"/>
    </row>
    <row r="102" spans="1:3" ht="12" customHeight="1">
      <c r="A102" s="14" t="s">
        <v>129</v>
      </c>
      <c r="B102" s="169" t="s">
        <v>393</v>
      </c>
      <c r="C102" s="347"/>
    </row>
    <row r="103" spans="1:3" ht="12" customHeight="1">
      <c r="A103" s="13" t="s">
        <v>196</v>
      </c>
      <c r="B103" s="170" t="s">
        <v>394</v>
      </c>
      <c r="C103" s="347"/>
    </row>
    <row r="104" spans="1:3" ht="12" customHeight="1">
      <c r="A104" s="14" t="s">
        <v>384</v>
      </c>
      <c r="B104" s="170" t="s">
        <v>395</v>
      </c>
      <c r="C104" s="347"/>
    </row>
    <row r="105" spans="1:3" ht="12" customHeight="1" thickBot="1">
      <c r="A105" s="18" t="s">
        <v>385</v>
      </c>
      <c r="B105" s="171" t="s">
        <v>396</v>
      </c>
      <c r="C105" s="351">
        <v>30090</v>
      </c>
    </row>
    <row r="106" spans="1:3" ht="12" customHeight="1" thickBot="1">
      <c r="A106" s="20" t="s">
        <v>22</v>
      </c>
      <c r="B106" s="30" t="s">
        <v>397</v>
      </c>
      <c r="C106" s="343">
        <f>+C107+C109+C111</f>
        <v>99527</v>
      </c>
    </row>
    <row r="107" spans="1:3" ht="12" customHeight="1">
      <c r="A107" s="15" t="s">
        <v>115</v>
      </c>
      <c r="B107" s="8" t="s">
        <v>242</v>
      </c>
      <c r="C107" s="346">
        <v>99527</v>
      </c>
    </row>
    <row r="108" spans="1:3" ht="12" customHeight="1">
      <c r="A108" s="15" t="s">
        <v>116</v>
      </c>
      <c r="B108" s="12" t="s">
        <v>401</v>
      </c>
      <c r="C108" s="346">
        <v>723</v>
      </c>
    </row>
    <row r="109" spans="1:3" ht="12" customHeight="1">
      <c r="A109" s="15" t="s">
        <v>117</v>
      </c>
      <c r="B109" s="12" t="s">
        <v>197</v>
      </c>
      <c r="C109" s="345"/>
    </row>
    <row r="110" spans="1:3" ht="12" customHeight="1">
      <c r="A110" s="15" t="s">
        <v>118</v>
      </c>
      <c r="B110" s="12" t="s">
        <v>402</v>
      </c>
      <c r="C110" s="310"/>
    </row>
    <row r="111" spans="1:3" ht="12" customHeight="1">
      <c r="A111" s="15" t="s">
        <v>119</v>
      </c>
      <c r="B111" s="340" t="s">
        <v>245</v>
      </c>
      <c r="C111" s="310"/>
    </row>
    <row r="112" spans="1:3" ht="12" customHeight="1">
      <c r="A112" s="15" t="s">
        <v>128</v>
      </c>
      <c r="B112" s="339" t="s">
        <v>525</v>
      </c>
      <c r="C112" s="310"/>
    </row>
    <row r="113" spans="1:3" ht="12" customHeight="1">
      <c r="A113" s="15" t="s">
        <v>130</v>
      </c>
      <c r="B113" s="468" t="s">
        <v>407</v>
      </c>
      <c r="C113" s="310"/>
    </row>
    <row r="114" spans="1:3" ht="15.75">
      <c r="A114" s="15" t="s">
        <v>198</v>
      </c>
      <c r="B114" s="169" t="s">
        <v>390</v>
      </c>
      <c r="C114" s="310"/>
    </row>
    <row r="115" spans="1:3" ht="12" customHeight="1">
      <c r="A115" s="15" t="s">
        <v>199</v>
      </c>
      <c r="B115" s="169" t="s">
        <v>406</v>
      </c>
      <c r="C115" s="310"/>
    </row>
    <row r="116" spans="1:3" ht="12" customHeight="1">
      <c r="A116" s="15" t="s">
        <v>200</v>
      </c>
      <c r="B116" s="169" t="s">
        <v>405</v>
      </c>
      <c r="C116" s="310"/>
    </row>
    <row r="117" spans="1:3" ht="12" customHeight="1">
      <c r="A117" s="15" t="s">
        <v>398</v>
      </c>
      <c r="B117" s="169" t="s">
        <v>393</v>
      </c>
      <c r="C117" s="310"/>
    </row>
    <row r="118" spans="1:3" ht="12" customHeight="1">
      <c r="A118" s="15" t="s">
        <v>399</v>
      </c>
      <c r="B118" s="169" t="s">
        <v>404</v>
      </c>
      <c r="C118" s="310"/>
    </row>
    <row r="119" spans="1:3" ht="16.5" thickBot="1">
      <c r="A119" s="13" t="s">
        <v>400</v>
      </c>
      <c r="B119" s="169" t="s">
        <v>403</v>
      </c>
      <c r="C119" s="312"/>
    </row>
    <row r="120" spans="1:3" ht="12" customHeight="1" thickBot="1">
      <c r="A120" s="20" t="s">
        <v>23</v>
      </c>
      <c r="B120" s="149" t="s">
        <v>408</v>
      </c>
      <c r="C120" s="343">
        <f>+C121+C122</f>
        <v>8966</v>
      </c>
    </row>
    <row r="121" spans="1:3" ht="12" customHeight="1">
      <c r="A121" s="15" t="s">
        <v>98</v>
      </c>
      <c r="B121" s="9" t="s">
        <v>65</v>
      </c>
      <c r="C121" s="346">
        <v>8966</v>
      </c>
    </row>
    <row r="122" spans="1:3" ht="12" customHeight="1" thickBot="1">
      <c r="A122" s="16" t="s">
        <v>99</v>
      </c>
      <c r="B122" s="12" t="s">
        <v>66</v>
      </c>
      <c r="C122" s="347"/>
    </row>
    <row r="123" spans="1:3" ht="12" customHeight="1" thickBot="1">
      <c r="A123" s="20" t="s">
        <v>24</v>
      </c>
      <c r="B123" s="149" t="s">
        <v>409</v>
      </c>
      <c r="C123" s="343">
        <f>+C90+C106+C120</f>
        <v>522240</v>
      </c>
    </row>
    <row r="124" spans="1:3" ht="12" customHeight="1" thickBot="1">
      <c r="A124" s="20" t="s">
        <v>25</v>
      </c>
      <c r="B124" s="149" t="s">
        <v>410</v>
      </c>
      <c r="C124" s="343">
        <f>+C125+C126+C127</f>
        <v>0</v>
      </c>
    </row>
    <row r="125" spans="1:3" ht="12" customHeight="1">
      <c r="A125" s="15" t="s">
        <v>102</v>
      </c>
      <c r="B125" s="9" t="s">
        <v>411</v>
      </c>
      <c r="C125" s="310"/>
    </row>
    <row r="126" spans="1:3" ht="12" customHeight="1">
      <c r="A126" s="15" t="s">
        <v>103</v>
      </c>
      <c r="B126" s="9" t="s">
        <v>412</v>
      </c>
      <c r="C126" s="310"/>
    </row>
    <row r="127" spans="1:3" ht="12" customHeight="1" thickBot="1">
      <c r="A127" s="13" t="s">
        <v>104</v>
      </c>
      <c r="B127" s="7" t="s">
        <v>413</v>
      </c>
      <c r="C127" s="310"/>
    </row>
    <row r="128" spans="1:3" ht="12" customHeight="1" thickBot="1">
      <c r="A128" s="20" t="s">
        <v>26</v>
      </c>
      <c r="B128" s="149" t="s">
        <v>477</v>
      </c>
      <c r="C128" s="343">
        <f>+C129+C130+C131+C132</f>
        <v>0</v>
      </c>
    </row>
    <row r="129" spans="1:3" ht="12" customHeight="1">
      <c r="A129" s="15" t="s">
        <v>105</v>
      </c>
      <c r="B129" s="9" t="s">
        <v>414</v>
      </c>
      <c r="C129" s="310"/>
    </row>
    <row r="130" spans="1:3" ht="12" customHeight="1">
      <c r="A130" s="15" t="s">
        <v>106</v>
      </c>
      <c r="B130" s="9" t="s">
        <v>415</v>
      </c>
      <c r="C130" s="310"/>
    </row>
    <row r="131" spans="1:3" ht="12" customHeight="1">
      <c r="A131" s="15" t="s">
        <v>317</v>
      </c>
      <c r="B131" s="9" t="s">
        <v>416</v>
      </c>
      <c r="C131" s="310"/>
    </row>
    <row r="132" spans="1:3" ht="12" customHeight="1" thickBot="1">
      <c r="A132" s="13" t="s">
        <v>318</v>
      </c>
      <c r="B132" s="7" t="s">
        <v>417</v>
      </c>
      <c r="C132" s="310"/>
    </row>
    <row r="133" spans="1:3" ht="12" customHeight="1" thickBot="1">
      <c r="A133" s="20" t="s">
        <v>27</v>
      </c>
      <c r="B133" s="149" t="s">
        <v>418</v>
      </c>
      <c r="C133" s="349">
        <f>+C134+C135+C136+C137</f>
        <v>0</v>
      </c>
    </row>
    <row r="134" spans="1:3" ht="12" customHeight="1">
      <c r="A134" s="15" t="s">
        <v>107</v>
      </c>
      <c r="B134" s="9" t="s">
        <v>419</v>
      </c>
      <c r="C134" s="310"/>
    </row>
    <row r="135" spans="1:3" ht="12" customHeight="1">
      <c r="A135" s="15" t="s">
        <v>108</v>
      </c>
      <c r="B135" s="9" t="s">
        <v>429</v>
      </c>
      <c r="C135" s="310"/>
    </row>
    <row r="136" spans="1:3" ht="12" customHeight="1">
      <c r="A136" s="15" t="s">
        <v>330</v>
      </c>
      <c r="B136" s="9" t="s">
        <v>420</v>
      </c>
      <c r="C136" s="310"/>
    </row>
    <row r="137" spans="1:3" ht="12" customHeight="1" thickBot="1">
      <c r="A137" s="13" t="s">
        <v>331</v>
      </c>
      <c r="B137" s="7" t="s">
        <v>421</v>
      </c>
      <c r="C137" s="310"/>
    </row>
    <row r="138" spans="1:3" ht="12" customHeight="1" thickBot="1">
      <c r="A138" s="20" t="s">
        <v>28</v>
      </c>
      <c r="B138" s="149" t="s">
        <v>422</v>
      </c>
      <c r="C138" s="352">
        <f>+C139+C140+C141+C142</f>
        <v>0</v>
      </c>
    </row>
    <row r="139" spans="1:3" ht="12" customHeight="1">
      <c r="A139" s="15" t="s">
        <v>191</v>
      </c>
      <c r="B139" s="9" t="s">
        <v>423</v>
      </c>
      <c r="C139" s="310"/>
    </row>
    <row r="140" spans="1:3" ht="12" customHeight="1">
      <c r="A140" s="15" t="s">
        <v>192</v>
      </c>
      <c r="B140" s="9" t="s">
        <v>424</v>
      </c>
      <c r="C140" s="310"/>
    </row>
    <row r="141" spans="1:3" ht="12" customHeight="1">
      <c r="A141" s="15" t="s">
        <v>244</v>
      </c>
      <c r="B141" s="9" t="s">
        <v>425</v>
      </c>
      <c r="C141" s="310"/>
    </row>
    <row r="142" spans="1:3" ht="12" customHeight="1" thickBot="1">
      <c r="A142" s="15" t="s">
        <v>333</v>
      </c>
      <c r="B142" s="9" t="s">
        <v>426</v>
      </c>
      <c r="C142" s="310"/>
    </row>
    <row r="143" spans="1:9" ht="15" customHeight="1" thickBot="1">
      <c r="A143" s="20" t="s">
        <v>29</v>
      </c>
      <c r="B143" s="149" t="s">
        <v>427</v>
      </c>
      <c r="C143" s="484">
        <f>+C124+C128+C133+C138</f>
        <v>0</v>
      </c>
      <c r="F143" s="485"/>
      <c r="G143" s="486"/>
      <c r="H143" s="486"/>
      <c r="I143" s="486"/>
    </row>
    <row r="144" spans="1:3" s="471" customFormat="1" ht="12.75" customHeight="1" thickBot="1">
      <c r="A144" s="341" t="s">
        <v>30</v>
      </c>
      <c r="B144" s="435" t="s">
        <v>428</v>
      </c>
      <c r="C144" s="484">
        <f>+C123+C143</f>
        <v>522240</v>
      </c>
    </row>
    <row r="145" ht="7.5" customHeight="1"/>
    <row r="146" spans="1:3" ht="15.75">
      <c r="A146" s="605" t="s">
        <v>430</v>
      </c>
      <c r="B146" s="605"/>
      <c r="C146" s="605"/>
    </row>
    <row r="147" spans="1:3" ht="15" customHeight="1" thickBot="1">
      <c r="A147" s="602" t="s">
        <v>164</v>
      </c>
      <c r="B147" s="602"/>
      <c r="C147" s="353" t="s">
        <v>243</v>
      </c>
    </row>
    <row r="148" spans="1:4" ht="13.5" customHeight="1" thickBot="1">
      <c r="A148" s="20">
        <v>1</v>
      </c>
      <c r="B148" s="30" t="s">
        <v>431</v>
      </c>
      <c r="C148" s="343">
        <f>+C60-C123</f>
        <v>-15000</v>
      </c>
      <c r="D148" s="487"/>
    </row>
    <row r="149" spans="1:3" ht="27.75" customHeight="1" thickBot="1">
      <c r="A149" s="20" t="s">
        <v>22</v>
      </c>
      <c r="B149" s="30" t="s">
        <v>432</v>
      </c>
      <c r="C149" s="343">
        <f>+C83-C143</f>
        <v>15000</v>
      </c>
    </row>
  </sheetData>
  <sheetProtection sheet="1"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Mályi Község Önkormányzat
2014. ÉVI KÖLTSÉGVETÉSÉNEK ÖSSZEVONT MÉRLEGE&amp;10
&amp;R&amp;"Times New Roman CE,Félkövér dőlt"&amp;11 1.1. melléklet a 3/2014. (II.12.)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E14" sqref="E14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4" t="s">
        <v>610</v>
      </c>
    </row>
    <row r="2" spans="1:3" s="515" customFormat="1" ht="25.5" customHeight="1">
      <c r="A2" s="462" t="s">
        <v>216</v>
      </c>
      <c r="B2" s="404" t="s">
        <v>543</v>
      </c>
      <c r="C2" s="419" t="s">
        <v>67</v>
      </c>
    </row>
    <row r="3" spans="1:3" s="515" customFormat="1" ht="24.75" thickBot="1">
      <c r="A3" s="507" t="s">
        <v>215</v>
      </c>
      <c r="B3" s="405" t="s">
        <v>592</v>
      </c>
      <c r="C3" s="420" t="s">
        <v>593</v>
      </c>
    </row>
    <row r="4" spans="1:3" s="516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273" t="s">
        <v>60</v>
      </c>
    </row>
    <row r="6" spans="1:3" s="517" customFormat="1" ht="12.75" customHeight="1" thickBot="1">
      <c r="A6" s="233">
        <v>1</v>
      </c>
      <c r="B6" s="234">
        <v>2</v>
      </c>
      <c r="C6" s="235">
        <v>3</v>
      </c>
    </row>
    <row r="7" spans="1:3" s="517" customFormat="1" ht="15.75" customHeight="1" thickBot="1">
      <c r="A7" s="274"/>
      <c r="B7" s="275" t="s">
        <v>61</v>
      </c>
      <c r="C7" s="276"/>
    </row>
    <row r="8" spans="1:3" s="421" customFormat="1" ht="12" customHeight="1" thickBot="1">
      <c r="A8" s="233" t="s">
        <v>21</v>
      </c>
      <c r="B8" s="277" t="s">
        <v>490</v>
      </c>
      <c r="C8" s="363">
        <f>SUM(C9:C18)</f>
        <v>0</v>
      </c>
    </row>
    <row r="9" spans="1:3" s="421" customFormat="1" ht="12" customHeight="1">
      <c r="A9" s="508" t="s">
        <v>109</v>
      </c>
      <c r="B9" s="10" t="s">
        <v>306</v>
      </c>
      <c r="C9" s="410"/>
    </row>
    <row r="10" spans="1:3" s="421" customFormat="1" ht="12" customHeight="1">
      <c r="A10" s="509" t="s">
        <v>110</v>
      </c>
      <c r="B10" s="8" t="s">
        <v>307</v>
      </c>
      <c r="C10" s="361"/>
    </row>
    <row r="11" spans="1:3" s="421" customFormat="1" ht="12" customHeight="1">
      <c r="A11" s="509" t="s">
        <v>111</v>
      </c>
      <c r="B11" s="8" t="s">
        <v>308</v>
      </c>
      <c r="C11" s="361"/>
    </row>
    <row r="12" spans="1:3" s="421" customFormat="1" ht="12" customHeight="1">
      <c r="A12" s="509" t="s">
        <v>112</v>
      </c>
      <c r="B12" s="8" t="s">
        <v>309</v>
      </c>
      <c r="C12" s="361"/>
    </row>
    <row r="13" spans="1:3" s="421" customFormat="1" ht="12" customHeight="1">
      <c r="A13" s="509" t="s">
        <v>158</v>
      </c>
      <c r="B13" s="8" t="s">
        <v>310</v>
      </c>
      <c r="C13" s="361"/>
    </row>
    <row r="14" spans="1:3" s="421" customFormat="1" ht="12" customHeight="1">
      <c r="A14" s="509" t="s">
        <v>113</v>
      </c>
      <c r="B14" s="8" t="s">
        <v>491</v>
      </c>
      <c r="C14" s="361"/>
    </row>
    <row r="15" spans="1:3" s="421" customFormat="1" ht="12" customHeight="1">
      <c r="A15" s="509" t="s">
        <v>114</v>
      </c>
      <c r="B15" s="7" t="s">
        <v>492</v>
      </c>
      <c r="C15" s="361"/>
    </row>
    <row r="16" spans="1:3" s="421" customFormat="1" ht="12" customHeight="1">
      <c r="A16" s="509" t="s">
        <v>124</v>
      </c>
      <c r="B16" s="8" t="s">
        <v>313</v>
      </c>
      <c r="C16" s="411"/>
    </row>
    <row r="17" spans="1:3" s="518" customFormat="1" ht="12" customHeight="1">
      <c r="A17" s="509" t="s">
        <v>125</v>
      </c>
      <c r="B17" s="8" t="s">
        <v>314</v>
      </c>
      <c r="C17" s="361"/>
    </row>
    <row r="18" spans="1:3" s="518" customFormat="1" ht="12" customHeight="1" thickBot="1">
      <c r="A18" s="509" t="s">
        <v>126</v>
      </c>
      <c r="B18" s="7" t="s">
        <v>315</v>
      </c>
      <c r="C18" s="362"/>
    </row>
    <row r="19" spans="1:3" s="421" customFormat="1" ht="12" customHeight="1" thickBot="1">
      <c r="A19" s="233" t="s">
        <v>22</v>
      </c>
      <c r="B19" s="277" t="s">
        <v>493</v>
      </c>
      <c r="C19" s="363">
        <f>SUM(C20:C22)</f>
        <v>0</v>
      </c>
    </row>
    <row r="20" spans="1:3" s="518" customFormat="1" ht="12" customHeight="1">
      <c r="A20" s="509" t="s">
        <v>115</v>
      </c>
      <c r="B20" s="9" t="s">
        <v>281</v>
      </c>
      <c r="C20" s="361"/>
    </row>
    <row r="21" spans="1:3" s="518" customFormat="1" ht="12" customHeight="1">
      <c r="A21" s="509" t="s">
        <v>116</v>
      </c>
      <c r="B21" s="8" t="s">
        <v>494</v>
      </c>
      <c r="C21" s="361"/>
    </row>
    <row r="22" spans="1:3" s="518" customFormat="1" ht="12" customHeight="1">
      <c r="A22" s="509" t="s">
        <v>117</v>
      </c>
      <c r="B22" s="8" t="s">
        <v>495</v>
      </c>
      <c r="C22" s="361"/>
    </row>
    <row r="23" spans="1:3" s="518" customFormat="1" ht="12" customHeight="1" thickBot="1">
      <c r="A23" s="509" t="s">
        <v>118</v>
      </c>
      <c r="B23" s="8" t="s">
        <v>2</v>
      </c>
      <c r="C23" s="361"/>
    </row>
    <row r="24" spans="1:3" s="518" customFormat="1" ht="12" customHeight="1" thickBot="1">
      <c r="A24" s="241" t="s">
        <v>23</v>
      </c>
      <c r="B24" s="149" t="s">
        <v>184</v>
      </c>
      <c r="C24" s="390"/>
    </row>
    <row r="25" spans="1:3" s="518" customFormat="1" ht="12" customHeight="1" thickBot="1">
      <c r="A25" s="241" t="s">
        <v>24</v>
      </c>
      <c r="B25" s="149" t="s">
        <v>496</v>
      </c>
      <c r="C25" s="363">
        <f>+C26+C27</f>
        <v>0</v>
      </c>
    </row>
    <row r="26" spans="1:3" s="518" customFormat="1" ht="12" customHeight="1">
      <c r="A26" s="510" t="s">
        <v>291</v>
      </c>
      <c r="B26" s="511" t="s">
        <v>494</v>
      </c>
      <c r="C26" s="94"/>
    </row>
    <row r="27" spans="1:3" s="518" customFormat="1" ht="12" customHeight="1">
      <c r="A27" s="510" t="s">
        <v>294</v>
      </c>
      <c r="B27" s="512" t="s">
        <v>497</v>
      </c>
      <c r="C27" s="364"/>
    </row>
    <row r="28" spans="1:3" s="518" customFormat="1" ht="12" customHeight="1" thickBot="1">
      <c r="A28" s="509" t="s">
        <v>295</v>
      </c>
      <c r="B28" s="513" t="s">
        <v>498</v>
      </c>
      <c r="C28" s="101"/>
    </row>
    <row r="29" spans="1:3" s="518" customFormat="1" ht="12" customHeight="1" thickBot="1">
      <c r="A29" s="241" t="s">
        <v>25</v>
      </c>
      <c r="B29" s="149" t="s">
        <v>499</v>
      </c>
      <c r="C29" s="363">
        <f>+C30+C31+C32</f>
        <v>0</v>
      </c>
    </row>
    <row r="30" spans="1:3" s="518" customFormat="1" ht="12" customHeight="1">
      <c r="A30" s="510" t="s">
        <v>102</v>
      </c>
      <c r="B30" s="511" t="s">
        <v>320</v>
      </c>
      <c r="C30" s="94"/>
    </row>
    <row r="31" spans="1:3" s="518" customFormat="1" ht="12" customHeight="1">
      <c r="A31" s="510" t="s">
        <v>103</v>
      </c>
      <c r="B31" s="512" t="s">
        <v>321</v>
      </c>
      <c r="C31" s="364"/>
    </row>
    <row r="32" spans="1:3" s="518" customFormat="1" ht="12" customHeight="1" thickBot="1">
      <c r="A32" s="509" t="s">
        <v>104</v>
      </c>
      <c r="B32" s="167" t="s">
        <v>322</v>
      </c>
      <c r="C32" s="101"/>
    </row>
    <row r="33" spans="1:3" s="421" customFormat="1" ht="12" customHeight="1" thickBot="1">
      <c r="A33" s="241" t="s">
        <v>26</v>
      </c>
      <c r="B33" s="149" t="s">
        <v>435</v>
      </c>
      <c r="C33" s="390"/>
    </row>
    <row r="34" spans="1:3" s="421" customFormat="1" ht="12" customHeight="1" thickBot="1">
      <c r="A34" s="241" t="s">
        <v>27</v>
      </c>
      <c r="B34" s="149" t="s">
        <v>500</v>
      </c>
      <c r="C34" s="412"/>
    </row>
    <row r="35" spans="1:3" s="421" customFormat="1" ht="12" customHeight="1" thickBot="1">
      <c r="A35" s="233" t="s">
        <v>28</v>
      </c>
      <c r="B35" s="149" t="s">
        <v>501</v>
      </c>
      <c r="C35" s="413">
        <f>+C8+C19+C24+C25+C29+C33+C34</f>
        <v>0</v>
      </c>
    </row>
    <row r="36" spans="1:3" s="421" customFormat="1" ht="12" customHeight="1" thickBot="1">
      <c r="A36" s="278" t="s">
        <v>29</v>
      </c>
      <c r="B36" s="149" t="s">
        <v>502</v>
      </c>
      <c r="C36" s="413">
        <f>+C37+C38+C39</f>
        <v>53914</v>
      </c>
    </row>
    <row r="37" spans="1:3" s="421" customFormat="1" ht="12" customHeight="1">
      <c r="A37" s="510" t="s">
        <v>503</v>
      </c>
      <c r="B37" s="511" t="s">
        <v>252</v>
      </c>
      <c r="C37" s="94"/>
    </row>
    <row r="38" spans="1:3" s="421" customFormat="1" ht="12" customHeight="1">
      <c r="A38" s="510" t="s">
        <v>504</v>
      </c>
      <c r="B38" s="512" t="s">
        <v>3</v>
      </c>
      <c r="C38" s="364"/>
    </row>
    <row r="39" spans="1:3" s="518" customFormat="1" ht="12" customHeight="1" thickBot="1">
      <c r="A39" s="509" t="s">
        <v>505</v>
      </c>
      <c r="B39" s="167" t="s">
        <v>506</v>
      </c>
      <c r="C39" s="101">
        <v>53914</v>
      </c>
    </row>
    <row r="40" spans="1:3" s="518" customFormat="1" ht="15" customHeight="1" thickBot="1">
      <c r="A40" s="278" t="s">
        <v>30</v>
      </c>
      <c r="B40" s="279" t="s">
        <v>507</v>
      </c>
      <c r="C40" s="416">
        <f>+C35+C36</f>
        <v>53914</v>
      </c>
    </row>
    <row r="41" spans="1:3" s="518" customFormat="1" ht="15" customHeight="1">
      <c r="A41" s="280"/>
      <c r="B41" s="281"/>
      <c r="C41" s="414"/>
    </row>
    <row r="42" spans="1:3" ht="13.5" thickBot="1">
      <c r="A42" s="282"/>
      <c r="B42" s="283"/>
      <c r="C42" s="415"/>
    </row>
    <row r="43" spans="1:3" s="517" customFormat="1" ht="16.5" customHeight="1" thickBot="1">
      <c r="A43" s="284"/>
      <c r="B43" s="285" t="s">
        <v>63</v>
      </c>
      <c r="C43" s="416"/>
    </row>
    <row r="44" spans="1:3" s="519" customFormat="1" ht="12" customHeight="1" thickBot="1">
      <c r="A44" s="241" t="s">
        <v>21</v>
      </c>
      <c r="B44" s="149" t="s">
        <v>508</v>
      </c>
      <c r="C44" s="363">
        <f>SUM(C45:C49)</f>
        <v>53914</v>
      </c>
    </row>
    <row r="45" spans="1:3" ht="12" customHeight="1">
      <c r="A45" s="509" t="s">
        <v>109</v>
      </c>
      <c r="B45" s="9" t="s">
        <v>52</v>
      </c>
      <c r="C45" s="94">
        <v>31292</v>
      </c>
    </row>
    <row r="46" spans="1:3" ht="12" customHeight="1">
      <c r="A46" s="509" t="s">
        <v>110</v>
      </c>
      <c r="B46" s="8" t="s">
        <v>193</v>
      </c>
      <c r="C46" s="97">
        <v>8449</v>
      </c>
    </row>
    <row r="47" spans="1:3" ht="12" customHeight="1">
      <c r="A47" s="509" t="s">
        <v>111</v>
      </c>
      <c r="B47" s="8" t="s">
        <v>150</v>
      </c>
      <c r="C47" s="97">
        <v>14173</v>
      </c>
    </row>
    <row r="48" spans="1:3" ht="12" customHeight="1">
      <c r="A48" s="509" t="s">
        <v>112</v>
      </c>
      <c r="B48" s="8" t="s">
        <v>194</v>
      </c>
      <c r="C48" s="97"/>
    </row>
    <row r="49" spans="1:3" ht="12" customHeight="1" thickBot="1">
      <c r="A49" s="509" t="s">
        <v>158</v>
      </c>
      <c r="B49" s="8" t="s">
        <v>195</v>
      </c>
      <c r="C49" s="97"/>
    </row>
    <row r="50" spans="1:3" ht="12" customHeight="1" thickBot="1">
      <c r="A50" s="241" t="s">
        <v>22</v>
      </c>
      <c r="B50" s="149" t="s">
        <v>509</v>
      </c>
      <c r="C50" s="363">
        <f>SUM(C51:C53)</f>
        <v>0</v>
      </c>
    </row>
    <row r="51" spans="1:3" s="519" customFormat="1" ht="12" customHeight="1">
      <c r="A51" s="509" t="s">
        <v>115</v>
      </c>
      <c r="B51" s="9" t="s">
        <v>242</v>
      </c>
      <c r="C51" s="94"/>
    </row>
    <row r="52" spans="1:3" ht="12" customHeight="1">
      <c r="A52" s="509" t="s">
        <v>116</v>
      </c>
      <c r="B52" s="8" t="s">
        <v>197</v>
      </c>
      <c r="C52" s="97"/>
    </row>
    <row r="53" spans="1:3" ht="12" customHeight="1">
      <c r="A53" s="509" t="s">
        <v>117</v>
      </c>
      <c r="B53" s="8" t="s">
        <v>64</v>
      </c>
      <c r="C53" s="97"/>
    </row>
    <row r="54" spans="1:3" ht="12" customHeight="1" thickBot="1">
      <c r="A54" s="509" t="s">
        <v>118</v>
      </c>
      <c r="B54" s="8" t="s">
        <v>4</v>
      </c>
      <c r="C54" s="97"/>
    </row>
    <row r="55" spans="1:3" ht="15" customHeight="1" thickBot="1">
      <c r="A55" s="241" t="s">
        <v>23</v>
      </c>
      <c r="B55" s="286" t="s">
        <v>510</v>
      </c>
      <c r="C55" s="417">
        <f>+C44+C50</f>
        <v>53914</v>
      </c>
    </row>
    <row r="56" ht="13.5" thickBot="1">
      <c r="C56" s="418"/>
    </row>
    <row r="57" spans="1:3" ht="15" customHeight="1" thickBot="1">
      <c r="A57" s="289" t="s">
        <v>218</v>
      </c>
      <c r="B57" s="290"/>
      <c r="C57" s="146">
        <v>12</v>
      </c>
    </row>
    <row r="58" spans="1:3" ht="14.25" customHeight="1" thickBot="1">
      <c r="A58" s="289" t="s">
        <v>219</v>
      </c>
      <c r="B58" s="290"/>
      <c r="C58" s="14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12" sqref="E12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4" t="s">
        <v>610</v>
      </c>
    </row>
    <row r="2" spans="1:3" s="515" customFormat="1" ht="25.5" customHeight="1">
      <c r="A2" s="462" t="s">
        <v>216</v>
      </c>
      <c r="B2" s="404" t="s">
        <v>543</v>
      </c>
      <c r="C2" s="419" t="s">
        <v>67</v>
      </c>
    </row>
    <row r="3" spans="1:3" s="515" customFormat="1" ht="24.75" thickBot="1">
      <c r="A3" s="507" t="s">
        <v>215</v>
      </c>
      <c r="B3" s="405" t="s">
        <v>594</v>
      </c>
      <c r="C3" s="420" t="s">
        <v>595</v>
      </c>
    </row>
    <row r="4" spans="1:3" s="516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273" t="s">
        <v>60</v>
      </c>
    </row>
    <row r="6" spans="1:3" s="517" customFormat="1" ht="12.75" customHeight="1" thickBot="1">
      <c r="A6" s="233">
        <v>1</v>
      </c>
      <c r="B6" s="234">
        <v>2</v>
      </c>
      <c r="C6" s="235">
        <v>3</v>
      </c>
    </row>
    <row r="7" spans="1:3" s="517" customFormat="1" ht="15.75" customHeight="1" thickBot="1">
      <c r="A7" s="274"/>
      <c r="B7" s="275" t="s">
        <v>61</v>
      </c>
      <c r="C7" s="276"/>
    </row>
    <row r="8" spans="1:3" s="421" customFormat="1" ht="12" customHeight="1" thickBot="1">
      <c r="A8" s="233" t="s">
        <v>21</v>
      </c>
      <c r="B8" s="277" t="s">
        <v>490</v>
      </c>
      <c r="C8" s="363">
        <f>SUM(C9:C18)</f>
        <v>166</v>
      </c>
    </row>
    <row r="9" spans="1:3" s="421" customFormat="1" ht="12" customHeight="1">
      <c r="A9" s="508" t="s">
        <v>109</v>
      </c>
      <c r="B9" s="10" t="s">
        <v>306</v>
      </c>
      <c r="C9" s="410"/>
    </row>
    <row r="10" spans="1:3" s="421" customFormat="1" ht="12" customHeight="1">
      <c r="A10" s="509" t="s">
        <v>110</v>
      </c>
      <c r="B10" s="8" t="s">
        <v>307</v>
      </c>
      <c r="C10" s="361"/>
    </row>
    <row r="11" spans="1:3" s="421" customFormat="1" ht="12" customHeight="1">
      <c r="A11" s="509" t="s">
        <v>111</v>
      </c>
      <c r="B11" s="8" t="s">
        <v>308</v>
      </c>
      <c r="C11" s="361"/>
    </row>
    <row r="12" spans="1:3" s="421" customFormat="1" ht="12" customHeight="1">
      <c r="A12" s="509" t="s">
        <v>112</v>
      </c>
      <c r="B12" s="8" t="s">
        <v>309</v>
      </c>
      <c r="C12" s="361"/>
    </row>
    <row r="13" spans="1:3" s="421" customFormat="1" ht="12" customHeight="1">
      <c r="A13" s="509" t="s">
        <v>158</v>
      </c>
      <c r="B13" s="8" t="s">
        <v>310</v>
      </c>
      <c r="C13" s="361">
        <v>166</v>
      </c>
    </row>
    <row r="14" spans="1:3" s="421" customFormat="1" ht="12" customHeight="1">
      <c r="A14" s="509" t="s">
        <v>113</v>
      </c>
      <c r="B14" s="8" t="s">
        <v>491</v>
      </c>
      <c r="C14" s="361"/>
    </row>
    <row r="15" spans="1:3" s="421" customFormat="1" ht="12" customHeight="1">
      <c r="A15" s="509" t="s">
        <v>114</v>
      </c>
      <c r="B15" s="7" t="s">
        <v>492</v>
      </c>
      <c r="C15" s="361"/>
    </row>
    <row r="16" spans="1:3" s="421" customFormat="1" ht="12" customHeight="1">
      <c r="A16" s="509" t="s">
        <v>124</v>
      </c>
      <c r="B16" s="8" t="s">
        <v>313</v>
      </c>
      <c r="C16" s="411"/>
    </row>
    <row r="17" spans="1:3" s="518" customFormat="1" ht="12" customHeight="1">
      <c r="A17" s="509" t="s">
        <v>125</v>
      </c>
      <c r="B17" s="8" t="s">
        <v>314</v>
      </c>
      <c r="C17" s="361"/>
    </row>
    <row r="18" spans="1:3" s="518" customFormat="1" ht="12" customHeight="1" thickBot="1">
      <c r="A18" s="509" t="s">
        <v>126</v>
      </c>
      <c r="B18" s="7" t="s">
        <v>315</v>
      </c>
      <c r="C18" s="362"/>
    </row>
    <row r="19" spans="1:3" s="421" customFormat="1" ht="12" customHeight="1" thickBot="1">
      <c r="A19" s="233" t="s">
        <v>22</v>
      </c>
      <c r="B19" s="277" t="s">
        <v>493</v>
      </c>
      <c r="C19" s="363">
        <f>SUM(C20:C22)</f>
        <v>0</v>
      </c>
    </row>
    <row r="20" spans="1:3" s="518" customFormat="1" ht="12" customHeight="1">
      <c r="A20" s="509" t="s">
        <v>115</v>
      </c>
      <c r="B20" s="9" t="s">
        <v>281</v>
      </c>
      <c r="C20" s="361"/>
    </row>
    <row r="21" spans="1:3" s="518" customFormat="1" ht="12" customHeight="1">
      <c r="A21" s="509" t="s">
        <v>116</v>
      </c>
      <c r="B21" s="8" t="s">
        <v>494</v>
      </c>
      <c r="C21" s="361"/>
    </row>
    <row r="22" spans="1:3" s="518" customFormat="1" ht="12" customHeight="1">
      <c r="A22" s="509" t="s">
        <v>117</v>
      </c>
      <c r="B22" s="8" t="s">
        <v>495</v>
      </c>
      <c r="C22" s="361"/>
    </row>
    <row r="23" spans="1:3" s="518" customFormat="1" ht="12" customHeight="1" thickBot="1">
      <c r="A23" s="509" t="s">
        <v>118</v>
      </c>
      <c r="B23" s="8" t="s">
        <v>2</v>
      </c>
      <c r="C23" s="361"/>
    </row>
    <row r="24" spans="1:3" s="518" customFormat="1" ht="12" customHeight="1" thickBot="1">
      <c r="A24" s="241" t="s">
        <v>23</v>
      </c>
      <c r="B24" s="149" t="s">
        <v>184</v>
      </c>
      <c r="C24" s="390"/>
    </row>
    <row r="25" spans="1:3" s="518" customFormat="1" ht="12" customHeight="1" thickBot="1">
      <c r="A25" s="241" t="s">
        <v>24</v>
      </c>
      <c r="B25" s="149" t="s">
        <v>496</v>
      </c>
      <c r="C25" s="363">
        <f>+C26+C27</f>
        <v>0</v>
      </c>
    </row>
    <row r="26" spans="1:3" s="518" customFormat="1" ht="12" customHeight="1">
      <c r="A26" s="510" t="s">
        <v>291</v>
      </c>
      <c r="B26" s="511" t="s">
        <v>494</v>
      </c>
      <c r="C26" s="94"/>
    </row>
    <row r="27" spans="1:3" s="518" customFormat="1" ht="12" customHeight="1">
      <c r="A27" s="510" t="s">
        <v>294</v>
      </c>
      <c r="B27" s="512" t="s">
        <v>497</v>
      </c>
      <c r="C27" s="364"/>
    </row>
    <row r="28" spans="1:3" s="518" customFormat="1" ht="12" customHeight="1" thickBot="1">
      <c r="A28" s="509" t="s">
        <v>295</v>
      </c>
      <c r="B28" s="513" t="s">
        <v>498</v>
      </c>
      <c r="C28" s="101"/>
    </row>
    <row r="29" spans="1:3" s="518" customFormat="1" ht="12" customHeight="1" thickBot="1">
      <c r="A29" s="241" t="s">
        <v>25</v>
      </c>
      <c r="B29" s="149" t="s">
        <v>499</v>
      </c>
      <c r="C29" s="363">
        <f>+C30+C31+C32</f>
        <v>0</v>
      </c>
    </row>
    <row r="30" spans="1:3" s="518" customFormat="1" ht="12" customHeight="1">
      <c r="A30" s="510" t="s">
        <v>102</v>
      </c>
      <c r="B30" s="511" t="s">
        <v>320</v>
      </c>
      <c r="C30" s="94"/>
    </row>
    <row r="31" spans="1:3" s="518" customFormat="1" ht="12" customHeight="1">
      <c r="A31" s="510" t="s">
        <v>103</v>
      </c>
      <c r="B31" s="512" t="s">
        <v>321</v>
      </c>
      <c r="C31" s="364"/>
    </row>
    <row r="32" spans="1:3" s="518" customFormat="1" ht="12" customHeight="1" thickBot="1">
      <c r="A32" s="509" t="s">
        <v>104</v>
      </c>
      <c r="B32" s="167" t="s">
        <v>322</v>
      </c>
      <c r="C32" s="101"/>
    </row>
    <row r="33" spans="1:3" s="421" customFormat="1" ht="12" customHeight="1" thickBot="1">
      <c r="A33" s="241" t="s">
        <v>26</v>
      </c>
      <c r="B33" s="149" t="s">
        <v>435</v>
      </c>
      <c r="C33" s="390"/>
    </row>
    <row r="34" spans="1:3" s="421" customFormat="1" ht="12" customHeight="1" thickBot="1">
      <c r="A34" s="241" t="s">
        <v>27</v>
      </c>
      <c r="B34" s="149" t="s">
        <v>500</v>
      </c>
      <c r="C34" s="412"/>
    </row>
    <row r="35" spans="1:3" s="421" customFormat="1" ht="12" customHeight="1" thickBot="1">
      <c r="A35" s="233" t="s">
        <v>28</v>
      </c>
      <c r="B35" s="149" t="s">
        <v>501</v>
      </c>
      <c r="C35" s="413">
        <f>+C8+C19+C24+C25+C29+C33+C34</f>
        <v>166</v>
      </c>
    </row>
    <row r="36" spans="1:3" s="421" customFormat="1" ht="12" customHeight="1" thickBot="1">
      <c r="A36" s="278" t="s">
        <v>29</v>
      </c>
      <c r="B36" s="149" t="s">
        <v>502</v>
      </c>
      <c r="C36" s="413">
        <f>+C37+C38+C39</f>
        <v>33835</v>
      </c>
    </row>
    <row r="37" spans="1:3" s="421" customFormat="1" ht="12" customHeight="1">
      <c r="A37" s="510" t="s">
        <v>503</v>
      </c>
      <c r="B37" s="511" t="s">
        <v>252</v>
      </c>
      <c r="C37" s="94"/>
    </row>
    <row r="38" spans="1:3" s="421" customFormat="1" ht="12" customHeight="1">
      <c r="A38" s="510" t="s">
        <v>504</v>
      </c>
      <c r="B38" s="512" t="s">
        <v>3</v>
      </c>
      <c r="C38" s="364"/>
    </row>
    <row r="39" spans="1:3" s="518" customFormat="1" ht="12" customHeight="1" thickBot="1">
      <c r="A39" s="509" t="s">
        <v>505</v>
      </c>
      <c r="B39" s="167" t="s">
        <v>506</v>
      </c>
      <c r="C39" s="101">
        <v>33835</v>
      </c>
    </row>
    <row r="40" spans="1:3" s="518" customFormat="1" ht="15" customHeight="1" thickBot="1">
      <c r="A40" s="278" t="s">
        <v>30</v>
      </c>
      <c r="B40" s="279" t="s">
        <v>507</v>
      </c>
      <c r="C40" s="416">
        <f>+C35+C36</f>
        <v>34001</v>
      </c>
    </row>
    <row r="41" spans="1:3" s="518" customFormat="1" ht="15" customHeight="1">
      <c r="A41" s="280"/>
      <c r="B41" s="281"/>
      <c r="C41" s="414"/>
    </row>
    <row r="42" spans="1:3" ht="13.5" thickBot="1">
      <c r="A42" s="282"/>
      <c r="B42" s="283"/>
      <c r="C42" s="415"/>
    </row>
    <row r="43" spans="1:3" s="517" customFormat="1" ht="16.5" customHeight="1" thickBot="1">
      <c r="A43" s="284"/>
      <c r="B43" s="285" t="s">
        <v>63</v>
      </c>
      <c r="C43" s="416"/>
    </row>
    <row r="44" spans="1:3" s="519" customFormat="1" ht="12" customHeight="1" thickBot="1">
      <c r="A44" s="241" t="s">
        <v>21</v>
      </c>
      <c r="B44" s="149" t="s">
        <v>508</v>
      </c>
      <c r="C44" s="363">
        <f>SUM(C45:C49)</f>
        <v>34001</v>
      </c>
    </row>
    <row r="45" spans="1:3" ht="12" customHeight="1">
      <c r="A45" s="509" t="s">
        <v>109</v>
      </c>
      <c r="B45" s="9" t="s">
        <v>52</v>
      </c>
      <c r="C45" s="94">
        <v>1524</v>
      </c>
    </row>
    <row r="46" spans="1:3" ht="12" customHeight="1">
      <c r="A46" s="509" t="s">
        <v>110</v>
      </c>
      <c r="B46" s="8" t="s">
        <v>193</v>
      </c>
      <c r="C46" s="97">
        <v>408</v>
      </c>
    </row>
    <row r="47" spans="1:3" ht="12" customHeight="1">
      <c r="A47" s="509" t="s">
        <v>111</v>
      </c>
      <c r="B47" s="8" t="s">
        <v>150</v>
      </c>
      <c r="C47" s="97">
        <v>60</v>
      </c>
    </row>
    <row r="48" spans="1:3" ht="12" customHeight="1">
      <c r="A48" s="509" t="s">
        <v>112</v>
      </c>
      <c r="B48" s="8" t="s">
        <v>194</v>
      </c>
      <c r="C48" s="97">
        <v>32009</v>
      </c>
    </row>
    <row r="49" spans="1:3" ht="12" customHeight="1" thickBot="1">
      <c r="A49" s="509" t="s">
        <v>158</v>
      </c>
      <c r="B49" s="8" t="s">
        <v>195</v>
      </c>
      <c r="C49" s="97"/>
    </row>
    <row r="50" spans="1:3" ht="12" customHeight="1" thickBot="1">
      <c r="A50" s="241" t="s">
        <v>22</v>
      </c>
      <c r="B50" s="149" t="s">
        <v>509</v>
      </c>
      <c r="C50" s="363">
        <f>SUM(C51:C53)</f>
        <v>0</v>
      </c>
    </row>
    <row r="51" spans="1:3" s="519" customFormat="1" ht="12" customHeight="1">
      <c r="A51" s="509" t="s">
        <v>115</v>
      </c>
      <c r="B51" s="9" t="s">
        <v>242</v>
      </c>
      <c r="C51" s="94"/>
    </row>
    <row r="52" spans="1:3" ht="12" customHeight="1">
      <c r="A52" s="509" t="s">
        <v>116</v>
      </c>
      <c r="B52" s="8" t="s">
        <v>197</v>
      </c>
      <c r="C52" s="97"/>
    </row>
    <row r="53" spans="1:3" ht="12" customHeight="1">
      <c r="A53" s="509" t="s">
        <v>117</v>
      </c>
      <c r="B53" s="8" t="s">
        <v>64</v>
      </c>
      <c r="C53" s="97"/>
    </row>
    <row r="54" spans="1:3" ht="12" customHeight="1" thickBot="1">
      <c r="A54" s="509" t="s">
        <v>118</v>
      </c>
      <c r="B54" s="8" t="s">
        <v>4</v>
      </c>
      <c r="C54" s="97"/>
    </row>
    <row r="55" spans="1:3" ht="15" customHeight="1" thickBot="1">
      <c r="A55" s="241" t="s">
        <v>23</v>
      </c>
      <c r="B55" s="286" t="s">
        <v>510</v>
      </c>
      <c r="C55" s="417">
        <f>+C44+C50</f>
        <v>34001</v>
      </c>
    </row>
    <row r="56" ht="13.5" thickBot="1">
      <c r="C56" s="418"/>
    </row>
    <row r="57" spans="1:3" ht="15" customHeight="1" thickBot="1">
      <c r="A57" s="289" t="s">
        <v>218</v>
      </c>
      <c r="B57" s="290"/>
      <c r="C57" s="146">
        <v>1</v>
      </c>
    </row>
    <row r="58" spans="1:3" ht="14.25" customHeight="1" thickBot="1">
      <c r="A58" s="289" t="s">
        <v>219</v>
      </c>
      <c r="B58" s="290"/>
      <c r="C58" s="14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7" sqref="B7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4" t="s">
        <v>610</v>
      </c>
    </row>
    <row r="2" spans="1:3" s="515" customFormat="1" ht="25.5" customHeight="1">
      <c r="A2" s="462" t="s">
        <v>216</v>
      </c>
      <c r="B2" s="404" t="s">
        <v>543</v>
      </c>
      <c r="C2" s="419" t="s">
        <v>67</v>
      </c>
    </row>
    <row r="3" spans="1:3" s="515" customFormat="1" ht="24.75" thickBot="1">
      <c r="A3" s="507" t="s">
        <v>215</v>
      </c>
      <c r="B3" s="405" t="s">
        <v>596</v>
      </c>
      <c r="C3" s="420" t="s">
        <v>597</v>
      </c>
    </row>
    <row r="4" spans="1:3" s="516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273" t="s">
        <v>60</v>
      </c>
    </row>
    <row r="6" spans="1:3" s="517" customFormat="1" ht="12.75" customHeight="1" thickBot="1">
      <c r="A6" s="233">
        <v>1</v>
      </c>
      <c r="B6" s="234">
        <v>2</v>
      </c>
      <c r="C6" s="235">
        <v>3</v>
      </c>
    </row>
    <row r="7" spans="1:3" s="517" customFormat="1" ht="15.75" customHeight="1" thickBot="1">
      <c r="A7" s="274"/>
      <c r="B7" s="275" t="s">
        <v>61</v>
      </c>
      <c r="C7" s="276"/>
    </row>
    <row r="8" spans="1:3" s="421" customFormat="1" ht="12" customHeight="1" thickBot="1">
      <c r="A8" s="233" t="s">
        <v>21</v>
      </c>
      <c r="B8" s="277" t="s">
        <v>490</v>
      </c>
      <c r="C8" s="363">
        <f>SUM(C9:C18)</f>
        <v>0</v>
      </c>
    </row>
    <row r="9" spans="1:3" s="421" customFormat="1" ht="12" customHeight="1">
      <c r="A9" s="508" t="s">
        <v>109</v>
      </c>
      <c r="B9" s="10" t="s">
        <v>306</v>
      </c>
      <c r="C9" s="410"/>
    </row>
    <row r="10" spans="1:3" s="421" customFormat="1" ht="12" customHeight="1">
      <c r="A10" s="509" t="s">
        <v>110</v>
      </c>
      <c r="B10" s="8" t="s">
        <v>307</v>
      </c>
      <c r="C10" s="361"/>
    </row>
    <row r="11" spans="1:3" s="421" customFormat="1" ht="12" customHeight="1">
      <c r="A11" s="509" t="s">
        <v>111</v>
      </c>
      <c r="B11" s="8" t="s">
        <v>308</v>
      </c>
      <c r="C11" s="361"/>
    </row>
    <row r="12" spans="1:3" s="421" customFormat="1" ht="12" customHeight="1">
      <c r="A12" s="509" t="s">
        <v>112</v>
      </c>
      <c r="B12" s="8" t="s">
        <v>309</v>
      </c>
      <c r="C12" s="361"/>
    </row>
    <row r="13" spans="1:3" s="421" customFormat="1" ht="12" customHeight="1">
      <c r="A13" s="509" t="s">
        <v>158</v>
      </c>
      <c r="B13" s="8" t="s">
        <v>310</v>
      </c>
      <c r="C13" s="361"/>
    </row>
    <row r="14" spans="1:3" s="421" customFormat="1" ht="12" customHeight="1">
      <c r="A14" s="509" t="s">
        <v>113</v>
      </c>
      <c r="B14" s="8" t="s">
        <v>491</v>
      </c>
      <c r="C14" s="361"/>
    </row>
    <row r="15" spans="1:3" s="421" customFormat="1" ht="12" customHeight="1">
      <c r="A15" s="509" t="s">
        <v>114</v>
      </c>
      <c r="B15" s="7" t="s">
        <v>492</v>
      </c>
      <c r="C15" s="361"/>
    </row>
    <row r="16" spans="1:3" s="421" customFormat="1" ht="12" customHeight="1">
      <c r="A16" s="509" t="s">
        <v>124</v>
      </c>
      <c r="B16" s="8" t="s">
        <v>313</v>
      </c>
      <c r="C16" s="411"/>
    </row>
    <row r="17" spans="1:3" s="518" customFormat="1" ht="12" customHeight="1">
      <c r="A17" s="509" t="s">
        <v>125</v>
      </c>
      <c r="B17" s="8" t="s">
        <v>314</v>
      </c>
      <c r="C17" s="361"/>
    </row>
    <row r="18" spans="1:3" s="518" customFormat="1" ht="12" customHeight="1" thickBot="1">
      <c r="A18" s="509" t="s">
        <v>126</v>
      </c>
      <c r="B18" s="7" t="s">
        <v>315</v>
      </c>
      <c r="C18" s="362"/>
    </row>
    <row r="19" spans="1:3" s="421" customFormat="1" ht="12" customHeight="1" thickBot="1">
      <c r="A19" s="233" t="s">
        <v>22</v>
      </c>
      <c r="B19" s="277" t="s">
        <v>493</v>
      </c>
      <c r="C19" s="363">
        <f>SUM(C20:C22)</f>
        <v>0</v>
      </c>
    </row>
    <row r="20" spans="1:3" s="518" customFormat="1" ht="12" customHeight="1">
      <c r="A20" s="509" t="s">
        <v>115</v>
      </c>
      <c r="B20" s="9" t="s">
        <v>281</v>
      </c>
      <c r="C20" s="361"/>
    </row>
    <row r="21" spans="1:3" s="518" customFormat="1" ht="12" customHeight="1">
      <c r="A21" s="509" t="s">
        <v>116</v>
      </c>
      <c r="B21" s="8" t="s">
        <v>494</v>
      </c>
      <c r="C21" s="361"/>
    </row>
    <row r="22" spans="1:3" s="518" customFormat="1" ht="12" customHeight="1">
      <c r="A22" s="509" t="s">
        <v>117</v>
      </c>
      <c r="B22" s="8" t="s">
        <v>495</v>
      </c>
      <c r="C22" s="361"/>
    </row>
    <row r="23" spans="1:3" s="518" customFormat="1" ht="12" customHeight="1" thickBot="1">
      <c r="A23" s="509" t="s">
        <v>118</v>
      </c>
      <c r="B23" s="8" t="s">
        <v>2</v>
      </c>
      <c r="C23" s="361"/>
    </row>
    <row r="24" spans="1:3" s="518" customFormat="1" ht="12" customHeight="1" thickBot="1">
      <c r="A24" s="241" t="s">
        <v>23</v>
      </c>
      <c r="B24" s="149" t="s">
        <v>184</v>
      </c>
      <c r="C24" s="390"/>
    </row>
    <row r="25" spans="1:3" s="518" customFormat="1" ht="12" customHeight="1" thickBot="1">
      <c r="A25" s="241" t="s">
        <v>24</v>
      </c>
      <c r="B25" s="149" t="s">
        <v>496</v>
      </c>
      <c r="C25" s="363">
        <f>+C26+C27</f>
        <v>0</v>
      </c>
    </row>
    <row r="26" spans="1:3" s="518" customFormat="1" ht="12" customHeight="1">
      <c r="A26" s="510" t="s">
        <v>291</v>
      </c>
      <c r="B26" s="511" t="s">
        <v>494</v>
      </c>
      <c r="C26" s="94"/>
    </row>
    <row r="27" spans="1:3" s="518" customFormat="1" ht="12" customHeight="1">
      <c r="A27" s="510" t="s">
        <v>294</v>
      </c>
      <c r="B27" s="512" t="s">
        <v>497</v>
      </c>
      <c r="C27" s="364"/>
    </row>
    <row r="28" spans="1:3" s="518" customFormat="1" ht="12" customHeight="1" thickBot="1">
      <c r="A28" s="509" t="s">
        <v>295</v>
      </c>
      <c r="B28" s="513" t="s">
        <v>498</v>
      </c>
      <c r="C28" s="101"/>
    </row>
    <row r="29" spans="1:3" s="518" customFormat="1" ht="12" customHeight="1" thickBot="1">
      <c r="A29" s="241" t="s">
        <v>25</v>
      </c>
      <c r="B29" s="149" t="s">
        <v>499</v>
      </c>
      <c r="C29" s="363">
        <f>+C30+C31+C32</f>
        <v>0</v>
      </c>
    </row>
    <row r="30" spans="1:3" s="518" customFormat="1" ht="12" customHeight="1">
      <c r="A30" s="510" t="s">
        <v>102</v>
      </c>
      <c r="B30" s="511" t="s">
        <v>320</v>
      </c>
      <c r="C30" s="94"/>
    </row>
    <row r="31" spans="1:3" s="518" customFormat="1" ht="12" customHeight="1">
      <c r="A31" s="510" t="s">
        <v>103</v>
      </c>
      <c r="B31" s="512" t="s">
        <v>321</v>
      </c>
      <c r="C31" s="364"/>
    </row>
    <row r="32" spans="1:3" s="518" customFormat="1" ht="12" customHeight="1" thickBot="1">
      <c r="A32" s="509" t="s">
        <v>104</v>
      </c>
      <c r="B32" s="167" t="s">
        <v>322</v>
      </c>
      <c r="C32" s="101"/>
    </row>
    <row r="33" spans="1:3" s="421" customFormat="1" ht="12" customHeight="1" thickBot="1">
      <c r="A33" s="241" t="s">
        <v>26</v>
      </c>
      <c r="B33" s="149" t="s">
        <v>435</v>
      </c>
      <c r="C33" s="390"/>
    </row>
    <row r="34" spans="1:3" s="421" customFormat="1" ht="12" customHeight="1" thickBot="1">
      <c r="A34" s="241" t="s">
        <v>27</v>
      </c>
      <c r="B34" s="149" t="s">
        <v>500</v>
      </c>
      <c r="C34" s="412"/>
    </row>
    <row r="35" spans="1:3" s="421" customFormat="1" ht="12" customHeight="1" thickBot="1">
      <c r="A35" s="233" t="s">
        <v>28</v>
      </c>
      <c r="B35" s="149" t="s">
        <v>501</v>
      </c>
      <c r="C35" s="413">
        <f>+C8+C19+C24+C25+C29+C33+C34</f>
        <v>0</v>
      </c>
    </row>
    <row r="36" spans="1:3" s="421" customFormat="1" ht="12" customHeight="1" thickBot="1">
      <c r="A36" s="278" t="s">
        <v>29</v>
      </c>
      <c r="B36" s="149" t="s">
        <v>502</v>
      </c>
      <c r="C36" s="413">
        <f>+C37+C38+C39</f>
        <v>6584</v>
      </c>
    </row>
    <row r="37" spans="1:3" s="421" customFormat="1" ht="12" customHeight="1">
      <c r="A37" s="510" t="s">
        <v>503</v>
      </c>
      <c r="B37" s="511" t="s">
        <v>252</v>
      </c>
      <c r="C37" s="94"/>
    </row>
    <row r="38" spans="1:3" s="421" customFormat="1" ht="12" customHeight="1">
      <c r="A38" s="510" t="s">
        <v>504</v>
      </c>
      <c r="B38" s="512" t="s">
        <v>3</v>
      </c>
      <c r="C38" s="364"/>
    </row>
    <row r="39" spans="1:3" s="518" customFormat="1" ht="12" customHeight="1" thickBot="1">
      <c r="A39" s="509" t="s">
        <v>505</v>
      </c>
      <c r="B39" s="167" t="s">
        <v>506</v>
      </c>
      <c r="C39" s="101">
        <v>6584</v>
      </c>
    </row>
    <row r="40" spans="1:3" s="518" customFormat="1" ht="15" customHeight="1" thickBot="1">
      <c r="A40" s="278" t="s">
        <v>30</v>
      </c>
      <c r="B40" s="279" t="s">
        <v>507</v>
      </c>
      <c r="C40" s="416">
        <f>+C35+C36</f>
        <v>6584</v>
      </c>
    </row>
    <row r="41" spans="1:3" s="518" customFormat="1" ht="15" customHeight="1">
      <c r="A41" s="280"/>
      <c r="B41" s="281"/>
      <c r="C41" s="414"/>
    </row>
    <row r="42" spans="1:3" ht="13.5" thickBot="1">
      <c r="A42" s="282"/>
      <c r="B42" s="283"/>
      <c r="C42" s="415"/>
    </row>
    <row r="43" spans="1:3" s="517" customFormat="1" ht="16.5" customHeight="1" thickBot="1">
      <c r="A43" s="284"/>
      <c r="B43" s="285" t="s">
        <v>63</v>
      </c>
      <c r="C43" s="416"/>
    </row>
    <row r="44" spans="1:3" s="519" customFormat="1" ht="12" customHeight="1" thickBot="1">
      <c r="A44" s="241" t="s">
        <v>21</v>
      </c>
      <c r="B44" s="149" t="s">
        <v>508</v>
      </c>
      <c r="C44" s="363">
        <f>SUM(C45:C49)</f>
        <v>6584</v>
      </c>
    </row>
    <row r="45" spans="1:3" ht="12" customHeight="1">
      <c r="A45" s="509" t="s">
        <v>109</v>
      </c>
      <c r="B45" s="9" t="s">
        <v>52</v>
      </c>
      <c r="C45" s="94">
        <v>4111</v>
      </c>
    </row>
    <row r="46" spans="1:3" ht="12" customHeight="1">
      <c r="A46" s="509" t="s">
        <v>110</v>
      </c>
      <c r="B46" s="8" t="s">
        <v>193</v>
      </c>
      <c r="C46" s="97">
        <v>1103</v>
      </c>
    </row>
    <row r="47" spans="1:3" ht="12" customHeight="1">
      <c r="A47" s="509" t="s">
        <v>111</v>
      </c>
      <c r="B47" s="8" t="s">
        <v>150</v>
      </c>
      <c r="C47" s="97">
        <v>1370</v>
      </c>
    </row>
    <row r="48" spans="1:3" ht="12" customHeight="1">
      <c r="A48" s="509" t="s">
        <v>112</v>
      </c>
      <c r="B48" s="8" t="s">
        <v>194</v>
      </c>
      <c r="C48" s="97"/>
    </row>
    <row r="49" spans="1:3" ht="12" customHeight="1" thickBot="1">
      <c r="A49" s="509" t="s">
        <v>158</v>
      </c>
      <c r="B49" s="8" t="s">
        <v>195</v>
      </c>
      <c r="C49" s="97"/>
    </row>
    <row r="50" spans="1:3" ht="12" customHeight="1" thickBot="1">
      <c r="A50" s="241" t="s">
        <v>22</v>
      </c>
      <c r="B50" s="149" t="s">
        <v>509</v>
      </c>
      <c r="C50" s="363">
        <f>SUM(C51:C53)</f>
        <v>0</v>
      </c>
    </row>
    <row r="51" spans="1:3" s="519" customFormat="1" ht="12" customHeight="1">
      <c r="A51" s="509" t="s">
        <v>115</v>
      </c>
      <c r="B51" s="9" t="s">
        <v>242</v>
      </c>
      <c r="C51" s="94"/>
    </row>
    <row r="52" spans="1:3" ht="12" customHeight="1">
      <c r="A52" s="509" t="s">
        <v>116</v>
      </c>
      <c r="B52" s="8" t="s">
        <v>197</v>
      </c>
      <c r="C52" s="97"/>
    </row>
    <row r="53" spans="1:3" ht="12" customHeight="1">
      <c r="A53" s="509" t="s">
        <v>117</v>
      </c>
      <c r="B53" s="8" t="s">
        <v>64</v>
      </c>
      <c r="C53" s="97"/>
    </row>
    <row r="54" spans="1:3" ht="12" customHeight="1" thickBot="1">
      <c r="A54" s="509" t="s">
        <v>118</v>
      </c>
      <c r="B54" s="8" t="s">
        <v>4</v>
      </c>
      <c r="C54" s="97"/>
    </row>
    <row r="55" spans="1:3" ht="15" customHeight="1" thickBot="1">
      <c r="A55" s="241" t="s">
        <v>23</v>
      </c>
      <c r="B55" s="286" t="s">
        <v>510</v>
      </c>
      <c r="C55" s="417">
        <f>+C44+C50</f>
        <v>6584</v>
      </c>
    </row>
    <row r="56" ht="13.5" thickBot="1">
      <c r="C56" s="418"/>
    </row>
    <row r="57" spans="1:3" ht="15" customHeight="1" thickBot="1">
      <c r="A57" s="289" t="s">
        <v>218</v>
      </c>
      <c r="B57" s="290"/>
      <c r="C57" s="146">
        <v>3</v>
      </c>
    </row>
    <row r="58" spans="1:3" ht="14.25" customHeight="1" thickBot="1">
      <c r="A58" s="289" t="s">
        <v>219</v>
      </c>
      <c r="B58" s="290"/>
      <c r="C58" s="14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11" sqref="B11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4" t="s">
        <v>610</v>
      </c>
    </row>
    <row r="2" spans="1:3" s="515" customFormat="1" ht="25.5" customHeight="1">
      <c r="A2" s="462" t="s">
        <v>216</v>
      </c>
      <c r="B2" s="404" t="s">
        <v>543</v>
      </c>
      <c r="C2" s="419" t="s">
        <v>67</v>
      </c>
    </row>
    <row r="3" spans="1:3" s="515" customFormat="1" ht="24.75" thickBot="1">
      <c r="A3" s="507" t="s">
        <v>215</v>
      </c>
      <c r="B3" s="405" t="s">
        <v>599</v>
      </c>
      <c r="C3" s="420" t="s">
        <v>598</v>
      </c>
    </row>
    <row r="4" spans="1:3" s="516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273" t="s">
        <v>60</v>
      </c>
    </row>
    <row r="6" spans="1:3" s="517" customFormat="1" ht="12.75" customHeight="1" thickBot="1">
      <c r="A6" s="233">
        <v>1</v>
      </c>
      <c r="B6" s="234">
        <v>2</v>
      </c>
      <c r="C6" s="235">
        <v>3</v>
      </c>
    </row>
    <row r="7" spans="1:3" s="517" customFormat="1" ht="15.75" customHeight="1" thickBot="1">
      <c r="A7" s="274"/>
      <c r="B7" s="275" t="s">
        <v>61</v>
      </c>
      <c r="C7" s="276"/>
    </row>
    <row r="8" spans="1:3" s="421" customFormat="1" ht="12" customHeight="1" thickBot="1">
      <c r="A8" s="233" t="s">
        <v>21</v>
      </c>
      <c r="B8" s="277" t="s">
        <v>490</v>
      </c>
      <c r="C8" s="363">
        <f>SUM(C9:C18)</f>
        <v>10419</v>
      </c>
    </row>
    <row r="9" spans="1:3" s="421" customFormat="1" ht="12" customHeight="1">
      <c r="A9" s="508" t="s">
        <v>109</v>
      </c>
      <c r="B9" s="10" t="s">
        <v>306</v>
      </c>
      <c r="C9" s="410"/>
    </row>
    <row r="10" spans="1:3" s="421" customFormat="1" ht="12" customHeight="1">
      <c r="A10" s="509" t="s">
        <v>110</v>
      </c>
      <c r="B10" s="8" t="s">
        <v>307</v>
      </c>
      <c r="C10" s="361"/>
    </row>
    <row r="11" spans="1:3" s="421" customFormat="1" ht="12" customHeight="1">
      <c r="A11" s="509" t="s">
        <v>111</v>
      </c>
      <c r="B11" s="8" t="s">
        <v>308</v>
      </c>
      <c r="C11" s="361"/>
    </row>
    <row r="12" spans="1:3" s="421" customFormat="1" ht="12" customHeight="1">
      <c r="A12" s="509" t="s">
        <v>112</v>
      </c>
      <c r="B12" s="8" t="s">
        <v>309</v>
      </c>
      <c r="C12" s="361"/>
    </row>
    <row r="13" spans="1:3" s="421" customFormat="1" ht="12" customHeight="1">
      <c r="A13" s="509" t="s">
        <v>158</v>
      </c>
      <c r="B13" s="8" t="s">
        <v>310</v>
      </c>
      <c r="C13" s="361">
        <v>8204</v>
      </c>
    </row>
    <row r="14" spans="1:3" s="421" customFormat="1" ht="12" customHeight="1">
      <c r="A14" s="509" t="s">
        <v>113</v>
      </c>
      <c r="B14" s="8" t="s">
        <v>491</v>
      </c>
      <c r="C14" s="361">
        <v>2215</v>
      </c>
    </row>
    <row r="15" spans="1:3" s="421" customFormat="1" ht="12" customHeight="1">
      <c r="A15" s="509" t="s">
        <v>114</v>
      </c>
      <c r="B15" s="7" t="s">
        <v>492</v>
      </c>
      <c r="C15" s="361"/>
    </row>
    <row r="16" spans="1:3" s="421" customFormat="1" ht="12" customHeight="1">
      <c r="A16" s="509" t="s">
        <v>124</v>
      </c>
      <c r="B16" s="8" t="s">
        <v>313</v>
      </c>
      <c r="C16" s="411"/>
    </row>
    <row r="17" spans="1:3" s="518" customFormat="1" ht="12" customHeight="1">
      <c r="A17" s="509" t="s">
        <v>125</v>
      </c>
      <c r="B17" s="8" t="s">
        <v>314</v>
      </c>
      <c r="C17" s="361"/>
    </row>
    <row r="18" spans="1:3" s="518" customFormat="1" ht="12" customHeight="1" thickBot="1">
      <c r="A18" s="509" t="s">
        <v>126</v>
      </c>
      <c r="B18" s="7" t="s">
        <v>315</v>
      </c>
      <c r="C18" s="362"/>
    </row>
    <row r="19" spans="1:3" s="421" customFormat="1" ht="12" customHeight="1" thickBot="1">
      <c r="A19" s="233" t="s">
        <v>22</v>
      </c>
      <c r="B19" s="277" t="s">
        <v>493</v>
      </c>
      <c r="C19" s="363">
        <f>SUM(C20:C22)</f>
        <v>0</v>
      </c>
    </row>
    <row r="20" spans="1:3" s="518" customFormat="1" ht="12" customHeight="1">
      <c r="A20" s="509" t="s">
        <v>115</v>
      </c>
      <c r="B20" s="9" t="s">
        <v>281</v>
      </c>
      <c r="C20" s="361"/>
    </row>
    <row r="21" spans="1:3" s="518" customFormat="1" ht="12" customHeight="1">
      <c r="A21" s="509" t="s">
        <v>116</v>
      </c>
      <c r="B21" s="8" t="s">
        <v>494</v>
      </c>
      <c r="C21" s="361"/>
    </row>
    <row r="22" spans="1:3" s="518" customFormat="1" ht="12" customHeight="1">
      <c r="A22" s="509" t="s">
        <v>117</v>
      </c>
      <c r="B22" s="8" t="s">
        <v>495</v>
      </c>
      <c r="C22" s="361"/>
    </row>
    <row r="23" spans="1:3" s="518" customFormat="1" ht="12" customHeight="1" thickBot="1">
      <c r="A23" s="509" t="s">
        <v>118</v>
      </c>
      <c r="B23" s="8" t="s">
        <v>2</v>
      </c>
      <c r="C23" s="361"/>
    </row>
    <row r="24" spans="1:3" s="518" customFormat="1" ht="12" customHeight="1" thickBot="1">
      <c r="A24" s="241" t="s">
        <v>23</v>
      </c>
      <c r="B24" s="149" t="s">
        <v>184</v>
      </c>
      <c r="C24" s="390"/>
    </row>
    <row r="25" spans="1:3" s="518" customFormat="1" ht="12" customHeight="1" thickBot="1">
      <c r="A25" s="241" t="s">
        <v>24</v>
      </c>
      <c r="B25" s="149" t="s">
        <v>496</v>
      </c>
      <c r="C25" s="363">
        <f>+C26+C27</f>
        <v>0</v>
      </c>
    </row>
    <row r="26" spans="1:3" s="518" customFormat="1" ht="12" customHeight="1">
      <c r="A26" s="510" t="s">
        <v>291</v>
      </c>
      <c r="B26" s="511" t="s">
        <v>494</v>
      </c>
      <c r="C26" s="94"/>
    </row>
    <row r="27" spans="1:3" s="518" customFormat="1" ht="12" customHeight="1">
      <c r="A27" s="510" t="s">
        <v>294</v>
      </c>
      <c r="B27" s="512" t="s">
        <v>497</v>
      </c>
      <c r="C27" s="364"/>
    </row>
    <row r="28" spans="1:3" s="518" customFormat="1" ht="12" customHeight="1" thickBot="1">
      <c r="A28" s="509" t="s">
        <v>295</v>
      </c>
      <c r="B28" s="513" t="s">
        <v>498</v>
      </c>
      <c r="C28" s="101"/>
    </row>
    <row r="29" spans="1:3" s="518" customFormat="1" ht="12" customHeight="1" thickBot="1">
      <c r="A29" s="241" t="s">
        <v>25</v>
      </c>
      <c r="B29" s="149" t="s">
        <v>499</v>
      </c>
      <c r="C29" s="363">
        <f>+C30+C31+C32</f>
        <v>0</v>
      </c>
    </row>
    <row r="30" spans="1:3" s="518" customFormat="1" ht="12" customHeight="1">
      <c r="A30" s="510" t="s">
        <v>102</v>
      </c>
      <c r="B30" s="511" t="s">
        <v>320</v>
      </c>
      <c r="C30" s="94"/>
    </row>
    <row r="31" spans="1:3" s="518" customFormat="1" ht="12" customHeight="1">
      <c r="A31" s="510" t="s">
        <v>103</v>
      </c>
      <c r="B31" s="512" t="s">
        <v>321</v>
      </c>
      <c r="C31" s="364"/>
    </row>
    <row r="32" spans="1:3" s="518" customFormat="1" ht="12" customHeight="1" thickBot="1">
      <c r="A32" s="509" t="s">
        <v>104</v>
      </c>
      <c r="B32" s="167" t="s">
        <v>322</v>
      </c>
      <c r="C32" s="101"/>
    </row>
    <row r="33" spans="1:3" s="421" customFormat="1" ht="12" customHeight="1" thickBot="1">
      <c r="A33" s="241" t="s">
        <v>26</v>
      </c>
      <c r="B33" s="149" t="s">
        <v>435</v>
      </c>
      <c r="C33" s="390"/>
    </row>
    <row r="34" spans="1:3" s="421" customFormat="1" ht="12" customHeight="1" thickBot="1">
      <c r="A34" s="241" t="s">
        <v>27</v>
      </c>
      <c r="B34" s="149" t="s">
        <v>500</v>
      </c>
      <c r="C34" s="412"/>
    </row>
    <row r="35" spans="1:3" s="421" customFormat="1" ht="12" customHeight="1" thickBot="1">
      <c r="A35" s="233" t="s">
        <v>28</v>
      </c>
      <c r="B35" s="149" t="s">
        <v>501</v>
      </c>
      <c r="C35" s="413">
        <f>+C8+C19+C24+C25+C29+C33+C34</f>
        <v>10419</v>
      </c>
    </row>
    <row r="36" spans="1:3" s="421" customFormat="1" ht="12" customHeight="1" thickBot="1">
      <c r="A36" s="278" t="s">
        <v>29</v>
      </c>
      <c r="B36" s="149" t="s">
        <v>502</v>
      </c>
      <c r="C36" s="413">
        <f>+C37+C38+C39</f>
        <v>24474</v>
      </c>
    </row>
    <row r="37" spans="1:3" s="421" customFormat="1" ht="12" customHeight="1">
      <c r="A37" s="510" t="s">
        <v>503</v>
      </c>
      <c r="B37" s="511" t="s">
        <v>252</v>
      </c>
      <c r="C37" s="94"/>
    </row>
    <row r="38" spans="1:3" s="421" customFormat="1" ht="12" customHeight="1">
      <c r="A38" s="510" t="s">
        <v>504</v>
      </c>
      <c r="B38" s="512" t="s">
        <v>3</v>
      </c>
      <c r="C38" s="364"/>
    </row>
    <row r="39" spans="1:3" s="518" customFormat="1" ht="12" customHeight="1" thickBot="1">
      <c r="A39" s="509" t="s">
        <v>505</v>
      </c>
      <c r="B39" s="167" t="s">
        <v>506</v>
      </c>
      <c r="C39" s="101">
        <v>24474</v>
      </c>
    </row>
    <row r="40" spans="1:3" s="518" customFormat="1" ht="15" customHeight="1" thickBot="1">
      <c r="A40" s="278" t="s">
        <v>30</v>
      </c>
      <c r="B40" s="279" t="s">
        <v>507</v>
      </c>
      <c r="C40" s="416">
        <f>+C35+C36</f>
        <v>34893</v>
      </c>
    </row>
    <row r="41" spans="1:3" s="518" customFormat="1" ht="15" customHeight="1">
      <c r="A41" s="280"/>
      <c r="B41" s="281"/>
      <c r="C41" s="414"/>
    </row>
    <row r="42" spans="1:3" ht="13.5" thickBot="1">
      <c r="A42" s="282"/>
      <c r="B42" s="283"/>
      <c r="C42" s="415"/>
    </row>
    <row r="43" spans="1:3" s="517" customFormat="1" ht="16.5" customHeight="1" thickBot="1">
      <c r="A43" s="284"/>
      <c r="B43" s="285" t="s">
        <v>63</v>
      </c>
      <c r="C43" s="416"/>
    </row>
    <row r="44" spans="1:3" s="519" customFormat="1" ht="12" customHeight="1" thickBot="1">
      <c r="A44" s="241" t="s">
        <v>21</v>
      </c>
      <c r="B44" s="149" t="s">
        <v>508</v>
      </c>
      <c r="C44" s="363">
        <f>SUM(C45:C49)</f>
        <v>34893</v>
      </c>
    </row>
    <row r="45" spans="1:3" ht="12" customHeight="1">
      <c r="A45" s="509" t="s">
        <v>109</v>
      </c>
      <c r="B45" s="9" t="s">
        <v>52</v>
      </c>
      <c r="C45" s="94">
        <v>9422</v>
      </c>
    </row>
    <row r="46" spans="1:3" ht="12" customHeight="1">
      <c r="A46" s="509" t="s">
        <v>110</v>
      </c>
      <c r="B46" s="8" t="s">
        <v>193</v>
      </c>
      <c r="C46" s="97">
        <v>2524</v>
      </c>
    </row>
    <row r="47" spans="1:3" ht="12" customHeight="1">
      <c r="A47" s="509" t="s">
        <v>111</v>
      </c>
      <c r="B47" s="8" t="s">
        <v>150</v>
      </c>
      <c r="C47" s="97">
        <v>22947</v>
      </c>
    </row>
    <row r="48" spans="1:3" ht="12" customHeight="1">
      <c r="A48" s="509" t="s">
        <v>112</v>
      </c>
      <c r="B48" s="8" t="s">
        <v>194</v>
      </c>
      <c r="C48" s="97"/>
    </row>
    <row r="49" spans="1:3" ht="12" customHeight="1" thickBot="1">
      <c r="A49" s="509" t="s">
        <v>158</v>
      </c>
      <c r="B49" s="8" t="s">
        <v>195</v>
      </c>
      <c r="C49" s="97"/>
    </row>
    <row r="50" spans="1:3" ht="12" customHeight="1" thickBot="1">
      <c r="A50" s="241" t="s">
        <v>22</v>
      </c>
      <c r="B50" s="149" t="s">
        <v>509</v>
      </c>
      <c r="C50" s="363">
        <f>SUM(C51:C53)</f>
        <v>0</v>
      </c>
    </row>
    <row r="51" spans="1:3" s="519" customFormat="1" ht="12" customHeight="1">
      <c r="A51" s="509" t="s">
        <v>115</v>
      </c>
      <c r="B51" s="9" t="s">
        <v>242</v>
      </c>
      <c r="C51" s="94"/>
    </row>
    <row r="52" spans="1:3" ht="12" customHeight="1">
      <c r="A52" s="509" t="s">
        <v>116</v>
      </c>
      <c r="B52" s="8" t="s">
        <v>197</v>
      </c>
      <c r="C52" s="97"/>
    </row>
    <row r="53" spans="1:3" ht="12" customHeight="1">
      <c r="A53" s="509" t="s">
        <v>117</v>
      </c>
      <c r="B53" s="8" t="s">
        <v>64</v>
      </c>
      <c r="C53" s="97"/>
    </row>
    <row r="54" spans="1:3" ht="12" customHeight="1" thickBot="1">
      <c r="A54" s="509" t="s">
        <v>118</v>
      </c>
      <c r="B54" s="8" t="s">
        <v>4</v>
      </c>
      <c r="C54" s="97"/>
    </row>
    <row r="55" spans="1:3" ht="15" customHeight="1" thickBot="1">
      <c r="A55" s="241" t="s">
        <v>23</v>
      </c>
      <c r="B55" s="286" t="s">
        <v>510</v>
      </c>
      <c r="C55" s="417">
        <f>+C44+C50</f>
        <v>34893</v>
      </c>
    </row>
    <row r="56" ht="13.5" thickBot="1">
      <c r="C56" s="418"/>
    </row>
    <row r="57" spans="1:3" ht="15" customHeight="1" thickBot="1">
      <c r="A57" s="289" t="s">
        <v>218</v>
      </c>
      <c r="B57" s="290"/>
      <c r="C57" s="146">
        <v>6</v>
      </c>
    </row>
    <row r="58" spans="1:3" ht="14.25" customHeight="1" thickBot="1">
      <c r="A58" s="289" t="s">
        <v>219</v>
      </c>
      <c r="B58" s="290"/>
      <c r="C58" s="14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4" t="s">
        <v>610</v>
      </c>
    </row>
    <row r="2" spans="1:3" s="515" customFormat="1" ht="25.5" customHeight="1">
      <c r="A2" s="462" t="s">
        <v>216</v>
      </c>
      <c r="B2" s="404" t="s">
        <v>543</v>
      </c>
      <c r="C2" s="419" t="s">
        <v>67</v>
      </c>
    </row>
    <row r="3" spans="1:3" s="515" customFormat="1" ht="24.75" thickBot="1">
      <c r="A3" s="507" t="s">
        <v>215</v>
      </c>
      <c r="B3" s="405" t="s">
        <v>600</v>
      </c>
      <c r="C3" s="420" t="s">
        <v>601</v>
      </c>
    </row>
    <row r="4" spans="1:3" s="516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273" t="s">
        <v>60</v>
      </c>
    </row>
    <row r="6" spans="1:3" s="517" customFormat="1" ht="12.75" customHeight="1" thickBot="1">
      <c r="A6" s="233">
        <v>1</v>
      </c>
      <c r="B6" s="234">
        <v>2</v>
      </c>
      <c r="C6" s="235">
        <v>3</v>
      </c>
    </row>
    <row r="7" spans="1:3" s="517" customFormat="1" ht="15.75" customHeight="1" thickBot="1">
      <c r="A7" s="274"/>
      <c r="B7" s="275" t="s">
        <v>61</v>
      </c>
      <c r="C7" s="276"/>
    </row>
    <row r="8" spans="1:3" s="421" customFormat="1" ht="12" customHeight="1" thickBot="1">
      <c r="A8" s="233" t="s">
        <v>21</v>
      </c>
      <c r="B8" s="277" t="s">
        <v>490</v>
      </c>
      <c r="C8" s="363">
        <f>SUM(C9:C18)</f>
        <v>415</v>
      </c>
    </row>
    <row r="9" spans="1:3" s="421" customFormat="1" ht="12" customHeight="1">
      <c r="A9" s="508" t="s">
        <v>109</v>
      </c>
      <c r="B9" s="10" t="s">
        <v>306</v>
      </c>
      <c r="C9" s="410"/>
    </row>
    <row r="10" spans="1:3" s="421" customFormat="1" ht="12" customHeight="1">
      <c r="A10" s="509" t="s">
        <v>110</v>
      </c>
      <c r="B10" s="8" t="s">
        <v>307</v>
      </c>
      <c r="C10" s="361">
        <v>115</v>
      </c>
    </row>
    <row r="11" spans="1:3" s="421" customFormat="1" ht="12" customHeight="1">
      <c r="A11" s="509" t="s">
        <v>111</v>
      </c>
      <c r="B11" s="8" t="s">
        <v>308</v>
      </c>
      <c r="C11" s="361"/>
    </row>
    <row r="12" spans="1:3" s="421" customFormat="1" ht="12" customHeight="1">
      <c r="A12" s="509" t="s">
        <v>112</v>
      </c>
      <c r="B12" s="8" t="s">
        <v>309</v>
      </c>
      <c r="C12" s="361">
        <v>300</v>
      </c>
    </row>
    <row r="13" spans="1:3" s="421" customFormat="1" ht="12" customHeight="1">
      <c r="A13" s="509" t="s">
        <v>158</v>
      </c>
      <c r="B13" s="8" t="s">
        <v>310</v>
      </c>
      <c r="C13" s="361"/>
    </row>
    <row r="14" spans="1:3" s="421" customFormat="1" ht="12" customHeight="1">
      <c r="A14" s="509" t="s">
        <v>113</v>
      </c>
      <c r="B14" s="8" t="s">
        <v>491</v>
      </c>
      <c r="C14" s="361"/>
    </row>
    <row r="15" spans="1:3" s="421" customFormat="1" ht="12" customHeight="1">
      <c r="A15" s="509" t="s">
        <v>114</v>
      </c>
      <c r="B15" s="7" t="s">
        <v>492</v>
      </c>
      <c r="C15" s="361"/>
    </row>
    <row r="16" spans="1:3" s="421" customFormat="1" ht="12" customHeight="1">
      <c r="A16" s="509" t="s">
        <v>124</v>
      </c>
      <c r="B16" s="8" t="s">
        <v>313</v>
      </c>
      <c r="C16" s="411"/>
    </row>
    <row r="17" spans="1:3" s="518" customFormat="1" ht="12" customHeight="1">
      <c r="A17" s="509" t="s">
        <v>125</v>
      </c>
      <c r="B17" s="8" t="s">
        <v>314</v>
      </c>
      <c r="C17" s="361"/>
    </row>
    <row r="18" spans="1:3" s="518" customFormat="1" ht="12" customHeight="1" thickBot="1">
      <c r="A18" s="509" t="s">
        <v>126</v>
      </c>
      <c r="B18" s="7" t="s">
        <v>315</v>
      </c>
      <c r="C18" s="362"/>
    </row>
    <row r="19" spans="1:3" s="421" customFormat="1" ht="12" customHeight="1" thickBot="1">
      <c r="A19" s="233" t="s">
        <v>22</v>
      </c>
      <c r="B19" s="277" t="s">
        <v>493</v>
      </c>
      <c r="C19" s="363">
        <f>SUM(C20:C22)</f>
        <v>0</v>
      </c>
    </row>
    <row r="20" spans="1:3" s="518" customFormat="1" ht="12" customHeight="1">
      <c r="A20" s="509" t="s">
        <v>115</v>
      </c>
      <c r="B20" s="9" t="s">
        <v>281</v>
      </c>
      <c r="C20" s="361"/>
    </row>
    <row r="21" spans="1:3" s="518" customFormat="1" ht="12" customHeight="1">
      <c r="A21" s="509" t="s">
        <v>116</v>
      </c>
      <c r="B21" s="8" t="s">
        <v>494</v>
      </c>
      <c r="C21" s="361"/>
    </row>
    <row r="22" spans="1:3" s="518" customFormat="1" ht="12" customHeight="1">
      <c r="A22" s="509" t="s">
        <v>117</v>
      </c>
      <c r="B22" s="8" t="s">
        <v>495</v>
      </c>
      <c r="C22" s="361"/>
    </row>
    <row r="23" spans="1:3" s="518" customFormat="1" ht="12" customHeight="1" thickBot="1">
      <c r="A23" s="509" t="s">
        <v>118</v>
      </c>
      <c r="B23" s="8" t="s">
        <v>2</v>
      </c>
      <c r="C23" s="361"/>
    </row>
    <row r="24" spans="1:3" s="518" customFormat="1" ht="12" customHeight="1" thickBot="1">
      <c r="A24" s="241" t="s">
        <v>23</v>
      </c>
      <c r="B24" s="149" t="s">
        <v>184</v>
      </c>
      <c r="C24" s="390"/>
    </row>
    <row r="25" spans="1:3" s="518" customFormat="1" ht="12" customHeight="1" thickBot="1">
      <c r="A25" s="241" t="s">
        <v>24</v>
      </c>
      <c r="B25" s="149" t="s">
        <v>496</v>
      </c>
      <c r="C25" s="363">
        <f>+C26+C27</f>
        <v>0</v>
      </c>
    </row>
    <row r="26" spans="1:3" s="518" customFormat="1" ht="12" customHeight="1">
      <c r="A26" s="510" t="s">
        <v>291</v>
      </c>
      <c r="B26" s="511" t="s">
        <v>494</v>
      </c>
      <c r="C26" s="94"/>
    </row>
    <row r="27" spans="1:3" s="518" customFormat="1" ht="12" customHeight="1">
      <c r="A27" s="510" t="s">
        <v>294</v>
      </c>
      <c r="B27" s="512" t="s">
        <v>497</v>
      </c>
      <c r="C27" s="364"/>
    </row>
    <row r="28" spans="1:3" s="518" customFormat="1" ht="12" customHeight="1" thickBot="1">
      <c r="A28" s="509" t="s">
        <v>295</v>
      </c>
      <c r="B28" s="513" t="s">
        <v>498</v>
      </c>
      <c r="C28" s="101"/>
    </row>
    <row r="29" spans="1:3" s="518" customFormat="1" ht="12" customHeight="1" thickBot="1">
      <c r="A29" s="241" t="s">
        <v>25</v>
      </c>
      <c r="B29" s="149" t="s">
        <v>499</v>
      </c>
      <c r="C29" s="363">
        <f>+C30+C31+C32</f>
        <v>0</v>
      </c>
    </row>
    <row r="30" spans="1:3" s="518" customFormat="1" ht="12" customHeight="1">
      <c r="A30" s="510" t="s">
        <v>102</v>
      </c>
      <c r="B30" s="511" t="s">
        <v>320</v>
      </c>
      <c r="C30" s="94"/>
    </row>
    <row r="31" spans="1:3" s="518" customFormat="1" ht="12" customHeight="1">
      <c r="A31" s="510" t="s">
        <v>103</v>
      </c>
      <c r="B31" s="512" t="s">
        <v>321</v>
      </c>
      <c r="C31" s="364"/>
    </row>
    <row r="32" spans="1:3" s="518" customFormat="1" ht="12" customHeight="1" thickBot="1">
      <c r="A32" s="509" t="s">
        <v>104</v>
      </c>
      <c r="B32" s="167" t="s">
        <v>322</v>
      </c>
      <c r="C32" s="101"/>
    </row>
    <row r="33" spans="1:3" s="421" customFormat="1" ht="12" customHeight="1" thickBot="1">
      <c r="A33" s="241" t="s">
        <v>26</v>
      </c>
      <c r="B33" s="149" t="s">
        <v>435</v>
      </c>
      <c r="C33" s="390"/>
    </row>
    <row r="34" spans="1:3" s="421" customFormat="1" ht="12" customHeight="1" thickBot="1">
      <c r="A34" s="241" t="s">
        <v>27</v>
      </c>
      <c r="B34" s="149" t="s">
        <v>500</v>
      </c>
      <c r="C34" s="412"/>
    </row>
    <row r="35" spans="1:3" s="421" customFormat="1" ht="12" customHeight="1" thickBot="1">
      <c r="A35" s="233" t="s">
        <v>28</v>
      </c>
      <c r="B35" s="149" t="s">
        <v>501</v>
      </c>
      <c r="C35" s="413">
        <f>+C8+C19+C24+C25+C29+C33+C34</f>
        <v>415</v>
      </c>
    </row>
    <row r="36" spans="1:3" s="421" customFormat="1" ht="12" customHeight="1" thickBot="1">
      <c r="A36" s="278" t="s">
        <v>29</v>
      </c>
      <c r="B36" s="149" t="s">
        <v>502</v>
      </c>
      <c r="C36" s="413">
        <f>+C37+C38+C39</f>
        <v>6125</v>
      </c>
    </row>
    <row r="37" spans="1:3" s="421" customFormat="1" ht="12" customHeight="1">
      <c r="A37" s="510" t="s">
        <v>503</v>
      </c>
      <c r="B37" s="511" t="s">
        <v>252</v>
      </c>
      <c r="C37" s="94"/>
    </row>
    <row r="38" spans="1:3" s="421" customFormat="1" ht="12" customHeight="1">
      <c r="A38" s="510" t="s">
        <v>504</v>
      </c>
      <c r="B38" s="512" t="s">
        <v>3</v>
      </c>
      <c r="C38" s="364"/>
    </row>
    <row r="39" spans="1:3" s="518" customFormat="1" ht="12" customHeight="1" thickBot="1">
      <c r="A39" s="509" t="s">
        <v>505</v>
      </c>
      <c r="B39" s="167" t="s">
        <v>506</v>
      </c>
      <c r="C39" s="101">
        <v>6125</v>
      </c>
    </row>
    <row r="40" spans="1:3" s="518" customFormat="1" ht="15" customHeight="1" thickBot="1">
      <c r="A40" s="278" t="s">
        <v>30</v>
      </c>
      <c r="B40" s="279" t="s">
        <v>507</v>
      </c>
      <c r="C40" s="416">
        <f>+C35+C36</f>
        <v>6540</v>
      </c>
    </row>
    <row r="41" spans="1:3" s="518" customFormat="1" ht="15" customHeight="1">
      <c r="A41" s="280"/>
      <c r="B41" s="281"/>
      <c r="C41" s="414"/>
    </row>
    <row r="42" spans="1:3" ht="13.5" thickBot="1">
      <c r="A42" s="282"/>
      <c r="B42" s="283"/>
      <c r="C42" s="415"/>
    </row>
    <row r="43" spans="1:3" s="517" customFormat="1" ht="16.5" customHeight="1" thickBot="1">
      <c r="A43" s="284"/>
      <c r="B43" s="285" t="s">
        <v>63</v>
      </c>
      <c r="C43" s="416"/>
    </row>
    <row r="44" spans="1:3" s="519" customFormat="1" ht="12" customHeight="1" thickBot="1">
      <c r="A44" s="241" t="s">
        <v>21</v>
      </c>
      <c r="B44" s="149" t="s">
        <v>508</v>
      </c>
      <c r="C44" s="363">
        <f>SUM(C45:C49)</f>
        <v>6540</v>
      </c>
    </row>
    <row r="45" spans="1:3" ht="12" customHeight="1">
      <c r="A45" s="509" t="s">
        <v>109</v>
      </c>
      <c r="B45" s="9" t="s">
        <v>52</v>
      </c>
      <c r="C45" s="94">
        <v>2815</v>
      </c>
    </row>
    <row r="46" spans="1:3" ht="12" customHeight="1">
      <c r="A46" s="509" t="s">
        <v>110</v>
      </c>
      <c r="B46" s="8" t="s">
        <v>193</v>
      </c>
      <c r="C46" s="97">
        <v>757</v>
      </c>
    </row>
    <row r="47" spans="1:3" ht="12" customHeight="1">
      <c r="A47" s="509" t="s">
        <v>111</v>
      </c>
      <c r="B47" s="8" t="s">
        <v>150</v>
      </c>
      <c r="C47" s="97">
        <v>2968</v>
      </c>
    </row>
    <row r="48" spans="1:3" ht="12" customHeight="1">
      <c r="A48" s="509" t="s">
        <v>112</v>
      </c>
      <c r="B48" s="8" t="s">
        <v>194</v>
      </c>
      <c r="C48" s="97"/>
    </row>
    <row r="49" spans="1:3" ht="12" customHeight="1" thickBot="1">
      <c r="A49" s="509" t="s">
        <v>158</v>
      </c>
      <c r="B49" s="8" t="s">
        <v>195</v>
      </c>
      <c r="C49" s="97"/>
    </row>
    <row r="50" spans="1:3" ht="12" customHeight="1" thickBot="1">
      <c r="A50" s="241" t="s">
        <v>22</v>
      </c>
      <c r="B50" s="149" t="s">
        <v>509</v>
      </c>
      <c r="C50" s="363">
        <f>SUM(C51:C53)</f>
        <v>0</v>
      </c>
    </row>
    <row r="51" spans="1:3" s="519" customFormat="1" ht="12" customHeight="1">
      <c r="A51" s="509" t="s">
        <v>115</v>
      </c>
      <c r="B51" s="9" t="s">
        <v>242</v>
      </c>
      <c r="C51" s="94"/>
    </row>
    <row r="52" spans="1:3" ht="12" customHeight="1">
      <c r="A52" s="509" t="s">
        <v>116</v>
      </c>
      <c r="B52" s="8" t="s">
        <v>197</v>
      </c>
      <c r="C52" s="97"/>
    </row>
    <row r="53" spans="1:3" ht="12" customHeight="1">
      <c r="A53" s="509" t="s">
        <v>117</v>
      </c>
      <c r="B53" s="8" t="s">
        <v>64</v>
      </c>
      <c r="C53" s="97"/>
    </row>
    <row r="54" spans="1:3" ht="12" customHeight="1" thickBot="1">
      <c r="A54" s="509" t="s">
        <v>118</v>
      </c>
      <c r="B54" s="8" t="s">
        <v>4</v>
      </c>
      <c r="C54" s="97"/>
    </row>
    <row r="55" spans="1:3" ht="15" customHeight="1" thickBot="1">
      <c r="A55" s="241" t="s">
        <v>23</v>
      </c>
      <c r="B55" s="286" t="s">
        <v>510</v>
      </c>
      <c r="C55" s="417">
        <f>+C44+C50</f>
        <v>6540</v>
      </c>
    </row>
    <row r="56" ht="13.5" thickBot="1">
      <c r="C56" s="418"/>
    </row>
    <row r="57" spans="1:3" ht="15" customHeight="1" thickBot="1">
      <c r="A57" s="289" t="s">
        <v>218</v>
      </c>
      <c r="B57" s="290"/>
      <c r="C57" s="146">
        <v>1</v>
      </c>
    </row>
    <row r="58" spans="1:3" ht="14.25" customHeight="1" thickBot="1">
      <c r="A58" s="289" t="s">
        <v>219</v>
      </c>
      <c r="B58" s="290"/>
      <c r="C58" s="14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D14" sqref="D14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4" t="s">
        <v>611</v>
      </c>
    </row>
    <row r="2" spans="1:3" s="515" customFormat="1" ht="25.5" customHeight="1">
      <c r="A2" s="462" t="s">
        <v>216</v>
      </c>
      <c r="B2" s="404" t="s">
        <v>543</v>
      </c>
      <c r="C2" s="419" t="s">
        <v>67</v>
      </c>
    </row>
    <row r="3" spans="1:3" s="515" customFormat="1" ht="24.75" thickBot="1">
      <c r="A3" s="507" t="s">
        <v>215</v>
      </c>
      <c r="B3" s="405" t="s">
        <v>513</v>
      </c>
      <c r="C3" s="420" t="s">
        <v>67</v>
      </c>
    </row>
    <row r="4" spans="1:3" s="516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273" t="s">
        <v>60</v>
      </c>
    </row>
    <row r="6" spans="1:3" s="517" customFormat="1" ht="12.75" customHeight="1" thickBot="1">
      <c r="A6" s="233">
        <v>1</v>
      </c>
      <c r="B6" s="234">
        <v>2</v>
      </c>
      <c r="C6" s="235">
        <v>3</v>
      </c>
    </row>
    <row r="7" spans="1:3" s="517" customFormat="1" ht="15.75" customHeight="1" thickBot="1">
      <c r="A7" s="274"/>
      <c r="B7" s="275" t="s">
        <v>61</v>
      </c>
      <c r="C7" s="276"/>
    </row>
    <row r="8" spans="1:3" s="421" customFormat="1" ht="12" customHeight="1" thickBot="1">
      <c r="A8" s="233" t="s">
        <v>21</v>
      </c>
      <c r="B8" s="277" t="s">
        <v>490</v>
      </c>
      <c r="C8" s="363">
        <f>SUM(C9:C18)</f>
        <v>11000</v>
      </c>
    </row>
    <row r="9" spans="1:3" s="421" customFormat="1" ht="12" customHeight="1">
      <c r="A9" s="508" t="s">
        <v>109</v>
      </c>
      <c r="B9" s="10" t="s">
        <v>306</v>
      </c>
      <c r="C9" s="410"/>
    </row>
    <row r="10" spans="1:3" s="421" customFormat="1" ht="12" customHeight="1">
      <c r="A10" s="509" t="s">
        <v>110</v>
      </c>
      <c r="B10" s="8" t="s">
        <v>307</v>
      </c>
      <c r="C10" s="361">
        <v>115</v>
      </c>
    </row>
    <row r="11" spans="1:3" s="421" customFormat="1" ht="12" customHeight="1">
      <c r="A11" s="509" t="s">
        <v>111</v>
      </c>
      <c r="B11" s="8" t="s">
        <v>308</v>
      </c>
      <c r="C11" s="361"/>
    </row>
    <row r="12" spans="1:3" s="421" customFormat="1" ht="12" customHeight="1">
      <c r="A12" s="509" t="s">
        <v>112</v>
      </c>
      <c r="B12" s="8" t="s">
        <v>309</v>
      </c>
      <c r="C12" s="361">
        <v>300</v>
      </c>
    </row>
    <row r="13" spans="1:3" s="421" customFormat="1" ht="12" customHeight="1">
      <c r="A13" s="509" t="s">
        <v>158</v>
      </c>
      <c r="B13" s="8" t="s">
        <v>310</v>
      </c>
      <c r="C13" s="361">
        <v>8370</v>
      </c>
    </row>
    <row r="14" spans="1:3" s="421" customFormat="1" ht="12" customHeight="1">
      <c r="A14" s="509" t="s">
        <v>113</v>
      </c>
      <c r="B14" s="8" t="s">
        <v>491</v>
      </c>
      <c r="C14" s="361">
        <v>2215</v>
      </c>
    </row>
    <row r="15" spans="1:3" s="421" customFormat="1" ht="12" customHeight="1">
      <c r="A15" s="509" t="s">
        <v>114</v>
      </c>
      <c r="B15" s="7" t="s">
        <v>492</v>
      </c>
      <c r="C15" s="361"/>
    </row>
    <row r="16" spans="1:3" s="421" customFormat="1" ht="12" customHeight="1">
      <c r="A16" s="509" t="s">
        <v>124</v>
      </c>
      <c r="B16" s="8" t="s">
        <v>313</v>
      </c>
      <c r="C16" s="411"/>
    </row>
    <row r="17" spans="1:3" s="518" customFormat="1" ht="12" customHeight="1">
      <c r="A17" s="509" t="s">
        <v>125</v>
      </c>
      <c r="B17" s="8" t="s">
        <v>314</v>
      </c>
      <c r="C17" s="361"/>
    </row>
    <row r="18" spans="1:3" s="518" customFormat="1" ht="12" customHeight="1" thickBot="1">
      <c r="A18" s="509" t="s">
        <v>126</v>
      </c>
      <c r="B18" s="7" t="s">
        <v>315</v>
      </c>
      <c r="C18" s="362"/>
    </row>
    <row r="19" spans="1:3" s="421" customFormat="1" ht="12" customHeight="1" thickBot="1">
      <c r="A19" s="233" t="s">
        <v>22</v>
      </c>
      <c r="B19" s="277" t="s">
        <v>493</v>
      </c>
      <c r="C19" s="363">
        <f>SUM(C20:C22)</f>
        <v>0</v>
      </c>
    </row>
    <row r="20" spans="1:3" s="518" customFormat="1" ht="12" customHeight="1">
      <c r="A20" s="509" t="s">
        <v>115</v>
      </c>
      <c r="B20" s="9" t="s">
        <v>281</v>
      </c>
      <c r="C20" s="361"/>
    </row>
    <row r="21" spans="1:3" s="518" customFormat="1" ht="12" customHeight="1">
      <c r="A21" s="509" t="s">
        <v>116</v>
      </c>
      <c r="B21" s="8" t="s">
        <v>494</v>
      </c>
      <c r="C21" s="361"/>
    </row>
    <row r="22" spans="1:3" s="518" customFormat="1" ht="12" customHeight="1">
      <c r="A22" s="509" t="s">
        <v>117</v>
      </c>
      <c r="B22" s="8" t="s">
        <v>495</v>
      </c>
      <c r="C22" s="361"/>
    </row>
    <row r="23" spans="1:3" s="518" customFormat="1" ht="12" customHeight="1" thickBot="1">
      <c r="A23" s="509" t="s">
        <v>118</v>
      </c>
      <c r="B23" s="8" t="s">
        <v>2</v>
      </c>
      <c r="C23" s="361"/>
    </row>
    <row r="24" spans="1:3" s="518" customFormat="1" ht="12" customHeight="1" thickBot="1">
      <c r="A24" s="241" t="s">
        <v>23</v>
      </c>
      <c r="B24" s="149" t="s">
        <v>184</v>
      </c>
      <c r="C24" s="390"/>
    </row>
    <row r="25" spans="1:3" s="518" customFormat="1" ht="12" customHeight="1" thickBot="1">
      <c r="A25" s="241" t="s">
        <v>24</v>
      </c>
      <c r="B25" s="149" t="s">
        <v>496</v>
      </c>
      <c r="C25" s="363">
        <f>+C26+C27</f>
        <v>0</v>
      </c>
    </row>
    <row r="26" spans="1:3" s="518" customFormat="1" ht="12" customHeight="1">
      <c r="A26" s="510" t="s">
        <v>291</v>
      </c>
      <c r="B26" s="511" t="s">
        <v>494</v>
      </c>
      <c r="C26" s="94"/>
    </row>
    <row r="27" spans="1:3" s="518" customFormat="1" ht="12" customHeight="1">
      <c r="A27" s="510" t="s">
        <v>294</v>
      </c>
      <c r="B27" s="512" t="s">
        <v>497</v>
      </c>
      <c r="C27" s="364"/>
    </row>
    <row r="28" spans="1:3" s="518" customFormat="1" ht="12" customHeight="1" thickBot="1">
      <c r="A28" s="509" t="s">
        <v>295</v>
      </c>
      <c r="B28" s="513" t="s">
        <v>498</v>
      </c>
      <c r="C28" s="101"/>
    </row>
    <row r="29" spans="1:3" s="518" customFormat="1" ht="12" customHeight="1" thickBot="1">
      <c r="A29" s="241" t="s">
        <v>25</v>
      </c>
      <c r="B29" s="149" t="s">
        <v>499</v>
      </c>
      <c r="C29" s="363">
        <f>+C30+C31+C32</f>
        <v>0</v>
      </c>
    </row>
    <row r="30" spans="1:3" s="518" customFormat="1" ht="12" customHeight="1">
      <c r="A30" s="510" t="s">
        <v>102</v>
      </c>
      <c r="B30" s="511" t="s">
        <v>320</v>
      </c>
      <c r="C30" s="94"/>
    </row>
    <row r="31" spans="1:3" s="518" customFormat="1" ht="12" customHeight="1">
      <c r="A31" s="510" t="s">
        <v>103</v>
      </c>
      <c r="B31" s="512" t="s">
        <v>321</v>
      </c>
      <c r="C31" s="364"/>
    </row>
    <row r="32" spans="1:3" s="518" customFormat="1" ht="12" customHeight="1" thickBot="1">
      <c r="A32" s="509" t="s">
        <v>104</v>
      </c>
      <c r="B32" s="167" t="s">
        <v>322</v>
      </c>
      <c r="C32" s="101"/>
    </row>
    <row r="33" spans="1:3" s="421" customFormat="1" ht="12" customHeight="1" thickBot="1">
      <c r="A33" s="241" t="s">
        <v>26</v>
      </c>
      <c r="B33" s="149" t="s">
        <v>435</v>
      </c>
      <c r="C33" s="390"/>
    </row>
    <row r="34" spans="1:3" s="421" customFormat="1" ht="12" customHeight="1" thickBot="1">
      <c r="A34" s="241" t="s">
        <v>27</v>
      </c>
      <c r="B34" s="149" t="s">
        <v>500</v>
      </c>
      <c r="C34" s="412"/>
    </row>
    <row r="35" spans="1:3" s="421" customFormat="1" ht="12" customHeight="1" thickBot="1">
      <c r="A35" s="233" t="s">
        <v>28</v>
      </c>
      <c r="B35" s="149" t="s">
        <v>501</v>
      </c>
      <c r="C35" s="413">
        <f>+C8+C19+C24+C25+C29+C33+C34</f>
        <v>11000</v>
      </c>
    </row>
    <row r="36" spans="1:3" s="421" customFormat="1" ht="12" customHeight="1" thickBot="1">
      <c r="A36" s="278" t="s">
        <v>29</v>
      </c>
      <c r="B36" s="149" t="s">
        <v>502</v>
      </c>
      <c r="C36" s="413">
        <f>+C37+C38+C39</f>
        <v>124932</v>
      </c>
    </row>
    <row r="37" spans="1:3" s="421" customFormat="1" ht="12" customHeight="1">
      <c r="A37" s="510" t="s">
        <v>503</v>
      </c>
      <c r="B37" s="511" t="s">
        <v>252</v>
      </c>
      <c r="C37" s="94"/>
    </row>
    <row r="38" spans="1:3" s="421" customFormat="1" ht="12" customHeight="1">
      <c r="A38" s="510" t="s">
        <v>504</v>
      </c>
      <c r="B38" s="512" t="s">
        <v>3</v>
      </c>
      <c r="C38" s="364"/>
    </row>
    <row r="39" spans="1:3" s="518" customFormat="1" ht="12" customHeight="1" thickBot="1">
      <c r="A39" s="509" t="s">
        <v>505</v>
      </c>
      <c r="B39" s="167" t="s">
        <v>506</v>
      </c>
      <c r="C39" s="101">
        <v>124932</v>
      </c>
    </row>
    <row r="40" spans="1:3" s="518" customFormat="1" ht="15" customHeight="1" thickBot="1">
      <c r="A40" s="278" t="s">
        <v>30</v>
      </c>
      <c r="B40" s="279" t="s">
        <v>507</v>
      </c>
      <c r="C40" s="416">
        <f>+C35+C36</f>
        <v>135932</v>
      </c>
    </row>
    <row r="41" spans="1:3" s="518" customFormat="1" ht="15" customHeight="1">
      <c r="A41" s="280"/>
      <c r="B41" s="281"/>
      <c r="C41" s="414"/>
    </row>
    <row r="42" spans="1:3" ht="13.5" thickBot="1">
      <c r="A42" s="282"/>
      <c r="B42" s="283"/>
      <c r="C42" s="415"/>
    </row>
    <row r="43" spans="1:3" s="517" customFormat="1" ht="16.5" customHeight="1" thickBot="1">
      <c r="A43" s="284"/>
      <c r="B43" s="285" t="s">
        <v>63</v>
      </c>
      <c r="C43" s="416"/>
    </row>
    <row r="44" spans="1:3" s="519" customFormat="1" ht="12" customHeight="1" thickBot="1">
      <c r="A44" s="241" t="s">
        <v>21</v>
      </c>
      <c r="B44" s="149" t="s">
        <v>508</v>
      </c>
      <c r="C44" s="363">
        <f>SUM(C45:C49)</f>
        <v>135932</v>
      </c>
    </row>
    <row r="45" spans="1:3" ht="12" customHeight="1">
      <c r="A45" s="509" t="s">
        <v>109</v>
      </c>
      <c r="B45" s="9" t="s">
        <v>52</v>
      </c>
      <c r="C45" s="94">
        <v>49164</v>
      </c>
    </row>
    <row r="46" spans="1:3" ht="12" customHeight="1">
      <c r="A46" s="509" t="s">
        <v>110</v>
      </c>
      <c r="B46" s="8" t="s">
        <v>193</v>
      </c>
      <c r="C46" s="97">
        <v>13241</v>
      </c>
    </row>
    <row r="47" spans="1:3" ht="12" customHeight="1">
      <c r="A47" s="509" t="s">
        <v>111</v>
      </c>
      <c r="B47" s="8" t="s">
        <v>150</v>
      </c>
      <c r="C47" s="97">
        <v>41518</v>
      </c>
    </row>
    <row r="48" spans="1:3" ht="12" customHeight="1">
      <c r="A48" s="509" t="s">
        <v>112</v>
      </c>
      <c r="B48" s="8" t="s">
        <v>194</v>
      </c>
      <c r="C48" s="97">
        <v>32009</v>
      </c>
    </row>
    <row r="49" spans="1:3" ht="12" customHeight="1" thickBot="1">
      <c r="A49" s="509" t="s">
        <v>158</v>
      </c>
      <c r="B49" s="8" t="s">
        <v>195</v>
      </c>
      <c r="C49" s="97"/>
    </row>
    <row r="50" spans="1:3" ht="12" customHeight="1" thickBot="1">
      <c r="A50" s="241" t="s">
        <v>22</v>
      </c>
      <c r="B50" s="149" t="s">
        <v>509</v>
      </c>
      <c r="C50" s="363">
        <f>SUM(C51:C53)</f>
        <v>0</v>
      </c>
    </row>
    <row r="51" spans="1:3" s="519" customFormat="1" ht="12" customHeight="1">
      <c r="A51" s="509" t="s">
        <v>115</v>
      </c>
      <c r="B51" s="9" t="s">
        <v>242</v>
      </c>
      <c r="C51" s="94"/>
    </row>
    <row r="52" spans="1:3" ht="12" customHeight="1">
      <c r="A52" s="509" t="s">
        <v>116</v>
      </c>
      <c r="B52" s="8" t="s">
        <v>197</v>
      </c>
      <c r="C52" s="97"/>
    </row>
    <row r="53" spans="1:3" ht="12" customHeight="1">
      <c r="A53" s="509" t="s">
        <v>117</v>
      </c>
      <c r="B53" s="8" t="s">
        <v>64</v>
      </c>
      <c r="C53" s="97"/>
    </row>
    <row r="54" spans="1:3" ht="12" customHeight="1" thickBot="1">
      <c r="A54" s="509" t="s">
        <v>118</v>
      </c>
      <c r="B54" s="8" t="s">
        <v>4</v>
      </c>
      <c r="C54" s="97"/>
    </row>
    <row r="55" spans="1:3" ht="15" customHeight="1" thickBot="1">
      <c r="A55" s="241" t="s">
        <v>23</v>
      </c>
      <c r="B55" s="286" t="s">
        <v>510</v>
      </c>
      <c r="C55" s="417">
        <f>+C44+C50</f>
        <v>135932</v>
      </c>
    </row>
    <row r="56" ht="13.5" thickBot="1">
      <c r="C56" s="418"/>
    </row>
    <row r="57" spans="1:3" ht="15" customHeight="1" thickBot="1">
      <c r="A57" s="289" t="s">
        <v>218</v>
      </c>
      <c r="B57" s="290"/>
      <c r="C57" s="146">
        <v>23</v>
      </c>
    </row>
    <row r="58" spans="1:3" ht="14.25" customHeight="1" thickBot="1">
      <c r="A58" s="289" t="s">
        <v>219</v>
      </c>
      <c r="B58" s="290"/>
      <c r="C58" s="14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8" sqref="B8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4" t="s">
        <v>612</v>
      </c>
    </row>
    <row r="2" spans="1:3" s="515" customFormat="1" ht="25.5" customHeight="1">
      <c r="A2" s="462" t="s">
        <v>216</v>
      </c>
      <c r="B2" s="404" t="s">
        <v>543</v>
      </c>
      <c r="C2" s="419" t="s">
        <v>67</v>
      </c>
    </row>
    <row r="3" spans="1:3" s="515" customFormat="1" ht="24.75" thickBot="1">
      <c r="A3" s="507" t="s">
        <v>215</v>
      </c>
      <c r="B3" s="405" t="s">
        <v>514</v>
      </c>
      <c r="C3" s="420" t="s">
        <v>68</v>
      </c>
    </row>
    <row r="4" spans="1:3" s="516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273" t="s">
        <v>60</v>
      </c>
    </row>
    <row r="6" spans="1:3" s="517" customFormat="1" ht="12.75" customHeight="1" thickBot="1">
      <c r="A6" s="233">
        <v>1</v>
      </c>
      <c r="B6" s="234">
        <v>2</v>
      </c>
      <c r="C6" s="235">
        <v>3</v>
      </c>
    </row>
    <row r="7" spans="1:3" s="517" customFormat="1" ht="15.75" customHeight="1" thickBot="1">
      <c r="A7" s="274"/>
      <c r="B7" s="275" t="s">
        <v>61</v>
      </c>
      <c r="C7" s="276"/>
    </row>
    <row r="8" spans="1:3" s="421" customFormat="1" ht="12" customHeight="1" thickBot="1">
      <c r="A8" s="233" t="s">
        <v>21</v>
      </c>
      <c r="B8" s="277" t="s">
        <v>490</v>
      </c>
      <c r="C8" s="363">
        <f>SUM(C9:C18)</f>
        <v>0</v>
      </c>
    </row>
    <row r="9" spans="1:3" s="421" customFormat="1" ht="12" customHeight="1">
      <c r="A9" s="508" t="s">
        <v>109</v>
      </c>
      <c r="B9" s="10" t="s">
        <v>306</v>
      </c>
      <c r="C9" s="410"/>
    </row>
    <row r="10" spans="1:3" s="421" customFormat="1" ht="12" customHeight="1">
      <c r="A10" s="509" t="s">
        <v>110</v>
      </c>
      <c r="B10" s="8" t="s">
        <v>307</v>
      </c>
      <c r="C10" s="361"/>
    </row>
    <row r="11" spans="1:3" s="421" customFormat="1" ht="12" customHeight="1">
      <c r="A11" s="509" t="s">
        <v>111</v>
      </c>
      <c r="B11" s="8" t="s">
        <v>308</v>
      </c>
      <c r="C11" s="361"/>
    </row>
    <row r="12" spans="1:3" s="421" customFormat="1" ht="12" customHeight="1">
      <c r="A12" s="509" t="s">
        <v>112</v>
      </c>
      <c r="B12" s="8" t="s">
        <v>309</v>
      </c>
      <c r="C12" s="361"/>
    </row>
    <row r="13" spans="1:3" s="421" customFormat="1" ht="12" customHeight="1">
      <c r="A13" s="509" t="s">
        <v>158</v>
      </c>
      <c r="B13" s="8" t="s">
        <v>310</v>
      </c>
      <c r="C13" s="361"/>
    </row>
    <row r="14" spans="1:3" s="421" customFormat="1" ht="12" customHeight="1">
      <c r="A14" s="509" t="s">
        <v>113</v>
      </c>
      <c r="B14" s="8" t="s">
        <v>491</v>
      </c>
      <c r="C14" s="361"/>
    </row>
    <row r="15" spans="1:3" s="421" customFormat="1" ht="12" customHeight="1">
      <c r="A15" s="509" t="s">
        <v>114</v>
      </c>
      <c r="B15" s="7" t="s">
        <v>492</v>
      </c>
      <c r="C15" s="361"/>
    </row>
    <row r="16" spans="1:3" s="421" customFormat="1" ht="12" customHeight="1">
      <c r="A16" s="509" t="s">
        <v>124</v>
      </c>
      <c r="B16" s="8" t="s">
        <v>313</v>
      </c>
      <c r="C16" s="411"/>
    </row>
    <row r="17" spans="1:3" s="518" customFormat="1" ht="12" customHeight="1">
      <c r="A17" s="509" t="s">
        <v>125</v>
      </c>
      <c r="B17" s="8" t="s">
        <v>314</v>
      </c>
      <c r="C17" s="361"/>
    </row>
    <row r="18" spans="1:3" s="518" customFormat="1" ht="12" customHeight="1" thickBot="1">
      <c r="A18" s="509" t="s">
        <v>126</v>
      </c>
      <c r="B18" s="7" t="s">
        <v>315</v>
      </c>
      <c r="C18" s="362"/>
    </row>
    <row r="19" spans="1:3" s="421" customFormat="1" ht="12" customHeight="1" thickBot="1">
      <c r="A19" s="233" t="s">
        <v>22</v>
      </c>
      <c r="B19" s="277" t="s">
        <v>493</v>
      </c>
      <c r="C19" s="363">
        <f>SUM(C20:C22)</f>
        <v>0</v>
      </c>
    </row>
    <row r="20" spans="1:3" s="518" customFormat="1" ht="12" customHeight="1">
      <c r="A20" s="509" t="s">
        <v>115</v>
      </c>
      <c r="B20" s="9" t="s">
        <v>281</v>
      </c>
      <c r="C20" s="361"/>
    </row>
    <row r="21" spans="1:3" s="518" customFormat="1" ht="12" customHeight="1">
      <c r="A21" s="509" t="s">
        <v>116</v>
      </c>
      <c r="B21" s="8" t="s">
        <v>494</v>
      </c>
      <c r="C21" s="361"/>
    </row>
    <row r="22" spans="1:3" s="518" customFormat="1" ht="12" customHeight="1">
      <c r="A22" s="509" t="s">
        <v>117</v>
      </c>
      <c r="B22" s="8" t="s">
        <v>495</v>
      </c>
      <c r="C22" s="361"/>
    </row>
    <row r="23" spans="1:3" s="518" customFormat="1" ht="12" customHeight="1" thickBot="1">
      <c r="A23" s="509" t="s">
        <v>118</v>
      </c>
      <c r="B23" s="8" t="s">
        <v>2</v>
      </c>
      <c r="C23" s="361"/>
    </row>
    <row r="24" spans="1:3" s="518" customFormat="1" ht="12" customHeight="1" thickBot="1">
      <c r="A24" s="241" t="s">
        <v>23</v>
      </c>
      <c r="B24" s="149" t="s">
        <v>184</v>
      </c>
      <c r="C24" s="390"/>
    </row>
    <row r="25" spans="1:3" s="518" customFormat="1" ht="12" customHeight="1" thickBot="1">
      <c r="A25" s="241" t="s">
        <v>24</v>
      </c>
      <c r="B25" s="149" t="s">
        <v>496</v>
      </c>
      <c r="C25" s="363">
        <f>+C26+C27</f>
        <v>0</v>
      </c>
    </row>
    <row r="26" spans="1:3" s="518" customFormat="1" ht="12" customHeight="1">
      <c r="A26" s="510" t="s">
        <v>291</v>
      </c>
      <c r="B26" s="511" t="s">
        <v>494</v>
      </c>
      <c r="C26" s="94"/>
    </row>
    <row r="27" spans="1:3" s="518" customFormat="1" ht="12" customHeight="1">
      <c r="A27" s="510" t="s">
        <v>294</v>
      </c>
      <c r="B27" s="512" t="s">
        <v>497</v>
      </c>
      <c r="C27" s="364"/>
    </row>
    <row r="28" spans="1:3" s="518" customFormat="1" ht="12" customHeight="1" thickBot="1">
      <c r="A28" s="509" t="s">
        <v>295</v>
      </c>
      <c r="B28" s="513" t="s">
        <v>498</v>
      </c>
      <c r="C28" s="101"/>
    </row>
    <row r="29" spans="1:3" s="518" customFormat="1" ht="12" customHeight="1" thickBot="1">
      <c r="A29" s="241" t="s">
        <v>25</v>
      </c>
      <c r="B29" s="149" t="s">
        <v>499</v>
      </c>
      <c r="C29" s="363">
        <f>+C30+C31+C32</f>
        <v>0</v>
      </c>
    </row>
    <row r="30" spans="1:3" s="518" customFormat="1" ht="12" customHeight="1">
      <c r="A30" s="510" t="s">
        <v>102</v>
      </c>
      <c r="B30" s="511" t="s">
        <v>320</v>
      </c>
      <c r="C30" s="94"/>
    </row>
    <row r="31" spans="1:3" s="518" customFormat="1" ht="12" customHeight="1">
      <c r="A31" s="510" t="s">
        <v>103</v>
      </c>
      <c r="B31" s="512" t="s">
        <v>321</v>
      </c>
      <c r="C31" s="364"/>
    </row>
    <row r="32" spans="1:3" s="518" customFormat="1" ht="12" customHeight="1" thickBot="1">
      <c r="A32" s="509" t="s">
        <v>104</v>
      </c>
      <c r="B32" s="167" t="s">
        <v>322</v>
      </c>
      <c r="C32" s="101"/>
    </row>
    <row r="33" spans="1:3" s="421" customFormat="1" ht="12" customHeight="1" thickBot="1">
      <c r="A33" s="241" t="s">
        <v>26</v>
      </c>
      <c r="B33" s="149" t="s">
        <v>435</v>
      </c>
      <c r="C33" s="390"/>
    </row>
    <row r="34" spans="1:3" s="421" customFormat="1" ht="12" customHeight="1" thickBot="1">
      <c r="A34" s="241" t="s">
        <v>27</v>
      </c>
      <c r="B34" s="149" t="s">
        <v>500</v>
      </c>
      <c r="C34" s="412"/>
    </row>
    <row r="35" spans="1:3" s="421" customFormat="1" ht="12" customHeight="1" thickBot="1">
      <c r="A35" s="233" t="s">
        <v>28</v>
      </c>
      <c r="B35" s="149" t="s">
        <v>501</v>
      </c>
      <c r="C35" s="413">
        <f>+C8+C19+C24+C25+C29+C33+C34</f>
        <v>0</v>
      </c>
    </row>
    <row r="36" spans="1:3" s="421" customFormat="1" ht="12" customHeight="1" thickBot="1">
      <c r="A36" s="278" t="s">
        <v>29</v>
      </c>
      <c r="B36" s="149" t="s">
        <v>502</v>
      </c>
      <c r="C36" s="413">
        <f>+C37+C38+C39</f>
        <v>0</v>
      </c>
    </row>
    <row r="37" spans="1:3" s="421" customFormat="1" ht="12" customHeight="1">
      <c r="A37" s="510" t="s">
        <v>503</v>
      </c>
      <c r="B37" s="511" t="s">
        <v>252</v>
      </c>
      <c r="C37" s="94"/>
    </row>
    <row r="38" spans="1:3" s="421" customFormat="1" ht="12" customHeight="1">
      <c r="A38" s="510" t="s">
        <v>504</v>
      </c>
      <c r="B38" s="512" t="s">
        <v>3</v>
      </c>
      <c r="C38" s="364"/>
    </row>
    <row r="39" spans="1:3" s="518" customFormat="1" ht="12" customHeight="1" thickBot="1">
      <c r="A39" s="509" t="s">
        <v>505</v>
      </c>
      <c r="B39" s="167" t="s">
        <v>506</v>
      </c>
      <c r="C39" s="101"/>
    </row>
    <row r="40" spans="1:3" s="518" customFormat="1" ht="15" customHeight="1" thickBot="1">
      <c r="A40" s="278" t="s">
        <v>30</v>
      </c>
      <c r="B40" s="279" t="s">
        <v>507</v>
      </c>
      <c r="C40" s="416">
        <f>+C35+C36</f>
        <v>0</v>
      </c>
    </row>
    <row r="41" spans="1:3" s="518" customFormat="1" ht="15" customHeight="1">
      <c r="A41" s="280"/>
      <c r="B41" s="281"/>
      <c r="C41" s="414"/>
    </row>
    <row r="42" spans="1:3" ht="13.5" thickBot="1">
      <c r="A42" s="282"/>
      <c r="B42" s="283"/>
      <c r="C42" s="415"/>
    </row>
    <row r="43" spans="1:3" s="517" customFormat="1" ht="16.5" customHeight="1" thickBot="1">
      <c r="A43" s="284"/>
      <c r="B43" s="285" t="s">
        <v>63</v>
      </c>
      <c r="C43" s="416"/>
    </row>
    <row r="44" spans="1:3" s="519" customFormat="1" ht="12" customHeight="1" thickBot="1">
      <c r="A44" s="241" t="s">
        <v>21</v>
      </c>
      <c r="B44" s="149" t="s">
        <v>508</v>
      </c>
      <c r="C44" s="363">
        <f>SUM(C45:C49)</f>
        <v>0</v>
      </c>
    </row>
    <row r="45" spans="1:3" ht="12" customHeight="1">
      <c r="A45" s="509" t="s">
        <v>109</v>
      </c>
      <c r="B45" s="9" t="s">
        <v>52</v>
      </c>
      <c r="C45" s="94"/>
    </row>
    <row r="46" spans="1:3" ht="12" customHeight="1">
      <c r="A46" s="509" t="s">
        <v>110</v>
      </c>
      <c r="B46" s="8" t="s">
        <v>193</v>
      </c>
      <c r="C46" s="97"/>
    </row>
    <row r="47" spans="1:3" ht="12" customHeight="1">
      <c r="A47" s="509" t="s">
        <v>111</v>
      </c>
      <c r="B47" s="8" t="s">
        <v>150</v>
      </c>
      <c r="C47" s="97"/>
    </row>
    <row r="48" spans="1:3" ht="12" customHeight="1">
      <c r="A48" s="509" t="s">
        <v>112</v>
      </c>
      <c r="B48" s="8" t="s">
        <v>194</v>
      </c>
      <c r="C48" s="97"/>
    </row>
    <row r="49" spans="1:3" ht="12" customHeight="1" thickBot="1">
      <c r="A49" s="509" t="s">
        <v>158</v>
      </c>
      <c r="B49" s="8" t="s">
        <v>195</v>
      </c>
      <c r="C49" s="97"/>
    </row>
    <row r="50" spans="1:3" ht="12" customHeight="1" thickBot="1">
      <c r="A50" s="241" t="s">
        <v>22</v>
      </c>
      <c r="B50" s="149" t="s">
        <v>509</v>
      </c>
      <c r="C50" s="363">
        <f>SUM(C51:C53)</f>
        <v>0</v>
      </c>
    </row>
    <row r="51" spans="1:3" s="519" customFormat="1" ht="12" customHeight="1">
      <c r="A51" s="509" t="s">
        <v>115</v>
      </c>
      <c r="B51" s="9" t="s">
        <v>242</v>
      </c>
      <c r="C51" s="94"/>
    </row>
    <row r="52" spans="1:3" ht="12" customHeight="1">
      <c r="A52" s="509" t="s">
        <v>116</v>
      </c>
      <c r="B52" s="8" t="s">
        <v>197</v>
      </c>
      <c r="C52" s="97"/>
    </row>
    <row r="53" spans="1:3" ht="12" customHeight="1">
      <c r="A53" s="509" t="s">
        <v>117</v>
      </c>
      <c r="B53" s="8" t="s">
        <v>64</v>
      </c>
      <c r="C53" s="97"/>
    </row>
    <row r="54" spans="1:3" ht="12" customHeight="1" thickBot="1">
      <c r="A54" s="509" t="s">
        <v>118</v>
      </c>
      <c r="B54" s="8" t="s">
        <v>4</v>
      </c>
      <c r="C54" s="97"/>
    </row>
    <row r="55" spans="1:3" ht="15" customHeight="1" thickBot="1">
      <c r="A55" s="241" t="s">
        <v>23</v>
      </c>
      <c r="B55" s="286" t="s">
        <v>510</v>
      </c>
      <c r="C55" s="417">
        <f>+C44+C50</f>
        <v>0</v>
      </c>
    </row>
    <row r="56" ht="13.5" thickBot="1">
      <c r="C56" s="418"/>
    </row>
    <row r="57" spans="1:3" ht="15" customHeight="1" thickBot="1">
      <c r="A57" s="289" t="s">
        <v>218</v>
      </c>
      <c r="B57" s="290"/>
      <c r="C57" s="146"/>
    </row>
    <row r="58" spans="1:3" ht="14.25" customHeight="1" thickBot="1">
      <c r="A58" s="289" t="s">
        <v>219</v>
      </c>
      <c r="B58" s="290"/>
      <c r="C58" s="14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7" sqref="C17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4" t="s">
        <v>613</v>
      </c>
    </row>
    <row r="2" spans="1:3" s="515" customFormat="1" ht="25.5" customHeight="1">
      <c r="A2" s="462" t="s">
        <v>216</v>
      </c>
      <c r="B2" s="404" t="s">
        <v>543</v>
      </c>
      <c r="C2" s="419" t="s">
        <v>67</v>
      </c>
    </row>
    <row r="3" spans="1:3" s="515" customFormat="1" ht="24.75" thickBot="1">
      <c r="A3" s="507" t="s">
        <v>215</v>
      </c>
      <c r="B3" s="405" t="s">
        <v>515</v>
      </c>
      <c r="C3" s="420" t="s">
        <v>529</v>
      </c>
    </row>
    <row r="4" spans="1:3" s="516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273" t="s">
        <v>60</v>
      </c>
    </row>
    <row r="6" spans="1:3" s="517" customFormat="1" ht="12.75" customHeight="1" thickBot="1">
      <c r="A6" s="233">
        <v>1</v>
      </c>
      <c r="B6" s="234">
        <v>2</v>
      </c>
      <c r="C6" s="235">
        <v>3</v>
      </c>
    </row>
    <row r="7" spans="1:3" s="517" customFormat="1" ht="15.75" customHeight="1" thickBot="1">
      <c r="A7" s="274"/>
      <c r="B7" s="275" t="s">
        <v>61</v>
      </c>
      <c r="C7" s="276"/>
    </row>
    <row r="8" spans="1:3" s="421" customFormat="1" ht="12" customHeight="1" thickBot="1">
      <c r="A8" s="233" t="s">
        <v>21</v>
      </c>
      <c r="B8" s="277" t="s">
        <v>490</v>
      </c>
      <c r="C8" s="363">
        <f>SUM(C9:C18)</f>
        <v>0</v>
      </c>
    </row>
    <row r="9" spans="1:3" s="421" customFormat="1" ht="12" customHeight="1">
      <c r="A9" s="508" t="s">
        <v>109</v>
      </c>
      <c r="B9" s="10" t="s">
        <v>306</v>
      </c>
      <c r="C9" s="410"/>
    </row>
    <row r="10" spans="1:3" s="421" customFormat="1" ht="12" customHeight="1">
      <c r="A10" s="509" t="s">
        <v>110</v>
      </c>
      <c r="B10" s="8" t="s">
        <v>307</v>
      </c>
      <c r="C10" s="361"/>
    </row>
    <row r="11" spans="1:3" s="421" customFormat="1" ht="12" customHeight="1">
      <c r="A11" s="509" t="s">
        <v>111</v>
      </c>
      <c r="B11" s="8" t="s">
        <v>308</v>
      </c>
      <c r="C11" s="361"/>
    </row>
    <row r="12" spans="1:3" s="421" customFormat="1" ht="12" customHeight="1">
      <c r="A12" s="509" t="s">
        <v>112</v>
      </c>
      <c r="B12" s="8" t="s">
        <v>309</v>
      </c>
      <c r="C12" s="361"/>
    </row>
    <row r="13" spans="1:3" s="421" customFormat="1" ht="12" customHeight="1">
      <c r="A13" s="509" t="s">
        <v>158</v>
      </c>
      <c r="B13" s="8" t="s">
        <v>310</v>
      </c>
      <c r="C13" s="361"/>
    </row>
    <row r="14" spans="1:3" s="421" customFormat="1" ht="12" customHeight="1">
      <c r="A14" s="509" t="s">
        <v>113</v>
      </c>
      <c r="B14" s="8" t="s">
        <v>491</v>
      </c>
      <c r="C14" s="361"/>
    </row>
    <row r="15" spans="1:3" s="421" customFormat="1" ht="12" customHeight="1">
      <c r="A15" s="509" t="s">
        <v>114</v>
      </c>
      <c r="B15" s="7" t="s">
        <v>492</v>
      </c>
      <c r="C15" s="361"/>
    </row>
    <row r="16" spans="1:3" s="421" customFormat="1" ht="12" customHeight="1">
      <c r="A16" s="509" t="s">
        <v>124</v>
      </c>
      <c r="B16" s="8" t="s">
        <v>313</v>
      </c>
      <c r="C16" s="411"/>
    </row>
    <row r="17" spans="1:3" s="518" customFormat="1" ht="12" customHeight="1">
      <c r="A17" s="509" t="s">
        <v>125</v>
      </c>
      <c r="B17" s="8" t="s">
        <v>314</v>
      </c>
      <c r="C17" s="361"/>
    </row>
    <row r="18" spans="1:3" s="518" customFormat="1" ht="12" customHeight="1" thickBot="1">
      <c r="A18" s="509" t="s">
        <v>126</v>
      </c>
      <c r="B18" s="7" t="s">
        <v>315</v>
      </c>
      <c r="C18" s="362"/>
    </row>
    <row r="19" spans="1:3" s="421" customFormat="1" ht="12" customHeight="1" thickBot="1">
      <c r="A19" s="233" t="s">
        <v>22</v>
      </c>
      <c r="B19" s="277" t="s">
        <v>493</v>
      </c>
      <c r="C19" s="363">
        <f>SUM(C20:C22)</f>
        <v>0</v>
      </c>
    </row>
    <row r="20" spans="1:3" s="518" customFormat="1" ht="12" customHeight="1">
      <c r="A20" s="509" t="s">
        <v>115</v>
      </c>
      <c r="B20" s="9" t="s">
        <v>281</v>
      </c>
      <c r="C20" s="361"/>
    </row>
    <row r="21" spans="1:3" s="518" customFormat="1" ht="12" customHeight="1">
      <c r="A21" s="509" t="s">
        <v>116</v>
      </c>
      <c r="B21" s="8" t="s">
        <v>494</v>
      </c>
      <c r="C21" s="361"/>
    </row>
    <row r="22" spans="1:3" s="518" customFormat="1" ht="12" customHeight="1">
      <c r="A22" s="509" t="s">
        <v>117</v>
      </c>
      <c r="B22" s="8" t="s">
        <v>495</v>
      </c>
      <c r="C22" s="361"/>
    </row>
    <row r="23" spans="1:3" s="518" customFormat="1" ht="12" customHeight="1" thickBot="1">
      <c r="A23" s="509" t="s">
        <v>118</v>
      </c>
      <c r="B23" s="8" t="s">
        <v>2</v>
      </c>
      <c r="C23" s="361"/>
    </row>
    <row r="24" spans="1:3" s="518" customFormat="1" ht="12" customHeight="1" thickBot="1">
      <c r="A24" s="241" t="s">
        <v>23</v>
      </c>
      <c r="B24" s="149" t="s">
        <v>184</v>
      </c>
      <c r="C24" s="390"/>
    </row>
    <row r="25" spans="1:3" s="518" customFormat="1" ht="12" customHeight="1" thickBot="1">
      <c r="A25" s="241" t="s">
        <v>24</v>
      </c>
      <c r="B25" s="149" t="s">
        <v>496</v>
      </c>
      <c r="C25" s="363">
        <f>+C26+C27</f>
        <v>0</v>
      </c>
    </row>
    <row r="26" spans="1:3" s="518" customFormat="1" ht="12" customHeight="1">
      <c r="A26" s="510" t="s">
        <v>291</v>
      </c>
      <c r="B26" s="511" t="s">
        <v>494</v>
      </c>
      <c r="C26" s="94"/>
    </row>
    <row r="27" spans="1:3" s="518" customFormat="1" ht="12" customHeight="1">
      <c r="A27" s="510" t="s">
        <v>294</v>
      </c>
      <c r="B27" s="512" t="s">
        <v>497</v>
      </c>
      <c r="C27" s="364"/>
    </row>
    <row r="28" spans="1:3" s="518" customFormat="1" ht="12" customHeight="1" thickBot="1">
      <c r="A28" s="509" t="s">
        <v>295</v>
      </c>
      <c r="B28" s="513" t="s">
        <v>498</v>
      </c>
      <c r="C28" s="101"/>
    </row>
    <row r="29" spans="1:3" s="518" customFormat="1" ht="12" customHeight="1" thickBot="1">
      <c r="A29" s="241" t="s">
        <v>25</v>
      </c>
      <c r="B29" s="149" t="s">
        <v>499</v>
      </c>
      <c r="C29" s="363">
        <f>+C30+C31+C32</f>
        <v>0</v>
      </c>
    </row>
    <row r="30" spans="1:3" s="518" customFormat="1" ht="12" customHeight="1">
      <c r="A30" s="510" t="s">
        <v>102</v>
      </c>
      <c r="B30" s="511" t="s">
        <v>320</v>
      </c>
      <c r="C30" s="94"/>
    </row>
    <row r="31" spans="1:3" s="518" customFormat="1" ht="12" customHeight="1">
      <c r="A31" s="510" t="s">
        <v>103</v>
      </c>
      <c r="B31" s="512" t="s">
        <v>321</v>
      </c>
      <c r="C31" s="364"/>
    </row>
    <row r="32" spans="1:3" s="518" customFormat="1" ht="12" customHeight="1" thickBot="1">
      <c r="A32" s="509" t="s">
        <v>104</v>
      </c>
      <c r="B32" s="167" t="s">
        <v>322</v>
      </c>
      <c r="C32" s="101"/>
    </row>
    <row r="33" spans="1:3" s="421" customFormat="1" ht="12" customHeight="1" thickBot="1">
      <c r="A33" s="241" t="s">
        <v>26</v>
      </c>
      <c r="B33" s="149" t="s">
        <v>435</v>
      </c>
      <c r="C33" s="390"/>
    </row>
    <row r="34" spans="1:3" s="421" customFormat="1" ht="12" customHeight="1" thickBot="1">
      <c r="A34" s="241" t="s">
        <v>27</v>
      </c>
      <c r="B34" s="149" t="s">
        <v>500</v>
      </c>
      <c r="C34" s="412"/>
    </row>
    <row r="35" spans="1:3" s="421" customFormat="1" ht="12" customHeight="1" thickBot="1">
      <c r="A35" s="233" t="s">
        <v>28</v>
      </c>
      <c r="B35" s="149" t="s">
        <v>501</v>
      </c>
      <c r="C35" s="413">
        <f>+C8+C19+C24+C25+C29+C33+C34</f>
        <v>0</v>
      </c>
    </row>
    <row r="36" spans="1:3" s="421" customFormat="1" ht="12" customHeight="1" thickBot="1">
      <c r="A36" s="278" t="s">
        <v>29</v>
      </c>
      <c r="B36" s="149" t="s">
        <v>502</v>
      </c>
      <c r="C36" s="413">
        <f>+C37+C38+C39</f>
        <v>0</v>
      </c>
    </row>
    <row r="37" spans="1:3" s="421" customFormat="1" ht="12" customHeight="1">
      <c r="A37" s="510" t="s">
        <v>503</v>
      </c>
      <c r="B37" s="511" t="s">
        <v>252</v>
      </c>
      <c r="C37" s="94"/>
    </row>
    <row r="38" spans="1:3" s="421" customFormat="1" ht="12" customHeight="1">
      <c r="A38" s="510" t="s">
        <v>504</v>
      </c>
      <c r="B38" s="512" t="s">
        <v>3</v>
      </c>
      <c r="C38" s="364"/>
    </row>
    <row r="39" spans="1:3" s="518" customFormat="1" ht="12" customHeight="1" thickBot="1">
      <c r="A39" s="509" t="s">
        <v>505</v>
      </c>
      <c r="B39" s="167" t="s">
        <v>506</v>
      </c>
      <c r="C39" s="101"/>
    </row>
    <row r="40" spans="1:3" s="518" customFormat="1" ht="15" customHeight="1" thickBot="1">
      <c r="A40" s="278" t="s">
        <v>30</v>
      </c>
      <c r="B40" s="279" t="s">
        <v>507</v>
      </c>
      <c r="C40" s="416">
        <f>+C35+C36</f>
        <v>0</v>
      </c>
    </row>
    <row r="41" spans="1:3" s="518" customFormat="1" ht="15" customHeight="1">
      <c r="A41" s="280"/>
      <c r="B41" s="281"/>
      <c r="C41" s="414"/>
    </row>
    <row r="42" spans="1:3" ht="13.5" thickBot="1">
      <c r="A42" s="282"/>
      <c r="B42" s="283"/>
      <c r="C42" s="415"/>
    </row>
    <row r="43" spans="1:3" s="517" customFormat="1" ht="16.5" customHeight="1" thickBot="1">
      <c r="A43" s="284"/>
      <c r="B43" s="285" t="s">
        <v>63</v>
      </c>
      <c r="C43" s="416"/>
    </row>
    <row r="44" spans="1:3" s="519" customFormat="1" ht="12" customHeight="1" thickBot="1">
      <c r="A44" s="241" t="s">
        <v>21</v>
      </c>
      <c r="B44" s="149" t="s">
        <v>508</v>
      </c>
      <c r="C44" s="363">
        <f>SUM(C45:C49)</f>
        <v>0</v>
      </c>
    </row>
    <row r="45" spans="1:3" ht="12" customHeight="1">
      <c r="A45" s="509" t="s">
        <v>109</v>
      </c>
      <c r="B45" s="9" t="s">
        <v>52</v>
      </c>
      <c r="C45" s="94"/>
    </row>
    <row r="46" spans="1:3" ht="12" customHeight="1">
      <c r="A46" s="509" t="s">
        <v>110</v>
      </c>
      <c r="B46" s="8" t="s">
        <v>193</v>
      </c>
      <c r="C46" s="97"/>
    </row>
    <row r="47" spans="1:3" ht="12" customHeight="1">
      <c r="A47" s="509" t="s">
        <v>111</v>
      </c>
      <c r="B47" s="8" t="s">
        <v>150</v>
      </c>
      <c r="C47" s="97"/>
    </row>
    <row r="48" spans="1:3" ht="12" customHeight="1">
      <c r="A48" s="509" t="s">
        <v>112</v>
      </c>
      <c r="B48" s="8" t="s">
        <v>194</v>
      </c>
      <c r="C48" s="97"/>
    </row>
    <row r="49" spans="1:3" ht="12" customHeight="1" thickBot="1">
      <c r="A49" s="509" t="s">
        <v>158</v>
      </c>
      <c r="B49" s="8" t="s">
        <v>195</v>
      </c>
      <c r="C49" s="97"/>
    </row>
    <row r="50" spans="1:3" ht="12" customHeight="1" thickBot="1">
      <c r="A50" s="241" t="s">
        <v>22</v>
      </c>
      <c r="B50" s="149" t="s">
        <v>509</v>
      </c>
      <c r="C50" s="363">
        <f>SUM(C51:C53)</f>
        <v>0</v>
      </c>
    </row>
    <row r="51" spans="1:3" s="519" customFormat="1" ht="12" customHeight="1">
      <c r="A51" s="509" t="s">
        <v>115</v>
      </c>
      <c r="B51" s="9" t="s">
        <v>242</v>
      </c>
      <c r="C51" s="94"/>
    </row>
    <row r="52" spans="1:3" ht="12" customHeight="1">
      <c r="A52" s="509" t="s">
        <v>116</v>
      </c>
      <c r="B52" s="8" t="s">
        <v>197</v>
      </c>
      <c r="C52" s="97"/>
    </row>
    <row r="53" spans="1:3" ht="12" customHeight="1">
      <c r="A53" s="509" t="s">
        <v>117</v>
      </c>
      <c r="B53" s="8" t="s">
        <v>64</v>
      </c>
      <c r="C53" s="97"/>
    </row>
    <row r="54" spans="1:3" ht="12" customHeight="1" thickBot="1">
      <c r="A54" s="509" t="s">
        <v>118</v>
      </c>
      <c r="B54" s="8" t="s">
        <v>4</v>
      </c>
      <c r="C54" s="97"/>
    </row>
    <row r="55" spans="1:3" ht="15" customHeight="1" thickBot="1">
      <c r="A55" s="241" t="s">
        <v>23</v>
      </c>
      <c r="B55" s="286" t="s">
        <v>510</v>
      </c>
      <c r="C55" s="417">
        <f>+C44+C50</f>
        <v>0</v>
      </c>
    </row>
    <row r="56" ht="13.5" thickBot="1">
      <c r="C56" s="418"/>
    </row>
    <row r="57" spans="1:3" ht="15" customHeight="1" thickBot="1">
      <c r="A57" s="289" t="s">
        <v>218</v>
      </c>
      <c r="B57" s="290"/>
      <c r="C57" s="146"/>
    </row>
    <row r="58" spans="1:3" ht="14.25" customHeight="1" thickBot="1">
      <c r="A58" s="289" t="s">
        <v>219</v>
      </c>
      <c r="B58" s="290"/>
      <c r="C58" s="14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4" sqref="C14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4" t="s">
        <v>614</v>
      </c>
    </row>
    <row r="2" spans="1:3" s="515" customFormat="1" ht="25.5" customHeight="1">
      <c r="A2" s="462" t="s">
        <v>216</v>
      </c>
      <c r="B2" s="404" t="s">
        <v>544</v>
      </c>
      <c r="C2" s="419" t="s">
        <v>68</v>
      </c>
    </row>
    <row r="3" spans="1:3" s="515" customFormat="1" ht="24.75" thickBot="1">
      <c r="A3" s="507" t="s">
        <v>215</v>
      </c>
      <c r="B3" s="405" t="s">
        <v>489</v>
      </c>
      <c r="C3" s="420" t="s">
        <v>57</v>
      </c>
    </row>
    <row r="4" spans="1:3" s="516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273" t="s">
        <v>60</v>
      </c>
    </row>
    <row r="6" spans="1:3" s="517" customFormat="1" ht="12.75" customHeight="1" thickBot="1">
      <c r="A6" s="233">
        <v>1</v>
      </c>
      <c r="B6" s="234">
        <v>2</v>
      </c>
      <c r="C6" s="235">
        <v>3</v>
      </c>
    </row>
    <row r="7" spans="1:3" s="517" customFormat="1" ht="15.75" customHeight="1" thickBot="1">
      <c r="A7" s="274"/>
      <c r="B7" s="275" t="s">
        <v>61</v>
      </c>
      <c r="C7" s="276"/>
    </row>
    <row r="8" spans="1:3" s="421" customFormat="1" ht="12" customHeight="1" thickBot="1">
      <c r="A8" s="233" t="s">
        <v>21</v>
      </c>
      <c r="B8" s="277" t="s">
        <v>490</v>
      </c>
      <c r="C8" s="363">
        <f>SUM(C9:C18)</f>
        <v>0</v>
      </c>
    </row>
    <row r="9" spans="1:3" s="421" customFormat="1" ht="12" customHeight="1">
      <c r="A9" s="508" t="s">
        <v>109</v>
      </c>
      <c r="B9" s="10" t="s">
        <v>306</v>
      </c>
      <c r="C9" s="410"/>
    </row>
    <row r="10" spans="1:3" s="421" customFormat="1" ht="12" customHeight="1">
      <c r="A10" s="509" t="s">
        <v>110</v>
      </c>
      <c r="B10" s="8" t="s">
        <v>307</v>
      </c>
      <c r="C10" s="361"/>
    </row>
    <row r="11" spans="1:3" s="421" customFormat="1" ht="12" customHeight="1">
      <c r="A11" s="509" t="s">
        <v>111</v>
      </c>
      <c r="B11" s="8" t="s">
        <v>308</v>
      </c>
      <c r="C11" s="361"/>
    </row>
    <row r="12" spans="1:3" s="421" customFormat="1" ht="12" customHeight="1">
      <c r="A12" s="509" t="s">
        <v>112</v>
      </c>
      <c r="B12" s="8" t="s">
        <v>309</v>
      </c>
      <c r="C12" s="361"/>
    </row>
    <row r="13" spans="1:3" s="421" customFormat="1" ht="12" customHeight="1">
      <c r="A13" s="509" t="s">
        <v>158</v>
      </c>
      <c r="B13" s="8" t="s">
        <v>310</v>
      </c>
      <c r="C13" s="361"/>
    </row>
    <row r="14" spans="1:3" s="421" customFormat="1" ht="12" customHeight="1">
      <c r="A14" s="509" t="s">
        <v>113</v>
      </c>
      <c r="B14" s="8" t="s">
        <v>491</v>
      </c>
      <c r="C14" s="361"/>
    </row>
    <row r="15" spans="1:3" s="421" customFormat="1" ht="12" customHeight="1">
      <c r="A15" s="509" t="s">
        <v>114</v>
      </c>
      <c r="B15" s="7" t="s">
        <v>492</v>
      </c>
      <c r="C15" s="361"/>
    </row>
    <row r="16" spans="1:3" s="421" customFormat="1" ht="12" customHeight="1">
      <c r="A16" s="509" t="s">
        <v>124</v>
      </c>
      <c r="B16" s="8" t="s">
        <v>313</v>
      </c>
      <c r="C16" s="411"/>
    </row>
    <row r="17" spans="1:3" s="518" customFormat="1" ht="12" customHeight="1">
      <c r="A17" s="509" t="s">
        <v>125</v>
      </c>
      <c r="B17" s="8" t="s">
        <v>314</v>
      </c>
      <c r="C17" s="361"/>
    </row>
    <row r="18" spans="1:3" s="518" customFormat="1" ht="12" customHeight="1" thickBot="1">
      <c r="A18" s="509" t="s">
        <v>126</v>
      </c>
      <c r="B18" s="7" t="s">
        <v>315</v>
      </c>
      <c r="C18" s="362"/>
    </row>
    <row r="19" spans="1:3" s="421" customFormat="1" ht="12" customHeight="1" thickBot="1">
      <c r="A19" s="233" t="s">
        <v>22</v>
      </c>
      <c r="B19" s="277" t="s">
        <v>493</v>
      </c>
      <c r="C19" s="363">
        <f>SUM(C20:C22)</f>
        <v>0</v>
      </c>
    </row>
    <row r="20" spans="1:3" s="518" customFormat="1" ht="12" customHeight="1">
      <c r="A20" s="509" t="s">
        <v>115</v>
      </c>
      <c r="B20" s="9" t="s">
        <v>281</v>
      </c>
      <c r="C20" s="361"/>
    </row>
    <row r="21" spans="1:3" s="518" customFormat="1" ht="12" customHeight="1">
      <c r="A21" s="509" t="s">
        <v>116</v>
      </c>
      <c r="B21" s="8" t="s">
        <v>494</v>
      </c>
      <c r="C21" s="361"/>
    </row>
    <row r="22" spans="1:3" s="518" customFormat="1" ht="12" customHeight="1">
      <c r="A22" s="509" t="s">
        <v>117</v>
      </c>
      <c r="B22" s="8" t="s">
        <v>495</v>
      </c>
      <c r="C22" s="361"/>
    </row>
    <row r="23" spans="1:3" s="518" customFormat="1" ht="12" customHeight="1" thickBot="1">
      <c r="A23" s="509" t="s">
        <v>118</v>
      </c>
      <c r="B23" s="8" t="s">
        <v>2</v>
      </c>
      <c r="C23" s="361"/>
    </row>
    <row r="24" spans="1:3" s="518" customFormat="1" ht="12" customHeight="1" thickBot="1">
      <c r="A24" s="241" t="s">
        <v>23</v>
      </c>
      <c r="B24" s="149" t="s">
        <v>184</v>
      </c>
      <c r="C24" s="390"/>
    </row>
    <row r="25" spans="1:3" s="518" customFormat="1" ht="12" customHeight="1" thickBot="1">
      <c r="A25" s="241" t="s">
        <v>24</v>
      </c>
      <c r="B25" s="149" t="s">
        <v>496</v>
      </c>
      <c r="C25" s="363">
        <f>+C26+C27</f>
        <v>0</v>
      </c>
    </row>
    <row r="26" spans="1:3" s="518" customFormat="1" ht="12" customHeight="1">
      <c r="A26" s="510" t="s">
        <v>291</v>
      </c>
      <c r="B26" s="511" t="s">
        <v>494</v>
      </c>
      <c r="C26" s="94"/>
    </row>
    <row r="27" spans="1:3" s="518" customFormat="1" ht="12" customHeight="1">
      <c r="A27" s="510" t="s">
        <v>294</v>
      </c>
      <c r="B27" s="512" t="s">
        <v>497</v>
      </c>
      <c r="C27" s="364"/>
    </row>
    <row r="28" spans="1:3" s="518" customFormat="1" ht="12" customHeight="1" thickBot="1">
      <c r="A28" s="509" t="s">
        <v>295</v>
      </c>
      <c r="B28" s="513" t="s">
        <v>498</v>
      </c>
      <c r="C28" s="101"/>
    </row>
    <row r="29" spans="1:3" s="518" customFormat="1" ht="12" customHeight="1" thickBot="1">
      <c r="A29" s="241" t="s">
        <v>25</v>
      </c>
      <c r="B29" s="149" t="s">
        <v>499</v>
      </c>
      <c r="C29" s="363">
        <f>+C30+C31+C32</f>
        <v>0</v>
      </c>
    </row>
    <row r="30" spans="1:3" s="518" customFormat="1" ht="12" customHeight="1">
      <c r="A30" s="510" t="s">
        <v>102</v>
      </c>
      <c r="B30" s="511" t="s">
        <v>320</v>
      </c>
      <c r="C30" s="94"/>
    </row>
    <row r="31" spans="1:3" s="518" customFormat="1" ht="12" customHeight="1">
      <c r="A31" s="510" t="s">
        <v>103</v>
      </c>
      <c r="B31" s="512" t="s">
        <v>321</v>
      </c>
      <c r="C31" s="364"/>
    </row>
    <row r="32" spans="1:3" s="518" customFormat="1" ht="12" customHeight="1" thickBot="1">
      <c r="A32" s="509" t="s">
        <v>104</v>
      </c>
      <c r="B32" s="167" t="s">
        <v>322</v>
      </c>
      <c r="C32" s="101"/>
    </row>
    <row r="33" spans="1:3" s="421" customFormat="1" ht="12" customHeight="1" thickBot="1">
      <c r="A33" s="241" t="s">
        <v>26</v>
      </c>
      <c r="B33" s="149" t="s">
        <v>435</v>
      </c>
      <c r="C33" s="390"/>
    </row>
    <row r="34" spans="1:3" s="421" customFormat="1" ht="12" customHeight="1" thickBot="1">
      <c r="A34" s="241" t="s">
        <v>27</v>
      </c>
      <c r="B34" s="149" t="s">
        <v>500</v>
      </c>
      <c r="C34" s="412"/>
    </row>
    <row r="35" spans="1:3" s="421" customFormat="1" ht="12" customHeight="1" thickBot="1">
      <c r="A35" s="233" t="s">
        <v>28</v>
      </c>
      <c r="B35" s="149" t="s">
        <v>501</v>
      </c>
      <c r="C35" s="413">
        <f>+C8+C19+C24+C25+C29+C33+C34</f>
        <v>0</v>
      </c>
    </row>
    <row r="36" spans="1:3" s="421" customFormat="1" ht="12" customHeight="1" thickBot="1">
      <c r="A36" s="278" t="s">
        <v>29</v>
      </c>
      <c r="B36" s="149" t="s">
        <v>502</v>
      </c>
      <c r="C36" s="413">
        <f>+C37+C38+C39</f>
        <v>69988</v>
      </c>
    </row>
    <row r="37" spans="1:3" s="421" customFormat="1" ht="12" customHeight="1">
      <c r="A37" s="510" t="s">
        <v>503</v>
      </c>
      <c r="B37" s="511" t="s">
        <v>252</v>
      </c>
      <c r="C37" s="94"/>
    </row>
    <row r="38" spans="1:3" s="421" customFormat="1" ht="12" customHeight="1">
      <c r="A38" s="510" t="s">
        <v>504</v>
      </c>
      <c r="B38" s="512" t="s">
        <v>3</v>
      </c>
      <c r="C38" s="364"/>
    </row>
    <row r="39" spans="1:3" s="518" customFormat="1" ht="12" customHeight="1" thickBot="1">
      <c r="A39" s="509" t="s">
        <v>505</v>
      </c>
      <c r="B39" s="167" t="s">
        <v>506</v>
      </c>
      <c r="C39" s="101">
        <v>69988</v>
      </c>
    </row>
    <row r="40" spans="1:3" s="518" customFormat="1" ht="15" customHeight="1" thickBot="1">
      <c r="A40" s="278" t="s">
        <v>30</v>
      </c>
      <c r="B40" s="279" t="s">
        <v>507</v>
      </c>
      <c r="C40" s="416">
        <f>+C35+C36</f>
        <v>69988</v>
      </c>
    </row>
    <row r="41" spans="1:3" s="518" customFormat="1" ht="15" customHeight="1">
      <c r="A41" s="280"/>
      <c r="B41" s="281"/>
      <c r="C41" s="414"/>
    </row>
    <row r="42" spans="1:3" ht="13.5" thickBot="1">
      <c r="A42" s="282"/>
      <c r="B42" s="283"/>
      <c r="C42" s="415"/>
    </row>
    <row r="43" spans="1:3" s="517" customFormat="1" ht="16.5" customHeight="1" thickBot="1">
      <c r="A43" s="284"/>
      <c r="B43" s="285" t="s">
        <v>63</v>
      </c>
      <c r="C43" s="416"/>
    </row>
    <row r="44" spans="1:3" s="519" customFormat="1" ht="12" customHeight="1" thickBot="1">
      <c r="A44" s="241" t="s">
        <v>21</v>
      </c>
      <c r="B44" s="149" t="s">
        <v>508</v>
      </c>
      <c r="C44" s="363">
        <f>SUM(C45:C49)</f>
        <v>69988</v>
      </c>
    </row>
    <row r="45" spans="1:3" ht="12" customHeight="1">
      <c r="A45" s="509" t="s">
        <v>109</v>
      </c>
      <c r="B45" s="9" t="s">
        <v>52</v>
      </c>
      <c r="C45" s="94">
        <v>51157</v>
      </c>
    </row>
    <row r="46" spans="1:3" ht="12" customHeight="1">
      <c r="A46" s="509" t="s">
        <v>110</v>
      </c>
      <c r="B46" s="8" t="s">
        <v>193</v>
      </c>
      <c r="C46" s="97">
        <v>13812</v>
      </c>
    </row>
    <row r="47" spans="1:3" ht="12" customHeight="1">
      <c r="A47" s="509" t="s">
        <v>111</v>
      </c>
      <c r="B47" s="8" t="s">
        <v>150</v>
      </c>
      <c r="C47" s="97">
        <v>5019</v>
      </c>
    </row>
    <row r="48" spans="1:3" ht="12" customHeight="1">
      <c r="A48" s="509" t="s">
        <v>112</v>
      </c>
      <c r="B48" s="8" t="s">
        <v>194</v>
      </c>
      <c r="C48" s="97"/>
    </row>
    <row r="49" spans="1:3" ht="12" customHeight="1" thickBot="1">
      <c r="A49" s="509" t="s">
        <v>158</v>
      </c>
      <c r="B49" s="8" t="s">
        <v>195</v>
      </c>
      <c r="C49" s="97"/>
    </row>
    <row r="50" spans="1:3" ht="12" customHeight="1" thickBot="1">
      <c r="A50" s="241" t="s">
        <v>22</v>
      </c>
      <c r="B50" s="149" t="s">
        <v>509</v>
      </c>
      <c r="C50" s="363">
        <f>SUM(C51:C53)</f>
        <v>0</v>
      </c>
    </row>
    <row r="51" spans="1:3" s="519" customFormat="1" ht="12" customHeight="1">
      <c r="A51" s="509" t="s">
        <v>115</v>
      </c>
      <c r="B51" s="9" t="s">
        <v>242</v>
      </c>
      <c r="C51" s="94"/>
    </row>
    <row r="52" spans="1:3" ht="12" customHeight="1">
      <c r="A52" s="509" t="s">
        <v>116</v>
      </c>
      <c r="B52" s="8" t="s">
        <v>197</v>
      </c>
      <c r="C52" s="97"/>
    </row>
    <row r="53" spans="1:3" ht="12" customHeight="1">
      <c r="A53" s="509" t="s">
        <v>117</v>
      </c>
      <c r="B53" s="8" t="s">
        <v>64</v>
      </c>
      <c r="C53" s="97"/>
    </row>
    <row r="54" spans="1:3" ht="12" customHeight="1" thickBot="1">
      <c r="A54" s="509" t="s">
        <v>118</v>
      </c>
      <c r="B54" s="8" t="s">
        <v>4</v>
      </c>
      <c r="C54" s="97"/>
    </row>
    <row r="55" spans="1:3" ht="15" customHeight="1" thickBot="1">
      <c r="A55" s="241" t="s">
        <v>23</v>
      </c>
      <c r="B55" s="286" t="s">
        <v>510</v>
      </c>
      <c r="C55" s="417">
        <f>+C44+C50</f>
        <v>69988</v>
      </c>
    </row>
    <row r="56" ht="13.5" thickBot="1">
      <c r="C56" s="418"/>
    </row>
    <row r="57" spans="1:3" ht="15" customHeight="1" thickBot="1">
      <c r="A57" s="289" t="s">
        <v>218</v>
      </c>
      <c r="B57" s="290"/>
      <c r="C57" s="146">
        <v>18</v>
      </c>
    </row>
    <row r="58" spans="1:3" ht="14.25" customHeight="1" thickBot="1">
      <c r="A58" s="289" t="s">
        <v>219</v>
      </c>
      <c r="B58" s="290"/>
      <c r="C58" s="14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3" sqref="B3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4" t="s">
        <v>615</v>
      </c>
    </row>
    <row r="2" spans="1:3" s="515" customFormat="1" ht="25.5" customHeight="1">
      <c r="A2" s="462" t="s">
        <v>216</v>
      </c>
      <c r="B2" s="404" t="s">
        <v>544</v>
      </c>
      <c r="C2" s="419" t="s">
        <v>68</v>
      </c>
    </row>
    <row r="3" spans="1:3" s="515" customFormat="1" ht="24.75" thickBot="1">
      <c r="A3" s="507" t="s">
        <v>215</v>
      </c>
      <c r="B3" s="405" t="s">
        <v>513</v>
      </c>
      <c r="C3" s="420" t="s">
        <v>67</v>
      </c>
    </row>
    <row r="4" spans="1:3" s="516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273" t="s">
        <v>60</v>
      </c>
    </row>
    <row r="6" spans="1:3" s="517" customFormat="1" ht="12.75" customHeight="1" thickBot="1">
      <c r="A6" s="233">
        <v>1</v>
      </c>
      <c r="B6" s="234">
        <v>2</v>
      </c>
      <c r="C6" s="235">
        <v>3</v>
      </c>
    </row>
    <row r="7" spans="1:3" s="517" customFormat="1" ht="15.75" customHeight="1" thickBot="1">
      <c r="A7" s="274"/>
      <c r="B7" s="275" t="s">
        <v>61</v>
      </c>
      <c r="C7" s="276"/>
    </row>
    <row r="8" spans="1:3" s="421" customFormat="1" ht="12" customHeight="1" thickBot="1">
      <c r="A8" s="233" t="s">
        <v>21</v>
      </c>
      <c r="B8" s="277" t="s">
        <v>490</v>
      </c>
      <c r="C8" s="363">
        <f>SUM(C9:C18)</f>
        <v>0</v>
      </c>
    </row>
    <row r="9" spans="1:3" s="421" customFormat="1" ht="12" customHeight="1">
      <c r="A9" s="508" t="s">
        <v>109</v>
      </c>
      <c r="B9" s="10" t="s">
        <v>306</v>
      </c>
      <c r="C9" s="410"/>
    </row>
    <row r="10" spans="1:3" s="421" customFormat="1" ht="12" customHeight="1">
      <c r="A10" s="509" t="s">
        <v>110</v>
      </c>
      <c r="B10" s="8" t="s">
        <v>307</v>
      </c>
      <c r="C10" s="361"/>
    </row>
    <row r="11" spans="1:3" s="421" customFormat="1" ht="12" customHeight="1">
      <c r="A11" s="509" t="s">
        <v>111</v>
      </c>
      <c r="B11" s="8" t="s">
        <v>308</v>
      </c>
      <c r="C11" s="361"/>
    </row>
    <row r="12" spans="1:3" s="421" customFormat="1" ht="12" customHeight="1">
      <c r="A12" s="509" t="s">
        <v>112</v>
      </c>
      <c r="B12" s="8" t="s">
        <v>309</v>
      </c>
      <c r="C12" s="361"/>
    </row>
    <row r="13" spans="1:3" s="421" customFormat="1" ht="12" customHeight="1">
      <c r="A13" s="509" t="s">
        <v>158</v>
      </c>
      <c r="B13" s="8" t="s">
        <v>310</v>
      </c>
      <c r="C13" s="361"/>
    </row>
    <row r="14" spans="1:3" s="421" customFormat="1" ht="12" customHeight="1">
      <c r="A14" s="509" t="s">
        <v>113</v>
      </c>
      <c r="B14" s="8" t="s">
        <v>491</v>
      </c>
      <c r="C14" s="361"/>
    </row>
    <row r="15" spans="1:3" s="421" customFormat="1" ht="12" customHeight="1">
      <c r="A15" s="509" t="s">
        <v>114</v>
      </c>
      <c r="B15" s="7" t="s">
        <v>492</v>
      </c>
      <c r="C15" s="361"/>
    </row>
    <row r="16" spans="1:3" s="421" customFormat="1" ht="12" customHeight="1">
      <c r="A16" s="509" t="s">
        <v>124</v>
      </c>
      <c r="B16" s="8" t="s">
        <v>313</v>
      </c>
      <c r="C16" s="411"/>
    </row>
    <row r="17" spans="1:3" s="518" customFormat="1" ht="12" customHeight="1">
      <c r="A17" s="509" t="s">
        <v>125</v>
      </c>
      <c r="B17" s="8" t="s">
        <v>314</v>
      </c>
      <c r="C17" s="361"/>
    </row>
    <row r="18" spans="1:3" s="518" customFormat="1" ht="12" customHeight="1" thickBot="1">
      <c r="A18" s="509" t="s">
        <v>126</v>
      </c>
      <c r="B18" s="7" t="s">
        <v>315</v>
      </c>
      <c r="C18" s="362"/>
    </row>
    <row r="19" spans="1:3" s="421" customFormat="1" ht="12" customHeight="1" thickBot="1">
      <c r="A19" s="233" t="s">
        <v>22</v>
      </c>
      <c r="B19" s="277" t="s">
        <v>493</v>
      </c>
      <c r="C19" s="363">
        <f>SUM(C20:C22)</f>
        <v>0</v>
      </c>
    </row>
    <row r="20" spans="1:3" s="518" customFormat="1" ht="12" customHeight="1">
      <c r="A20" s="509" t="s">
        <v>115</v>
      </c>
      <c r="B20" s="9" t="s">
        <v>281</v>
      </c>
      <c r="C20" s="361"/>
    </row>
    <row r="21" spans="1:3" s="518" customFormat="1" ht="12" customHeight="1">
      <c r="A21" s="509" t="s">
        <v>116</v>
      </c>
      <c r="B21" s="8" t="s">
        <v>494</v>
      </c>
      <c r="C21" s="361"/>
    </row>
    <row r="22" spans="1:3" s="518" customFormat="1" ht="12" customHeight="1">
      <c r="A22" s="509" t="s">
        <v>117</v>
      </c>
      <c r="B22" s="8" t="s">
        <v>495</v>
      </c>
      <c r="C22" s="361"/>
    </row>
    <row r="23" spans="1:3" s="518" customFormat="1" ht="12" customHeight="1" thickBot="1">
      <c r="A23" s="509" t="s">
        <v>118</v>
      </c>
      <c r="B23" s="8" t="s">
        <v>2</v>
      </c>
      <c r="C23" s="361"/>
    </row>
    <row r="24" spans="1:3" s="518" customFormat="1" ht="12" customHeight="1" thickBot="1">
      <c r="A24" s="241" t="s">
        <v>23</v>
      </c>
      <c r="B24" s="149" t="s">
        <v>184</v>
      </c>
      <c r="C24" s="390"/>
    </row>
    <row r="25" spans="1:3" s="518" customFormat="1" ht="12" customHeight="1" thickBot="1">
      <c r="A25" s="241" t="s">
        <v>24</v>
      </c>
      <c r="B25" s="149" t="s">
        <v>496</v>
      </c>
      <c r="C25" s="363">
        <f>+C26+C27</f>
        <v>0</v>
      </c>
    </row>
    <row r="26" spans="1:3" s="518" customFormat="1" ht="12" customHeight="1">
      <c r="A26" s="510" t="s">
        <v>291</v>
      </c>
      <c r="B26" s="511" t="s">
        <v>494</v>
      </c>
      <c r="C26" s="94"/>
    </row>
    <row r="27" spans="1:3" s="518" customFormat="1" ht="12" customHeight="1">
      <c r="A27" s="510" t="s">
        <v>294</v>
      </c>
      <c r="B27" s="512" t="s">
        <v>497</v>
      </c>
      <c r="C27" s="364"/>
    </row>
    <row r="28" spans="1:3" s="518" customFormat="1" ht="12" customHeight="1" thickBot="1">
      <c r="A28" s="509" t="s">
        <v>295</v>
      </c>
      <c r="B28" s="513" t="s">
        <v>498</v>
      </c>
      <c r="C28" s="101"/>
    </row>
    <row r="29" spans="1:3" s="518" customFormat="1" ht="12" customHeight="1" thickBot="1">
      <c r="A29" s="241" t="s">
        <v>25</v>
      </c>
      <c r="B29" s="149" t="s">
        <v>499</v>
      </c>
      <c r="C29" s="363">
        <f>+C30+C31+C32</f>
        <v>0</v>
      </c>
    </row>
    <row r="30" spans="1:3" s="518" customFormat="1" ht="12" customHeight="1">
      <c r="A30" s="510" t="s">
        <v>102</v>
      </c>
      <c r="B30" s="511" t="s">
        <v>320</v>
      </c>
      <c r="C30" s="94"/>
    </row>
    <row r="31" spans="1:3" s="518" customFormat="1" ht="12" customHeight="1">
      <c r="A31" s="510" t="s">
        <v>103</v>
      </c>
      <c r="B31" s="512" t="s">
        <v>321</v>
      </c>
      <c r="C31" s="364"/>
    </row>
    <row r="32" spans="1:3" s="518" customFormat="1" ht="12" customHeight="1" thickBot="1">
      <c r="A32" s="509" t="s">
        <v>104</v>
      </c>
      <c r="B32" s="167" t="s">
        <v>322</v>
      </c>
      <c r="C32" s="101"/>
    </row>
    <row r="33" spans="1:3" s="421" customFormat="1" ht="12" customHeight="1" thickBot="1">
      <c r="A33" s="241" t="s">
        <v>26</v>
      </c>
      <c r="B33" s="149" t="s">
        <v>435</v>
      </c>
      <c r="C33" s="390"/>
    </row>
    <row r="34" spans="1:3" s="421" customFormat="1" ht="12" customHeight="1" thickBot="1">
      <c r="A34" s="241" t="s">
        <v>27</v>
      </c>
      <c r="B34" s="149" t="s">
        <v>500</v>
      </c>
      <c r="C34" s="412"/>
    </row>
    <row r="35" spans="1:3" s="421" customFormat="1" ht="12" customHeight="1" thickBot="1">
      <c r="A35" s="233" t="s">
        <v>28</v>
      </c>
      <c r="B35" s="149" t="s">
        <v>501</v>
      </c>
      <c r="C35" s="413">
        <f>+C8+C19+C24+C25+C29+C33+C34</f>
        <v>0</v>
      </c>
    </row>
    <row r="36" spans="1:3" s="421" customFormat="1" ht="12" customHeight="1" thickBot="1">
      <c r="A36" s="278" t="s">
        <v>29</v>
      </c>
      <c r="B36" s="149" t="s">
        <v>502</v>
      </c>
      <c r="C36" s="413">
        <f>+C37+C38+C39</f>
        <v>69988</v>
      </c>
    </row>
    <row r="37" spans="1:3" s="421" customFormat="1" ht="12" customHeight="1">
      <c r="A37" s="510" t="s">
        <v>503</v>
      </c>
      <c r="B37" s="511" t="s">
        <v>252</v>
      </c>
      <c r="C37" s="94"/>
    </row>
    <row r="38" spans="1:3" s="421" customFormat="1" ht="12" customHeight="1">
      <c r="A38" s="510" t="s">
        <v>504</v>
      </c>
      <c r="B38" s="512" t="s">
        <v>3</v>
      </c>
      <c r="C38" s="364"/>
    </row>
    <row r="39" spans="1:3" s="518" customFormat="1" ht="12" customHeight="1" thickBot="1">
      <c r="A39" s="509" t="s">
        <v>505</v>
      </c>
      <c r="B39" s="167" t="s">
        <v>506</v>
      </c>
      <c r="C39" s="101">
        <v>69988</v>
      </c>
    </row>
    <row r="40" spans="1:3" s="518" customFormat="1" ht="15" customHeight="1" thickBot="1">
      <c r="A40" s="278" t="s">
        <v>30</v>
      </c>
      <c r="B40" s="279" t="s">
        <v>507</v>
      </c>
      <c r="C40" s="416">
        <f>+C35+C36</f>
        <v>69988</v>
      </c>
    </row>
    <row r="41" spans="1:3" s="518" customFormat="1" ht="15" customHeight="1">
      <c r="A41" s="280"/>
      <c r="B41" s="281"/>
      <c r="C41" s="414"/>
    </row>
    <row r="42" spans="1:3" ht="13.5" thickBot="1">
      <c r="A42" s="282"/>
      <c r="B42" s="283"/>
      <c r="C42" s="415"/>
    </row>
    <row r="43" spans="1:3" s="517" customFormat="1" ht="16.5" customHeight="1" thickBot="1">
      <c r="A43" s="284"/>
      <c r="B43" s="285" t="s">
        <v>63</v>
      </c>
      <c r="C43" s="416"/>
    </row>
    <row r="44" spans="1:3" s="519" customFormat="1" ht="12" customHeight="1" thickBot="1">
      <c r="A44" s="241" t="s">
        <v>21</v>
      </c>
      <c r="B44" s="149" t="s">
        <v>508</v>
      </c>
      <c r="C44" s="363">
        <f>SUM(C45:C49)</f>
        <v>69988</v>
      </c>
    </row>
    <row r="45" spans="1:3" ht="12" customHeight="1">
      <c r="A45" s="509" t="s">
        <v>109</v>
      </c>
      <c r="B45" s="9" t="s">
        <v>52</v>
      </c>
      <c r="C45" s="94">
        <v>51157</v>
      </c>
    </row>
    <row r="46" spans="1:3" ht="12" customHeight="1">
      <c r="A46" s="509" t="s">
        <v>110</v>
      </c>
      <c r="B46" s="8" t="s">
        <v>193</v>
      </c>
      <c r="C46" s="97">
        <v>13812</v>
      </c>
    </row>
    <row r="47" spans="1:3" ht="12" customHeight="1">
      <c r="A47" s="509" t="s">
        <v>111</v>
      </c>
      <c r="B47" s="8" t="s">
        <v>150</v>
      </c>
      <c r="C47" s="97">
        <v>5019</v>
      </c>
    </row>
    <row r="48" spans="1:3" ht="12" customHeight="1">
      <c r="A48" s="509" t="s">
        <v>112</v>
      </c>
      <c r="B48" s="8" t="s">
        <v>194</v>
      </c>
      <c r="C48" s="97"/>
    </row>
    <row r="49" spans="1:3" ht="12" customHeight="1" thickBot="1">
      <c r="A49" s="509" t="s">
        <v>158</v>
      </c>
      <c r="B49" s="8" t="s">
        <v>195</v>
      </c>
      <c r="C49" s="97"/>
    </row>
    <row r="50" spans="1:3" ht="12" customHeight="1" thickBot="1">
      <c r="A50" s="241" t="s">
        <v>22</v>
      </c>
      <c r="B50" s="149" t="s">
        <v>509</v>
      </c>
      <c r="C50" s="363">
        <f>SUM(C51:C53)</f>
        <v>0</v>
      </c>
    </row>
    <row r="51" spans="1:3" s="519" customFormat="1" ht="12" customHeight="1">
      <c r="A51" s="509" t="s">
        <v>115</v>
      </c>
      <c r="B51" s="9" t="s">
        <v>242</v>
      </c>
      <c r="C51" s="94"/>
    </row>
    <row r="52" spans="1:3" ht="12" customHeight="1">
      <c r="A52" s="509" t="s">
        <v>116</v>
      </c>
      <c r="B52" s="8" t="s">
        <v>197</v>
      </c>
      <c r="C52" s="97"/>
    </row>
    <row r="53" spans="1:3" ht="12" customHeight="1">
      <c r="A53" s="509" t="s">
        <v>117</v>
      </c>
      <c r="B53" s="8" t="s">
        <v>64</v>
      </c>
      <c r="C53" s="97"/>
    </row>
    <row r="54" spans="1:3" ht="12" customHeight="1" thickBot="1">
      <c r="A54" s="509" t="s">
        <v>118</v>
      </c>
      <c r="B54" s="8" t="s">
        <v>4</v>
      </c>
      <c r="C54" s="97"/>
    </row>
    <row r="55" spans="1:3" ht="15" customHeight="1" thickBot="1">
      <c r="A55" s="241" t="s">
        <v>23</v>
      </c>
      <c r="B55" s="286" t="s">
        <v>510</v>
      </c>
      <c r="C55" s="417">
        <f>+C44+C50</f>
        <v>69988</v>
      </c>
    </row>
    <row r="56" ht="13.5" thickBot="1">
      <c r="C56" s="418"/>
    </row>
    <row r="57" spans="1:3" ht="15" customHeight="1" thickBot="1">
      <c r="A57" s="289" t="s">
        <v>218</v>
      </c>
      <c r="B57" s="290"/>
      <c r="C57" s="146">
        <v>18</v>
      </c>
    </row>
    <row r="58" spans="1:3" ht="14.25" customHeight="1" thickBot="1">
      <c r="A58" s="289" t="s">
        <v>219</v>
      </c>
      <c r="B58" s="290"/>
      <c r="C58" s="14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SheetLayoutView="100" workbookViewId="0" topLeftCell="A55">
      <selection activeCell="C122" sqref="C122"/>
    </sheetView>
  </sheetViews>
  <sheetFormatPr defaultColWidth="9.0039062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69" customWidth="1"/>
    <col min="5" max="16384" width="9.375" style="469" customWidth="1"/>
  </cols>
  <sheetData>
    <row r="1" spans="1:3" ht="15.75" customHeight="1">
      <c r="A1" s="603" t="s">
        <v>18</v>
      </c>
      <c r="B1" s="603"/>
      <c r="C1" s="603"/>
    </row>
    <row r="2" spans="1:3" ht="15.75" customHeight="1" thickBot="1">
      <c r="A2" s="602" t="s">
        <v>162</v>
      </c>
      <c r="B2" s="602"/>
      <c r="C2" s="353" t="s">
        <v>243</v>
      </c>
    </row>
    <row r="3" spans="1:3" ht="37.5" customHeight="1" thickBot="1">
      <c r="A3" s="23" t="s">
        <v>78</v>
      </c>
      <c r="B3" s="24" t="s">
        <v>20</v>
      </c>
      <c r="C3" s="44" t="s">
        <v>272</v>
      </c>
    </row>
    <row r="4" spans="1:3" s="470" customFormat="1" ht="12" customHeight="1" thickBot="1">
      <c r="A4" s="464">
        <v>1</v>
      </c>
      <c r="B4" s="465">
        <v>2</v>
      </c>
      <c r="C4" s="466">
        <v>3</v>
      </c>
    </row>
    <row r="5" spans="1:3" s="471" customFormat="1" ht="12" customHeight="1" thickBot="1">
      <c r="A5" s="20" t="s">
        <v>21</v>
      </c>
      <c r="B5" s="21" t="s">
        <v>273</v>
      </c>
      <c r="C5" s="343">
        <f>+C6+C7+C8+C9+C10+C11</f>
        <v>217542</v>
      </c>
    </row>
    <row r="6" spans="1:3" s="471" customFormat="1" ht="12" customHeight="1">
      <c r="A6" s="15" t="s">
        <v>109</v>
      </c>
      <c r="B6" s="472" t="s">
        <v>274</v>
      </c>
      <c r="C6" s="346">
        <v>92008</v>
      </c>
    </row>
    <row r="7" spans="1:3" s="471" customFormat="1" ht="12" customHeight="1">
      <c r="A7" s="14" t="s">
        <v>110</v>
      </c>
      <c r="B7" s="473" t="s">
        <v>275</v>
      </c>
      <c r="C7" s="345">
        <v>56435</v>
      </c>
    </row>
    <row r="8" spans="1:3" s="471" customFormat="1" ht="12" customHeight="1">
      <c r="A8" s="14" t="s">
        <v>111</v>
      </c>
      <c r="B8" s="473" t="s">
        <v>276</v>
      </c>
      <c r="C8" s="345">
        <v>61288</v>
      </c>
    </row>
    <row r="9" spans="1:3" s="471" customFormat="1" ht="12" customHeight="1">
      <c r="A9" s="14" t="s">
        <v>112</v>
      </c>
      <c r="B9" s="473" t="s">
        <v>277</v>
      </c>
      <c r="C9" s="345">
        <v>4952</v>
      </c>
    </row>
    <row r="10" spans="1:3" s="471" customFormat="1" ht="12" customHeight="1">
      <c r="A10" s="14" t="s">
        <v>158</v>
      </c>
      <c r="B10" s="473" t="s">
        <v>278</v>
      </c>
      <c r="C10" s="345">
        <v>2859</v>
      </c>
    </row>
    <row r="11" spans="1:3" s="471" customFormat="1" ht="12" customHeight="1" thickBot="1">
      <c r="A11" s="16" t="s">
        <v>113</v>
      </c>
      <c r="B11" s="474" t="s">
        <v>279</v>
      </c>
      <c r="C11" s="345"/>
    </row>
    <row r="12" spans="1:3" s="471" customFormat="1" ht="12" customHeight="1" thickBot="1">
      <c r="A12" s="20" t="s">
        <v>22</v>
      </c>
      <c r="B12" s="338" t="s">
        <v>280</v>
      </c>
      <c r="C12" s="343">
        <f>+C13+C14+C15+C16+C17</f>
        <v>76455</v>
      </c>
    </row>
    <row r="13" spans="1:3" s="471" customFormat="1" ht="12" customHeight="1">
      <c r="A13" s="15" t="s">
        <v>115</v>
      </c>
      <c r="B13" s="472" t="s">
        <v>281</v>
      </c>
      <c r="C13" s="346"/>
    </row>
    <row r="14" spans="1:3" s="471" customFormat="1" ht="12" customHeight="1">
      <c r="A14" s="14" t="s">
        <v>116</v>
      </c>
      <c r="B14" s="473" t="s">
        <v>282</v>
      </c>
      <c r="C14" s="345"/>
    </row>
    <row r="15" spans="1:3" s="471" customFormat="1" ht="12" customHeight="1">
      <c r="A15" s="14" t="s">
        <v>117</v>
      </c>
      <c r="B15" s="473" t="s">
        <v>519</v>
      </c>
      <c r="C15" s="345"/>
    </row>
    <row r="16" spans="1:3" s="471" customFormat="1" ht="12" customHeight="1">
      <c r="A16" s="14" t="s">
        <v>118</v>
      </c>
      <c r="B16" s="473" t="s">
        <v>520</v>
      </c>
      <c r="C16" s="345"/>
    </row>
    <row r="17" spans="1:3" s="471" customFormat="1" ht="12" customHeight="1">
      <c r="A17" s="14" t="s">
        <v>119</v>
      </c>
      <c r="B17" s="473" t="s">
        <v>283</v>
      </c>
      <c r="C17" s="345">
        <v>76455</v>
      </c>
    </row>
    <row r="18" spans="1:3" s="471" customFormat="1" ht="12" customHeight="1" thickBot="1">
      <c r="A18" s="16" t="s">
        <v>128</v>
      </c>
      <c r="B18" s="474" t="s">
        <v>284</v>
      </c>
      <c r="C18" s="347">
        <v>29303</v>
      </c>
    </row>
    <row r="19" spans="1:3" s="471" customFormat="1" ht="12" customHeight="1" thickBot="1">
      <c r="A19" s="20" t="s">
        <v>23</v>
      </c>
      <c r="B19" s="21" t="s">
        <v>285</v>
      </c>
      <c r="C19" s="343">
        <f>+C20+C21+C22+C23+C24</f>
        <v>59894</v>
      </c>
    </row>
    <row r="20" spans="1:3" s="471" customFormat="1" ht="12" customHeight="1">
      <c r="A20" s="15" t="s">
        <v>98</v>
      </c>
      <c r="B20" s="472" t="s">
        <v>286</v>
      </c>
      <c r="C20" s="346"/>
    </row>
    <row r="21" spans="1:3" s="471" customFormat="1" ht="12" customHeight="1">
      <c r="A21" s="14" t="s">
        <v>99</v>
      </c>
      <c r="B21" s="473" t="s">
        <v>287</v>
      </c>
      <c r="C21" s="345"/>
    </row>
    <row r="22" spans="1:3" s="471" customFormat="1" ht="12" customHeight="1">
      <c r="A22" s="14" t="s">
        <v>100</v>
      </c>
      <c r="B22" s="473" t="s">
        <v>521</v>
      </c>
      <c r="C22" s="345"/>
    </row>
    <row r="23" spans="1:3" s="471" customFormat="1" ht="12" customHeight="1">
      <c r="A23" s="14" t="s">
        <v>101</v>
      </c>
      <c r="B23" s="473" t="s">
        <v>522</v>
      </c>
      <c r="C23" s="345"/>
    </row>
    <row r="24" spans="1:3" s="471" customFormat="1" ht="12" customHeight="1">
      <c r="A24" s="14" t="s">
        <v>181</v>
      </c>
      <c r="B24" s="473" t="s">
        <v>288</v>
      </c>
      <c r="C24" s="345">
        <v>59894</v>
      </c>
    </row>
    <row r="25" spans="1:3" s="471" customFormat="1" ht="12" customHeight="1" thickBot="1">
      <c r="A25" s="16" t="s">
        <v>182</v>
      </c>
      <c r="B25" s="474" t="s">
        <v>289</v>
      </c>
      <c r="C25" s="347">
        <v>21924</v>
      </c>
    </row>
    <row r="26" spans="1:3" s="471" customFormat="1" ht="12" customHeight="1" thickBot="1">
      <c r="A26" s="20" t="s">
        <v>183</v>
      </c>
      <c r="B26" s="21" t="s">
        <v>290</v>
      </c>
      <c r="C26" s="349">
        <f>+C27+C30+C31+C32</f>
        <v>117130</v>
      </c>
    </row>
    <row r="27" spans="1:3" s="471" customFormat="1" ht="12" customHeight="1">
      <c r="A27" s="15" t="s">
        <v>291</v>
      </c>
      <c r="B27" s="472" t="s">
        <v>297</v>
      </c>
      <c r="C27" s="467">
        <f>+C28+C29</f>
        <v>104620</v>
      </c>
    </row>
    <row r="28" spans="1:3" s="471" customFormat="1" ht="12" customHeight="1">
      <c r="A28" s="14" t="s">
        <v>292</v>
      </c>
      <c r="B28" s="473" t="s">
        <v>298</v>
      </c>
      <c r="C28" s="345">
        <v>42200</v>
      </c>
    </row>
    <row r="29" spans="1:3" s="471" customFormat="1" ht="12" customHeight="1">
      <c r="A29" s="14" t="s">
        <v>293</v>
      </c>
      <c r="B29" s="473" t="s">
        <v>299</v>
      </c>
      <c r="C29" s="345">
        <v>62420</v>
      </c>
    </row>
    <row r="30" spans="1:3" s="471" customFormat="1" ht="12" customHeight="1">
      <c r="A30" s="14" t="s">
        <v>294</v>
      </c>
      <c r="B30" s="473" t="s">
        <v>300</v>
      </c>
      <c r="C30" s="345">
        <v>10800</v>
      </c>
    </row>
    <row r="31" spans="1:3" s="471" customFormat="1" ht="12" customHeight="1">
      <c r="A31" s="14" t="s">
        <v>295</v>
      </c>
      <c r="B31" s="473" t="s">
        <v>301</v>
      </c>
      <c r="C31" s="345"/>
    </row>
    <row r="32" spans="1:3" s="471" customFormat="1" ht="12" customHeight="1" thickBot="1">
      <c r="A32" s="16" t="s">
        <v>296</v>
      </c>
      <c r="B32" s="474" t="s">
        <v>302</v>
      </c>
      <c r="C32" s="347">
        <v>1710</v>
      </c>
    </row>
    <row r="33" spans="1:3" s="471" customFormat="1" ht="12" customHeight="1" thickBot="1">
      <c r="A33" s="20" t="s">
        <v>25</v>
      </c>
      <c r="B33" s="21" t="s">
        <v>303</v>
      </c>
      <c r="C33" s="343">
        <f>SUM(C34:C43)</f>
        <v>36170</v>
      </c>
    </row>
    <row r="34" spans="1:3" s="471" customFormat="1" ht="12" customHeight="1">
      <c r="A34" s="15" t="s">
        <v>102</v>
      </c>
      <c r="B34" s="472" t="s">
        <v>306</v>
      </c>
      <c r="C34" s="346"/>
    </row>
    <row r="35" spans="1:3" s="471" customFormat="1" ht="12" customHeight="1">
      <c r="A35" s="14" t="s">
        <v>103</v>
      </c>
      <c r="B35" s="473" t="s">
        <v>307</v>
      </c>
      <c r="C35" s="345">
        <v>115</v>
      </c>
    </row>
    <row r="36" spans="1:3" s="471" customFormat="1" ht="12" customHeight="1">
      <c r="A36" s="14" t="s">
        <v>104</v>
      </c>
      <c r="B36" s="473" t="s">
        <v>308</v>
      </c>
      <c r="C36" s="345">
        <v>17758</v>
      </c>
    </row>
    <row r="37" spans="1:3" s="471" customFormat="1" ht="12" customHeight="1">
      <c r="A37" s="14" t="s">
        <v>185</v>
      </c>
      <c r="B37" s="473" t="s">
        <v>309</v>
      </c>
      <c r="C37" s="345">
        <v>1968</v>
      </c>
    </row>
    <row r="38" spans="1:3" s="471" customFormat="1" ht="12" customHeight="1">
      <c r="A38" s="14" t="s">
        <v>186</v>
      </c>
      <c r="B38" s="473" t="s">
        <v>310</v>
      </c>
      <c r="C38" s="345">
        <v>8370</v>
      </c>
    </row>
    <row r="39" spans="1:3" s="471" customFormat="1" ht="12" customHeight="1">
      <c r="A39" s="14" t="s">
        <v>187</v>
      </c>
      <c r="B39" s="473" t="s">
        <v>311</v>
      </c>
      <c r="C39" s="345">
        <v>7009</v>
      </c>
    </row>
    <row r="40" spans="1:3" s="471" customFormat="1" ht="12" customHeight="1">
      <c r="A40" s="14" t="s">
        <v>188</v>
      </c>
      <c r="B40" s="473" t="s">
        <v>312</v>
      </c>
      <c r="C40" s="345"/>
    </row>
    <row r="41" spans="1:3" s="471" customFormat="1" ht="12" customHeight="1">
      <c r="A41" s="14" t="s">
        <v>189</v>
      </c>
      <c r="B41" s="473" t="s">
        <v>313</v>
      </c>
      <c r="C41" s="345">
        <v>950</v>
      </c>
    </row>
    <row r="42" spans="1:3" s="471" customFormat="1" ht="12" customHeight="1">
      <c r="A42" s="14" t="s">
        <v>304</v>
      </c>
      <c r="B42" s="473" t="s">
        <v>314</v>
      </c>
      <c r="C42" s="348"/>
    </row>
    <row r="43" spans="1:3" s="471" customFormat="1" ht="12" customHeight="1" thickBot="1">
      <c r="A43" s="16" t="s">
        <v>305</v>
      </c>
      <c r="B43" s="474" t="s">
        <v>315</v>
      </c>
      <c r="C43" s="459"/>
    </row>
    <row r="44" spans="1:3" s="471" customFormat="1" ht="12" customHeight="1" thickBot="1">
      <c r="A44" s="20" t="s">
        <v>26</v>
      </c>
      <c r="B44" s="21" t="s">
        <v>316</v>
      </c>
      <c r="C44" s="343">
        <f>SUM(C45:C49)</f>
        <v>0</v>
      </c>
    </row>
    <row r="45" spans="1:3" s="471" customFormat="1" ht="12" customHeight="1">
      <c r="A45" s="15" t="s">
        <v>105</v>
      </c>
      <c r="B45" s="472" t="s">
        <v>320</v>
      </c>
      <c r="C45" s="522"/>
    </row>
    <row r="46" spans="1:3" s="471" customFormat="1" ht="12" customHeight="1">
      <c r="A46" s="14" t="s">
        <v>106</v>
      </c>
      <c r="B46" s="473" t="s">
        <v>321</v>
      </c>
      <c r="C46" s="348"/>
    </row>
    <row r="47" spans="1:3" s="471" customFormat="1" ht="12" customHeight="1">
      <c r="A47" s="14" t="s">
        <v>317</v>
      </c>
      <c r="B47" s="473" t="s">
        <v>322</v>
      </c>
      <c r="C47" s="348"/>
    </row>
    <row r="48" spans="1:3" s="471" customFormat="1" ht="12" customHeight="1">
      <c r="A48" s="14" t="s">
        <v>318</v>
      </c>
      <c r="B48" s="473" t="s">
        <v>323</v>
      </c>
      <c r="C48" s="348"/>
    </row>
    <row r="49" spans="1:3" s="471" customFormat="1" ht="12" customHeight="1" thickBot="1">
      <c r="A49" s="16" t="s">
        <v>319</v>
      </c>
      <c r="B49" s="474" t="s">
        <v>324</v>
      </c>
      <c r="C49" s="459"/>
    </row>
    <row r="50" spans="1:3" s="471" customFormat="1" ht="12" customHeight="1" thickBot="1">
      <c r="A50" s="20" t="s">
        <v>190</v>
      </c>
      <c r="B50" s="21" t="s">
        <v>325</v>
      </c>
      <c r="C50" s="343">
        <f>SUM(C51:C53)</f>
        <v>0</v>
      </c>
    </row>
    <row r="51" spans="1:3" s="471" customFormat="1" ht="12" customHeight="1">
      <c r="A51" s="15" t="s">
        <v>107</v>
      </c>
      <c r="B51" s="472" t="s">
        <v>326</v>
      </c>
      <c r="C51" s="346"/>
    </row>
    <row r="52" spans="1:3" s="471" customFormat="1" ht="12" customHeight="1">
      <c r="A52" s="14" t="s">
        <v>108</v>
      </c>
      <c r="B52" s="473" t="s">
        <v>327</v>
      </c>
      <c r="C52" s="345"/>
    </row>
    <row r="53" spans="1:3" s="471" customFormat="1" ht="12" customHeight="1">
      <c r="A53" s="14" t="s">
        <v>330</v>
      </c>
      <c r="B53" s="473" t="s">
        <v>328</v>
      </c>
      <c r="C53" s="345"/>
    </row>
    <row r="54" spans="1:3" s="471" customFormat="1" ht="12" customHeight="1" thickBot="1">
      <c r="A54" s="16" t="s">
        <v>331</v>
      </c>
      <c r="B54" s="474" t="s">
        <v>329</v>
      </c>
      <c r="C54" s="347"/>
    </row>
    <row r="55" spans="1:3" s="471" customFormat="1" ht="12" customHeight="1" thickBot="1">
      <c r="A55" s="20" t="s">
        <v>28</v>
      </c>
      <c r="B55" s="338" t="s">
        <v>332</v>
      </c>
      <c r="C55" s="343">
        <f>SUM(C56:C58)</f>
        <v>49</v>
      </c>
    </row>
    <row r="56" spans="1:3" s="471" customFormat="1" ht="12" customHeight="1">
      <c r="A56" s="15" t="s">
        <v>191</v>
      </c>
      <c r="B56" s="472" t="s">
        <v>334</v>
      </c>
      <c r="C56" s="348"/>
    </row>
    <row r="57" spans="1:3" s="471" customFormat="1" ht="12" customHeight="1">
      <c r="A57" s="14" t="s">
        <v>192</v>
      </c>
      <c r="B57" s="473" t="s">
        <v>524</v>
      </c>
      <c r="C57" s="348">
        <v>49</v>
      </c>
    </row>
    <row r="58" spans="1:3" s="471" customFormat="1" ht="12" customHeight="1">
      <c r="A58" s="14" t="s">
        <v>244</v>
      </c>
      <c r="B58" s="473" t="s">
        <v>335</v>
      </c>
      <c r="C58" s="348"/>
    </row>
    <row r="59" spans="1:3" s="471" customFormat="1" ht="12" customHeight="1" thickBot="1">
      <c r="A59" s="16" t="s">
        <v>333</v>
      </c>
      <c r="B59" s="474" t="s">
        <v>336</v>
      </c>
      <c r="C59" s="348"/>
    </row>
    <row r="60" spans="1:3" s="471" customFormat="1" ht="12" customHeight="1" thickBot="1">
      <c r="A60" s="20" t="s">
        <v>29</v>
      </c>
      <c r="B60" s="21" t="s">
        <v>337</v>
      </c>
      <c r="C60" s="349">
        <f>+C5+C12+C19+C26+C33+C44+C50+C55</f>
        <v>507240</v>
      </c>
    </row>
    <row r="61" spans="1:3" s="471" customFormat="1" ht="12" customHeight="1" thickBot="1">
      <c r="A61" s="475" t="s">
        <v>338</v>
      </c>
      <c r="B61" s="338" t="s">
        <v>339</v>
      </c>
      <c r="C61" s="343">
        <f>SUM(C62:C64)</f>
        <v>0</v>
      </c>
    </row>
    <row r="62" spans="1:3" s="471" customFormat="1" ht="12" customHeight="1">
      <c r="A62" s="15" t="s">
        <v>372</v>
      </c>
      <c r="B62" s="472" t="s">
        <v>340</v>
      </c>
      <c r="C62" s="348"/>
    </row>
    <row r="63" spans="1:3" s="471" customFormat="1" ht="12" customHeight="1">
      <c r="A63" s="14" t="s">
        <v>381</v>
      </c>
      <c r="B63" s="473" t="s">
        <v>341</v>
      </c>
      <c r="C63" s="348"/>
    </row>
    <row r="64" spans="1:3" s="471" customFormat="1" ht="12" customHeight="1" thickBot="1">
      <c r="A64" s="16" t="s">
        <v>382</v>
      </c>
      <c r="B64" s="476" t="s">
        <v>342</v>
      </c>
      <c r="C64" s="348"/>
    </row>
    <row r="65" spans="1:3" s="471" customFormat="1" ht="12" customHeight="1" thickBot="1">
      <c r="A65" s="475" t="s">
        <v>343</v>
      </c>
      <c r="B65" s="338" t="s">
        <v>344</v>
      </c>
      <c r="C65" s="343">
        <f>SUM(C66:C69)</f>
        <v>0</v>
      </c>
    </row>
    <row r="66" spans="1:3" s="471" customFormat="1" ht="12" customHeight="1">
      <c r="A66" s="15" t="s">
        <v>159</v>
      </c>
      <c r="B66" s="472" t="s">
        <v>345</v>
      </c>
      <c r="C66" s="348"/>
    </row>
    <row r="67" spans="1:3" s="471" customFormat="1" ht="12" customHeight="1">
      <c r="A67" s="14" t="s">
        <v>160</v>
      </c>
      <c r="B67" s="473" t="s">
        <v>346</v>
      </c>
      <c r="C67" s="348"/>
    </row>
    <row r="68" spans="1:3" s="471" customFormat="1" ht="12" customHeight="1">
      <c r="A68" s="14" t="s">
        <v>373</v>
      </c>
      <c r="B68" s="473" t="s">
        <v>347</v>
      </c>
      <c r="C68" s="348"/>
    </row>
    <row r="69" spans="1:3" s="471" customFormat="1" ht="12" customHeight="1" thickBot="1">
      <c r="A69" s="16" t="s">
        <v>374</v>
      </c>
      <c r="B69" s="474" t="s">
        <v>348</v>
      </c>
      <c r="C69" s="348"/>
    </row>
    <row r="70" spans="1:3" s="471" customFormat="1" ht="12" customHeight="1" thickBot="1">
      <c r="A70" s="475" t="s">
        <v>349</v>
      </c>
      <c r="B70" s="338" t="s">
        <v>350</v>
      </c>
      <c r="C70" s="343">
        <f>SUM(C71:C72)</f>
        <v>15000</v>
      </c>
    </row>
    <row r="71" spans="1:3" s="471" customFormat="1" ht="12" customHeight="1">
      <c r="A71" s="15" t="s">
        <v>375</v>
      </c>
      <c r="B71" s="472" t="s">
        <v>351</v>
      </c>
      <c r="C71" s="348">
        <v>15000</v>
      </c>
    </row>
    <row r="72" spans="1:3" s="471" customFormat="1" ht="12" customHeight="1" thickBot="1">
      <c r="A72" s="16" t="s">
        <v>376</v>
      </c>
      <c r="B72" s="474" t="s">
        <v>352</v>
      </c>
      <c r="C72" s="348"/>
    </row>
    <row r="73" spans="1:3" s="471" customFormat="1" ht="12" customHeight="1" thickBot="1">
      <c r="A73" s="475" t="s">
        <v>353</v>
      </c>
      <c r="B73" s="338" t="s">
        <v>354</v>
      </c>
      <c r="C73" s="343">
        <f>SUM(C74:C76)</f>
        <v>0</v>
      </c>
    </row>
    <row r="74" spans="1:3" s="471" customFormat="1" ht="12" customHeight="1">
      <c r="A74" s="15" t="s">
        <v>377</v>
      </c>
      <c r="B74" s="472" t="s">
        <v>355</v>
      </c>
      <c r="C74" s="348"/>
    </row>
    <row r="75" spans="1:3" s="471" customFormat="1" ht="12" customHeight="1">
      <c r="A75" s="14" t="s">
        <v>378</v>
      </c>
      <c r="B75" s="473" t="s">
        <v>356</v>
      </c>
      <c r="C75" s="348"/>
    </row>
    <row r="76" spans="1:3" s="471" customFormat="1" ht="12" customHeight="1" thickBot="1">
      <c r="A76" s="16" t="s">
        <v>379</v>
      </c>
      <c r="B76" s="474" t="s">
        <v>357</v>
      </c>
      <c r="C76" s="348"/>
    </row>
    <row r="77" spans="1:3" s="471" customFormat="1" ht="12" customHeight="1" thickBot="1">
      <c r="A77" s="475" t="s">
        <v>358</v>
      </c>
      <c r="B77" s="338" t="s">
        <v>380</v>
      </c>
      <c r="C77" s="343">
        <f>SUM(C78:C81)</f>
        <v>0</v>
      </c>
    </row>
    <row r="78" spans="1:3" s="471" customFormat="1" ht="12" customHeight="1">
      <c r="A78" s="477" t="s">
        <v>359</v>
      </c>
      <c r="B78" s="472" t="s">
        <v>360</v>
      </c>
      <c r="C78" s="348"/>
    </row>
    <row r="79" spans="1:3" s="471" customFormat="1" ht="12" customHeight="1">
      <c r="A79" s="478" t="s">
        <v>361</v>
      </c>
      <c r="B79" s="473" t="s">
        <v>362</v>
      </c>
      <c r="C79" s="348"/>
    </row>
    <row r="80" spans="1:3" s="471" customFormat="1" ht="12" customHeight="1">
      <c r="A80" s="478" t="s">
        <v>363</v>
      </c>
      <c r="B80" s="473" t="s">
        <v>364</v>
      </c>
      <c r="C80" s="348"/>
    </row>
    <row r="81" spans="1:3" s="471" customFormat="1" ht="12" customHeight="1" thickBot="1">
      <c r="A81" s="479" t="s">
        <v>365</v>
      </c>
      <c r="B81" s="474" t="s">
        <v>366</v>
      </c>
      <c r="C81" s="348"/>
    </row>
    <row r="82" spans="1:3" s="471" customFormat="1" ht="13.5" customHeight="1" thickBot="1">
      <c r="A82" s="475" t="s">
        <v>367</v>
      </c>
      <c r="B82" s="338" t="s">
        <v>368</v>
      </c>
      <c r="C82" s="523"/>
    </row>
    <row r="83" spans="1:3" s="471" customFormat="1" ht="15.75" customHeight="1" thickBot="1">
      <c r="A83" s="475" t="s">
        <v>369</v>
      </c>
      <c r="B83" s="480" t="s">
        <v>370</v>
      </c>
      <c r="C83" s="349">
        <f>+C61+C65+C70+C73+C77+C82</f>
        <v>15000</v>
      </c>
    </row>
    <row r="84" spans="1:3" s="471" customFormat="1" ht="16.5" customHeight="1" thickBot="1">
      <c r="A84" s="481" t="s">
        <v>383</v>
      </c>
      <c r="B84" s="482" t="s">
        <v>371</v>
      </c>
      <c r="C84" s="349">
        <f>+C60+C83</f>
        <v>522240</v>
      </c>
    </row>
    <row r="85" spans="1:3" s="471" customFormat="1" ht="83.25" customHeight="1">
      <c r="A85" s="5"/>
      <c r="B85" s="6"/>
      <c r="C85" s="350"/>
    </row>
    <row r="86" spans="1:3" ht="16.5" customHeight="1">
      <c r="A86" s="603" t="s">
        <v>50</v>
      </c>
      <c r="B86" s="603"/>
      <c r="C86" s="603"/>
    </row>
    <row r="87" spans="1:3" s="483" customFormat="1" ht="16.5" customHeight="1" thickBot="1">
      <c r="A87" s="604" t="s">
        <v>163</v>
      </c>
      <c r="B87" s="604"/>
      <c r="C87" s="165" t="s">
        <v>243</v>
      </c>
    </row>
    <row r="88" spans="1:3" ht="37.5" customHeight="1" thickBot="1">
      <c r="A88" s="23" t="s">
        <v>78</v>
      </c>
      <c r="B88" s="24" t="s">
        <v>51</v>
      </c>
      <c r="C88" s="44" t="s">
        <v>272</v>
      </c>
    </row>
    <row r="89" spans="1:3" s="470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386</v>
      </c>
      <c r="C90" s="342">
        <f>SUM(C91:C95)</f>
        <v>413747</v>
      </c>
    </row>
    <row r="91" spans="1:3" ht="12" customHeight="1">
      <c r="A91" s="17" t="s">
        <v>109</v>
      </c>
      <c r="B91" s="10" t="s">
        <v>52</v>
      </c>
      <c r="C91" s="344">
        <v>147102</v>
      </c>
    </row>
    <row r="92" spans="1:3" ht="12" customHeight="1">
      <c r="A92" s="14" t="s">
        <v>110</v>
      </c>
      <c r="B92" s="8" t="s">
        <v>193</v>
      </c>
      <c r="C92" s="345">
        <v>35682</v>
      </c>
    </row>
    <row r="93" spans="1:3" ht="12" customHeight="1">
      <c r="A93" s="14" t="s">
        <v>111</v>
      </c>
      <c r="B93" s="8" t="s">
        <v>150</v>
      </c>
      <c r="C93" s="347">
        <v>163822</v>
      </c>
    </row>
    <row r="94" spans="1:3" ht="12" customHeight="1">
      <c r="A94" s="14" t="s">
        <v>112</v>
      </c>
      <c r="B94" s="11" t="s">
        <v>194</v>
      </c>
      <c r="C94" s="347">
        <v>37051</v>
      </c>
    </row>
    <row r="95" spans="1:3" ht="12" customHeight="1">
      <c r="A95" s="14" t="s">
        <v>123</v>
      </c>
      <c r="B95" s="19" t="s">
        <v>195</v>
      </c>
      <c r="C95" s="347">
        <v>30090</v>
      </c>
    </row>
    <row r="96" spans="1:3" ht="12" customHeight="1">
      <c r="A96" s="14" t="s">
        <v>113</v>
      </c>
      <c r="B96" s="8" t="s">
        <v>387</v>
      </c>
      <c r="C96" s="347"/>
    </row>
    <row r="97" spans="1:3" ht="12" customHeight="1">
      <c r="A97" s="14" t="s">
        <v>114</v>
      </c>
      <c r="B97" s="168" t="s">
        <v>388</v>
      </c>
      <c r="C97" s="347"/>
    </row>
    <row r="98" spans="1:3" ht="12" customHeight="1">
      <c r="A98" s="14" t="s">
        <v>124</v>
      </c>
      <c r="B98" s="169" t="s">
        <v>389</v>
      </c>
      <c r="C98" s="347"/>
    </row>
    <row r="99" spans="1:3" ht="12" customHeight="1">
      <c r="A99" s="14" t="s">
        <v>125</v>
      </c>
      <c r="B99" s="169" t="s">
        <v>390</v>
      </c>
      <c r="C99" s="347"/>
    </row>
    <row r="100" spans="1:3" ht="12" customHeight="1">
      <c r="A100" s="14" t="s">
        <v>126</v>
      </c>
      <c r="B100" s="168" t="s">
        <v>391</v>
      </c>
      <c r="C100" s="347"/>
    </row>
    <row r="101" spans="1:3" ht="12" customHeight="1">
      <c r="A101" s="14" t="s">
        <v>127</v>
      </c>
      <c r="B101" s="168" t="s">
        <v>392</v>
      </c>
      <c r="C101" s="347"/>
    </row>
    <row r="102" spans="1:3" ht="12" customHeight="1">
      <c r="A102" s="14" t="s">
        <v>129</v>
      </c>
      <c r="B102" s="169" t="s">
        <v>393</v>
      </c>
      <c r="C102" s="347"/>
    </row>
    <row r="103" spans="1:3" ht="12" customHeight="1">
      <c r="A103" s="13" t="s">
        <v>196</v>
      </c>
      <c r="B103" s="170" t="s">
        <v>394</v>
      </c>
      <c r="C103" s="347"/>
    </row>
    <row r="104" spans="1:3" ht="12" customHeight="1">
      <c r="A104" s="14" t="s">
        <v>384</v>
      </c>
      <c r="B104" s="170" t="s">
        <v>395</v>
      </c>
      <c r="C104" s="347"/>
    </row>
    <row r="105" spans="1:3" ht="12" customHeight="1" thickBot="1">
      <c r="A105" s="18" t="s">
        <v>385</v>
      </c>
      <c r="B105" s="171" t="s">
        <v>396</v>
      </c>
      <c r="C105" s="351">
        <v>30090</v>
      </c>
    </row>
    <row r="106" spans="1:3" ht="12" customHeight="1" thickBot="1">
      <c r="A106" s="20" t="s">
        <v>22</v>
      </c>
      <c r="B106" s="30" t="s">
        <v>397</v>
      </c>
      <c r="C106" s="343">
        <f>+C107+C109+C111</f>
        <v>99527</v>
      </c>
    </row>
    <row r="107" spans="1:3" ht="12" customHeight="1">
      <c r="A107" s="15" t="s">
        <v>115</v>
      </c>
      <c r="B107" s="8" t="s">
        <v>242</v>
      </c>
      <c r="C107" s="346">
        <v>99527</v>
      </c>
    </row>
    <row r="108" spans="1:3" ht="12" customHeight="1">
      <c r="A108" s="15" t="s">
        <v>116</v>
      </c>
      <c r="B108" s="12" t="s">
        <v>401</v>
      </c>
      <c r="C108" s="346">
        <v>723</v>
      </c>
    </row>
    <row r="109" spans="1:3" ht="12" customHeight="1">
      <c r="A109" s="15" t="s">
        <v>117</v>
      </c>
      <c r="B109" s="12" t="s">
        <v>197</v>
      </c>
      <c r="C109" s="345"/>
    </row>
    <row r="110" spans="1:3" ht="12" customHeight="1">
      <c r="A110" s="15" t="s">
        <v>118</v>
      </c>
      <c r="B110" s="12" t="s">
        <v>402</v>
      </c>
      <c r="C110" s="310"/>
    </row>
    <row r="111" spans="1:3" ht="12" customHeight="1">
      <c r="A111" s="15" t="s">
        <v>119</v>
      </c>
      <c r="B111" s="340" t="s">
        <v>245</v>
      </c>
      <c r="C111" s="310"/>
    </row>
    <row r="112" spans="1:3" ht="12" customHeight="1">
      <c r="A112" s="15" t="s">
        <v>128</v>
      </c>
      <c r="B112" s="339" t="s">
        <v>525</v>
      </c>
      <c r="C112" s="310"/>
    </row>
    <row r="113" spans="1:3" ht="12" customHeight="1">
      <c r="A113" s="15" t="s">
        <v>130</v>
      </c>
      <c r="B113" s="468" t="s">
        <v>407</v>
      </c>
      <c r="C113" s="310"/>
    </row>
    <row r="114" spans="1:3" ht="15.75">
      <c r="A114" s="15" t="s">
        <v>198</v>
      </c>
      <c r="B114" s="169" t="s">
        <v>390</v>
      </c>
      <c r="C114" s="310"/>
    </row>
    <row r="115" spans="1:3" ht="12" customHeight="1">
      <c r="A115" s="15" t="s">
        <v>199</v>
      </c>
      <c r="B115" s="169" t="s">
        <v>406</v>
      </c>
      <c r="C115" s="310"/>
    </row>
    <row r="116" spans="1:3" ht="12" customHeight="1">
      <c r="A116" s="15" t="s">
        <v>200</v>
      </c>
      <c r="B116" s="169" t="s">
        <v>405</v>
      </c>
      <c r="C116" s="310"/>
    </row>
    <row r="117" spans="1:3" ht="12" customHeight="1">
      <c r="A117" s="15" t="s">
        <v>398</v>
      </c>
      <c r="B117" s="169" t="s">
        <v>393</v>
      </c>
      <c r="C117" s="310"/>
    </row>
    <row r="118" spans="1:3" ht="12" customHeight="1">
      <c r="A118" s="15" t="s">
        <v>399</v>
      </c>
      <c r="B118" s="169" t="s">
        <v>404</v>
      </c>
      <c r="C118" s="310"/>
    </row>
    <row r="119" spans="1:3" ht="16.5" thickBot="1">
      <c r="A119" s="13" t="s">
        <v>400</v>
      </c>
      <c r="B119" s="169" t="s">
        <v>403</v>
      </c>
      <c r="C119" s="312"/>
    </row>
    <row r="120" spans="1:3" ht="12" customHeight="1" thickBot="1">
      <c r="A120" s="20" t="s">
        <v>23</v>
      </c>
      <c r="B120" s="149" t="s">
        <v>408</v>
      </c>
      <c r="C120" s="343">
        <f>+C121+C122</f>
        <v>8966</v>
      </c>
    </row>
    <row r="121" spans="1:3" ht="12" customHeight="1">
      <c r="A121" s="15" t="s">
        <v>98</v>
      </c>
      <c r="B121" s="9" t="s">
        <v>65</v>
      </c>
      <c r="C121" s="346">
        <v>8966</v>
      </c>
    </row>
    <row r="122" spans="1:3" ht="12" customHeight="1" thickBot="1">
      <c r="A122" s="16" t="s">
        <v>99</v>
      </c>
      <c r="B122" s="12" t="s">
        <v>66</v>
      </c>
      <c r="C122" s="347"/>
    </row>
    <row r="123" spans="1:3" ht="12" customHeight="1" thickBot="1">
      <c r="A123" s="20" t="s">
        <v>24</v>
      </c>
      <c r="B123" s="149" t="s">
        <v>409</v>
      </c>
      <c r="C123" s="343">
        <f>+C90+C106+C120</f>
        <v>522240</v>
      </c>
    </row>
    <row r="124" spans="1:3" ht="12" customHeight="1" thickBot="1">
      <c r="A124" s="20" t="s">
        <v>25</v>
      </c>
      <c r="B124" s="149" t="s">
        <v>410</v>
      </c>
      <c r="C124" s="343">
        <f>+C125+C126+C127</f>
        <v>0</v>
      </c>
    </row>
    <row r="125" spans="1:3" ht="12" customHeight="1">
      <c r="A125" s="15" t="s">
        <v>102</v>
      </c>
      <c r="B125" s="9" t="s">
        <v>411</v>
      </c>
      <c r="C125" s="310"/>
    </row>
    <row r="126" spans="1:3" ht="12" customHeight="1">
      <c r="A126" s="15" t="s">
        <v>103</v>
      </c>
      <c r="B126" s="9" t="s">
        <v>412</v>
      </c>
      <c r="C126" s="310"/>
    </row>
    <row r="127" spans="1:3" ht="12" customHeight="1" thickBot="1">
      <c r="A127" s="13" t="s">
        <v>104</v>
      </c>
      <c r="B127" s="7" t="s">
        <v>413</v>
      </c>
      <c r="C127" s="310"/>
    </row>
    <row r="128" spans="1:3" ht="12" customHeight="1" thickBot="1">
      <c r="A128" s="20" t="s">
        <v>26</v>
      </c>
      <c r="B128" s="149" t="s">
        <v>477</v>
      </c>
      <c r="C128" s="343">
        <f>+C129+C130+C131+C132</f>
        <v>0</v>
      </c>
    </row>
    <row r="129" spans="1:3" ht="12" customHeight="1">
      <c r="A129" s="15" t="s">
        <v>105</v>
      </c>
      <c r="B129" s="9" t="s">
        <v>414</v>
      </c>
      <c r="C129" s="310"/>
    </row>
    <row r="130" spans="1:3" ht="12" customHeight="1">
      <c r="A130" s="15" t="s">
        <v>106</v>
      </c>
      <c r="B130" s="9" t="s">
        <v>415</v>
      </c>
      <c r="C130" s="310"/>
    </row>
    <row r="131" spans="1:3" ht="12" customHeight="1">
      <c r="A131" s="15" t="s">
        <v>317</v>
      </c>
      <c r="B131" s="9" t="s">
        <v>416</v>
      </c>
      <c r="C131" s="310"/>
    </row>
    <row r="132" spans="1:3" ht="12" customHeight="1" thickBot="1">
      <c r="A132" s="13" t="s">
        <v>318</v>
      </c>
      <c r="B132" s="7" t="s">
        <v>417</v>
      </c>
      <c r="C132" s="310"/>
    </row>
    <row r="133" spans="1:3" ht="12" customHeight="1" thickBot="1">
      <c r="A133" s="20" t="s">
        <v>27</v>
      </c>
      <c r="B133" s="149" t="s">
        <v>418</v>
      </c>
      <c r="C133" s="349">
        <f>+C134+C135+C136+C137</f>
        <v>0</v>
      </c>
    </row>
    <row r="134" spans="1:3" ht="12" customHeight="1">
      <c r="A134" s="15" t="s">
        <v>107</v>
      </c>
      <c r="B134" s="9" t="s">
        <v>419</v>
      </c>
      <c r="C134" s="310"/>
    </row>
    <row r="135" spans="1:3" ht="12" customHeight="1">
      <c r="A135" s="15" t="s">
        <v>108</v>
      </c>
      <c r="B135" s="9" t="s">
        <v>429</v>
      </c>
      <c r="C135" s="310"/>
    </row>
    <row r="136" spans="1:3" ht="12" customHeight="1">
      <c r="A136" s="15" t="s">
        <v>330</v>
      </c>
      <c r="B136" s="9" t="s">
        <v>420</v>
      </c>
      <c r="C136" s="310"/>
    </row>
    <row r="137" spans="1:3" ht="12" customHeight="1" thickBot="1">
      <c r="A137" s="13" t="s">
        <v>331</v>
      </c>
      <c r="B137" s="7" t="s">
        <v>421</v>
      </c>
      <c r="C137" s="310"/>
    </row>
    <row r="138" spans="1:3" ht="12" customHeight="1" thickBot="1">
      <c r="A138" s="20" t="s">
        <v>28</v>
      </c>
      <c r="B138" s="149" t="s">
        <v>422</v>
      </c>
      <c r="C138" s="352">
        <f>+C139+C140+C141+C142</f>
        <v>0</v>
      </c>
    </row>
    <row r="139" spans="1:3" ht="12" customHeight="1">
      <c r="A139" s="15" t="s">
        <v>191</v>
      </c>
      <c r="B139" s="9" t="s">
        <v>423</v>
      </c>
      <c r="C139" s="310"/>
    </row>
    <row r="140" spans="1:3" ht="12" customHeight="1">
      <c r="A140" s="15" t="s">
        <v>192</v>
      </c>
      <c r="B140" s="9" t="s">
        <v>424</v>
      </c>
      <c r="C140" s="310"/>
    </row>
    <row r="141" spans="1:3" ht="12" customHeight="1">
      <c r="A141" s="15" t="s">
        <v>244</v>
      </c>
      <c r="B141" s="9" t="s">
        <v>425</v>
      </c>
      <c r="C141" s="310"/>
    </row>
    <row r="142" spans="1:3" ht="12" customHeight="1" thickBot="1">
      <c r="A142" s="15" t="s">
        <v>333</v>
      </c>
      <c r="B142" s="9" t="s">
        <v>426</v>
      </c>
      <c r="C142" s="310"/>
    </row>
    <row r="143" spans="1:9" ht="15" customHeight="1" thickBot="1">
      <c r="A143" s="20" t="s">
        <v>29</v>
      </c>
      <c r="B143" s="149" t="s">
        <v>427</v>
      </c>
      <c r="C143" s="484">
        <f>+C124+C128+C133+C138</f>
        <v>0</v>
      </c>
      <c r="F143" s="485"/>
      <c r="G143" s="486"/>
      <c r="H143" s="486"/>
      <c r="I143" s="486"/>
    </row>
    <row r="144" spans="1:3" s="471" customFormat="1" ht="12.75" customHeight="1" thickBot="1">
      <c r="A144" s="341" t="s">
        <v>30</v>
      </c>
      <c r="B144" s="435" t="s">
        <v>428</v>
      </c>
      <c r="C144" s="484">
        <f>+C123+C143</f>
        <v>522240</v>
      </c>
    </row>
    <row r="145" ht="7.5" customHeight="1"/>
    <row r="146" spans="1:3" ht="15.75">
      <c r="A146" s="605" t="s">
        <v>430</v>
      </c>
      <c r="B146" s="605"/>
      <c r="C146" s="605"/>
    </row>
    <row r="147" spans="1:3" ht="15" customHeight="1" thickBot="1">
      <c r="A147" s="602" t="s">
        <v>164</v>
      </c>
      <c r="B147" s="602"/>
      <c r="C147" s="353" t="s">
        <v>243</v>
      </c>
    </row>
    <row r="148" spans="1:4" ht="13.5" customHeight="1" thickBot="1">
      <c r="A148" s="20">
        <v>1</v>
      </c>
      <c r="B148" s="30" t="s">
        <v>431</v>
      </c>
      <c r="C148" s="343">
        <f>+C60-C123</f>
        <v>-15000</v>
      </c>
      <c r="D148" s="487"/>
    </row>
    <row r="149" spans="1:3" ht="27.75" customHeight="1" thickBot="1">
      <c r="A149" s="20" t="s">
        <v>22</v>
      </c>
      <c r="B149" s="30" t="s">
        <v>432</v>
      </c>
      <c r="C149" s="343">
        <f>+C83-C143</f>
        <v>15000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Mályi Község Önkormányzat
2014. ÉVI KÖLTSÉGVETÉS
KÖTELEZŐ FELADATAINAK MÉRLEGE &amp;R&amp;"Times New Roman CE,Félkövér dőlt"&amp;11 1.2. melléklet a 3/2014. (II.12.)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6" sqref="C16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4" t="s">
        <v>616</v>
      </c>
    </row>
    <row r="2" spans="1:3" s="515" customFormat="1" ht="25.5" customHeight="1">
      <c r="A2" s="462" t="s">
        <v>216</v>
      </c>
      <c r="B2" s="404" t="s">
        <v>544</v>
      </c>
      <c r="C2" s="419" t="s">
        <v>68</v>
      </c>
    </row>
    <row r="3" spans="1:3" s="515" customFormat="1" ht="24.75" thickBot="1">
      <c r="A3" s="507" t="s">
        <v>215</v>
      </c>
      <c r="B3" s="405" t="s">
        <v>514</v>
      </c>
      <c r="C3" s="420" t="s">
        <v>68</v>
      </c>
    </row>
    <row r="4" spans="1:3" s="516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273" t="s">
        <v>60</v>
      </c>
    </row>
    <row r="6" spans="1:3" s="517" customFormat="1" ht="12.75" customHeight="1" thickBot="1">
      <c r="A6" s="233">
        <v>1</v>
      </c>
      <c r="B6" s="234">
        <v>2</v>
      </c>
      <c r="C6" s="235">
        <v>3</v>
      </c>
    </row>
    <row r="7" spans="1:3" s="517" customFormat="1" ht="15.75" customHeight="1" thickBot="1">
      <c r="A7" s="274"/>
      <c r="B7" s="275" t="s">
        <v>61</v>
      </c>
      <c r="C7" s="276"/>
    </row>
    <row r="8" spans="1:3" s="421" customFormat="1" ht="12" customHeight="1" thickBot="1">
      <c r="A8" s="233" t="s">
        <v>21</v>
      </c>
      <c r="B8" s="277" t="s">
        <v>490</v>
      </c>
      <c r="C8" s="363">
        <f>SUM(C9:C18)</f>
        <v>0</v>
      </c>
    </row>
    <row r="9" spans="1:3" s="421" customFormat="1" ht="12" customHeight="1">
      <c r="A9" s="508" t="s">
        <v>109</v>
      </c>
      <c r="B9" s="10" t="s">
        <v>306</v>
      </c>
      <c r="C9" s="410"/>
    </row>
    <row r="10" spans="1:3" s="421" customFormat="1" ht="12" customHeight="1">
      <c r="A10" s="509" t="s">
        <v>110</v>
      </c>
      <c r="B10" s="8" t="s">
        <v>307</v>
      </c>
      <c r="C10" s="361"/>
    </row>
    <row r="11" spans="1:3" s="421" customFormat="1" ht="12" customHeight="1">
      <c r="A11" s="509" t="s">
        <v>111</v>
      </c>
      <c r="B11" s="8" t="s">
        <v>308</v>
      </c>
      <c r="C11" s="361"/>
    </row>
    <row r="12" spans="1:3" s="421" customFormat="1" ht="12" customHeight="1">
      <c r="A12" s="509" t="s">
        <v>112</v>
      </c>
      <c r="B12" s="8" t="s">
        <v>309</v>
      </c>
      <c r="C12" s="361"/>
    </row>
    <row r="13" spans="1:3" s="421" customFormat="1" ht="12" customHeight="1">
      <c r="A13" s="509" t="s">
        <v>158</v>
      </c>
      <c r="B13" s="8" t="s">
        <v>310</v>
      </c>
      <c r="C13" s="361"/>
    </row>
    <row r="14" spans="1:3" s="421" customFormat="1" ht="12" customHeight="1">
      <c r="A14" s="509" t="s">
        <v>113</v>
      </c>
      <c r="B14" s="8" t="s">
        <v>491</v>
      </c>
      <c r="C14" s="361"/>
    </row>
    <row r="15" spans="1:3" s="421" customFormat="1" ht="12" customHeight="1">
      <c r="A15" s="509" t="s">
        <v>114</v>
      </c>
      <c r="B15" s="7" t="s">
        <v>492</v>
      </c>
      <c r="C15" s="361"/>
    </row>
    <row r="16" spans="1:3" s="421" customFormat="1" ht="12" customHeight="1">
      <c r="A16" s="509" t="s">
        <v>124</v>
      </c>
      <c r="B16" s="8" t="s">
        <v>313</v>
      </c>
      <c r="C16" s="411"/>
    </row>
    <row r="17" spans="1:3" s="518" customFormat="1" ht="12" customHeight="1">
      <c r="A17" s="509" t="s">
        <v>125</v>
      </c>
      <c r="B17" s="8" t="s">
        <v>314</v>
      </c>
      <c r="C17" s="361"/>
    </row>
    <row r="18" spans="1:3" s="518" customFormat="1" ht="12" customHeight="1" thickBot="1">
      <c r="A18" s="509" t="s">
        <v>126</v>
      </c>
      <c r="B18" s="7" t="s">
        <v>315</v>
      </c>
      <c r="C18" s="362"/>
    </row>
    <row r="19" spans="1:3" s="421" customFormat="1" ht="12" customHeight="1" thickBot="1">
      <c r="A19" s="233" t="s">
        <v>22</v>
      </c>
      <c r="B19" s="277" t="s">
        <v>493</v>
      </c>
      <c r="C19" s="363">
        <f>SUM(C20:C22)</f>
        <v>0</v>
      </c>
    </row>
    <row r="20" spans="1:3" s="518" customFormat="1" ht="12" customHeight="1">
      <c r="A20" s="509" t="s">
        <v>115</v>
      </c>
      <c r="B20" s="9" t="s">
        <v>281</v>
      </c>
      <c r="C20" s="361"/>
    </row>
    <row r="21" spans="1:3" s="518" customFormat="1" ht="12" customHeight="1">
      <c r="A21" s="509" t="s">
        <v>116</v>
      </c>
      <c r="B21" s="8" t="s">
        <v>494</v>
      </c>
      <c r="C21" s="361"/>
    </row>
    <row r="22" spans="1:3" s="518" customFormat="1" ht="12" customHeight="1">
      <c r="A22" s="509" t="s">
        <v>117</v>
      </c>
      <c r="B22" s="8" t="s">
        <v>495</v>
      </c>
      <c r="C22" s="361"/>
    </row>
    <row r="23" spans="1:3" s="518" customFormat="1" ht="12" customHeight="1" thickBot="1">
      <c r="A23" s="509" t="s">
        <v>118</v>
      </c>
      <c r="B23" s="8" t="s">
        <v>2</v>
      </c>
      <c r="C23" s="361"/>
    </row>
    <row r="24" spans="1:3" s="518" customFormat="1" ht="12" customHeight="1" thickBot="1">
      <c r="A24" s="241" t="s">
        <v>23</v>
      </c>
      <c r="B24" s="149" t="s">
        <v>184</v>
      </c>
      <c r="C24" s="390"/>
    </row>
    <row r="25" spans="1:3" s="518" customFormat="1" ht="12" customHeight="1" thickBot="1">
      <c r="A25" s="241" t="s">
        <v>24</v>
      </c>
      <c r="B25" s="149" t="s">
        <v>496</v>
      </c>
      <c r="C25" s="363">
        <f>+C26+C27</f>
        <v>0</v>
      </c>
    </row>
    <row r="26" spans="1:3" s="518" customFormat="1" ht="12" customHeight="1">
      <c r="A26" s="510" t="s">
        <v>291</v>
      </c>
      <c r="B26" s="511" t="s">
        <v>494</v>
      </c>
      <c r="C26" s="94"/>
    </row>
    <row r="27" spans="1:3" s="518" customFormat="1" ht="12" customHeight="1">
      <c r="A27" s="510" t="s">
        <v>294</v>
      </c>
      <c r="B27" s="512" t="s">
        <v>497</v>
      </c>
      <c r="C27" s="364"/>
    </row>
    <row r="28" spans="1:3" s="518" customFormat="1" ht="12" customHeight="1" thickBot="1">
      <c r="A28" s="509" t="s">
        <v>295</v>
      </c>
      <c r="B28" s="513" t="s">
        <v>498</v>
      </c>
      <c r="C28" s="101"/>
    </row>
    <row r="29" spans="1:3" s="518" customFormat="1" ht="12" customHeight="1" thickBot="1">
      <c r="A29" s="241" t="s">
        <v>25</v>
      </c>
      <c r="B29" s="149" t="s">
        <v>499</v>
      </c>
      <c r="C29" s="363">
        <f>+C30+C31+C32</f>
        <v>0</v>
      </c>
    </row>
    <row r="30" spans="1:3" s="518" customFormat="1" ht="12" customHeight="1">
      <c r="A30" s="510" t="s">
        <v>102</v>
      </c>
      <c r="B30" s="511" t="s">
        <v>320</v>
      </c>
      <c r="C30" s="94"/>
    </row>
    <row r="31" spans="1:3" s="518" customFormat="1" ht="12" customHeight="1">
      <c r="A31" s="510" t="s">
        <v>103</v>
      </c>
      <c r="B31" s="512" t="s">
        <v>321</v>
      </c>
      <c r="C31" s="364"/>
    </row>
    <row r="32" spans="1:3" s="518" customFormat="1" ht="12" customHeight="1" thickBot="1">
      <c r="A32" s="509" t="s">
        <v>104</v>
      </c>
      <c r="B32" s="167" t="s">
        <v>322</v>
      </c>
      <c r="C32" s="101"/>
    </row>
    <row r="33" spans="1:3" s="421" customFormat="1" ht="12" customHeight="1" thickBot="1">
      <c r="A33" s="241" t="s">
        <v>26</v>
      </c>
      <c r="B33" s="149" t="s">
        <v>435</v>
      </c>
      <c r="C33" s="390"/>
    </row>
    <row r="34" spans="1:3" s="421" customFormat="1" ht="12" customHeight="1" thickBot="1">
      <c r="A34" s="241" t="s">
        <v>27</v>
      </c>
      <c r="B34" s="149" t="s">
        <v>500</v>
      </c>
      <c r="C34" s="412"/>
    </row>
    <row r="35" spans="1:3" s="421" customFormat="1" ht="12" customHeight="1" thickBot="1">
      <c r="A35" s="233" t="s">
        <v>28</v>
      </c>
      <c r="B35" s="149" t="s">
        <v>501</v>
      </c>
      <c r="C35" s="413">
        <f>+C8+C19+C24+C25+C29+C33+C34</f>
        <v>0</v>
      </c>
    </row>
    <row r="36" spans="1:3" s="421" customFormat="1" ht="12" customHeight="1" thickBot="1">
      <c r="A36" s="278" t="s">
        <v>29</v>
      </c>
      <c r="B36" s="149" t="s">
        <v>502</v>
      </c>
      <c r="C36" s="413">
        <f>+C37+C38+C39</f>
        <v>0</v>
      </c>
    </row>
    <row r="37" spans="1:3" s="421" customFormat="1" ht="12" customHeight="1">
      <c r="A37" s="510" t="s">
        <v>503</v>
      </c>
      <c r="B37" s="511" t="s">
        <v>252</v>
      </c>
      <c r="C37" s="94"/>
    </row>
    <row r="38" spans="1:3" s="421" customFormat="1" ht="12" customHeight="1">
      <c r="A38" s="510" t="s">
        <v>504</v>
      </c>
      <c r="B38" s="512" t="s">
        <v>3</v>
      </c>
      <c r="C38" s="364"/>
    </row>
    <row r="39" spans="1:3" s="518" customFormat="1" ht="12" customHeight="1" thickBot="1">
      <c r="A39" s="509" t="s">
        <v>505</v>
      </c>
      <c r="B39" s="167" t="s">
        <v>506</v>
      </c>
      <c r="C39" s="101"/>
    </row>
    <row r="40" spans="1:3" s="518" customFormat="1" ht="15" customHeight="1" thickBot="1">
      <c r="A40" s="278" t="s">
        <v>30</v>
      </c>
      <c r="B40" s="279" t="s">
        <v>507</v>
      </c>
      <c r="C40" s="416">
        <f>+C35+C36</f>
        <v>0</v>
      </c>
    </row>
    <row r="41" spans="1:3" s="518" customFormat="1" ht="15" customHeight="1">
      <c r="A41" s="280"/>
      <c r="B41" s="281"/>
      <c r="C41" s="414"/>
    </row>
    <row r="42" spans="1:3" ht="13.5" thickBot="1">
      <c r="A42" s="282"/>
      <c r="B42" s="283"/>
      <c r="C42" s="415"/>
    </row>
    <row r="43" spans="1:3" s="517" customFormat="1" ht="16.5" customHeight="1" thickBot="1">
      <c r="A43" s="284"/>
      <c r="B43" s="285" t="s">
        <v>63</v>
      </c>
      <c r="C43" s="416"/>
    </row>
    <row r="44" spans="1:3" s="519" customFormat="1" ht="12" customHeight="1" thickBot="1">
      <c r="A44" s="241" t="s">
        <v>21</v>
      </c>
      <c r="B44" s="149" t="s">
        <v>508</v>
      </c>
      <c r="C44" s="363">
        <f>SUM(C45:C49)</f>
        <v>0</v>
      </c>
    </row>
    <row r="45" spans="1:3" ht="12" customHeight="1">
      <c r="A45" s="509" t="s">
        <v>109</v>
      </c>
      <c r="B45" s="9" t="s">
        <v>52</v>
      </c>
      <c r="C45" s="94"/>
    </row>
    <row r="46" spans="1:3" ht="12" customHeight="1">
      <c r="A46" s="509" t="s">
        <v>110</v>
      </c>
      <c r="B46" s="8" t="s">
        <v>193</v>
      </c>
      <c r="C46" s="97"/>
    </row>
    <row r="47" spans="1:3" ht="12" customHeight="1">
      <c r="A47" s="509" t="s">
        <v>111</v>
      </c>
      <c r="B47" s="8" t="s">
        <v>150</v>
      </c>
      <c r="C47" s="97"/>
    </row>
    <row r="48" spans="1:3" ht="12" customHeight="1">
      <c r="A48" s="509" t="s">
        <v>112</v>
      </c>
      <c r="B48" s="8" t="s">
        <v>194</v>
      </c>
      <c r="C48" s="97"/>
    </row>
    <row r="49" spans="1:3" ht="12" customHeight="1" thickBot="1">
      <c r="A49" s="509" t="s">
        <v>158</v>
      </c>
      <c r="B49" s="8" t="s">
        <v>195</v>
      </c>
      <c r="C49" s="97"/>
    </row>
    <row r="50" spans="1:3" ht="12" customHeight="1" thickBot="1">
      <c r="A50" s="241" t="s">
        <v>22</v>
      </c>
      <c r="B50" s="149" t="s">
        <v>509</v>
      </c>
      <c r="C50" s="363">
        <f>SUM(C51:C53)</f>
        <v>0</v>
      </c>
    </row>
    <row r="51" spans="1:3" s="519" customFormat="1" ht="12" customHeight="1">
      <c r="A51" s="509" t="s">
        <v>115</v>
      </c>
      <c r="B51" s="9" t="s">
        <v>242</v>
      </c>
      <c r="C51" s="94"/>
    </row>
    <row r="52" spans="1:3" ht="12" customHeight="1">
      <c r="A52" s="509" t="s">
        <v>116</v>
      </c>
      <c r="B52" s="8" t="s">
        <v>197</v>
      </c>
      <c r="C52" s="97"/>
    </row>
    <row r="53" spans="1:3" ht="12" customHeight="1">
      <c r="A53" s="509" t="s">
        <v>117</v>
      </c>
      <c r="B53" s="8" t="s">
        <v>64</v>
      </c>
      <c r="C53" s="97"/>
    </row>
    <row r="54" spans="1:3" ht="12" customHeight="1" thickBot="1">
      <c r="A54" s="509" t="s">
        <v>118</v>
      </c>
      <c r="B54" s="8" t="s">
        <v>4</v>
      </c>
      <c r="C54" s="97"/>
    </row>
    <row r="55" spans="1:3" ht="15" customHeight="1" thickBot="1">
      <c r="A55" s="241" t="s">
        <v>23</v>
      </c>
      <c r="B55" s="286" t="s">
        <v>510</v>
      </c>
      <c r="C55" s="417">
        <f>+C44+C50</f>
        <v>0</v>
      </c>
    </row>
    <row r="56" ht="13.5" thickBot="1">
      <c r="C56" s="418"/>
    </row>
    <row r="57" spans="1:3" ht="15" customHeight="1" thickBot="1">
      <c r="A57" s="289" t="s">
        <v>218</v>
      </c>
      <c r="B57" s="290"/>
      <c r="C57" s="146"/>
    </row>
    <row r="58" spans="1:3" ht="14.25" customHeight="1" thickBot="1">
      <c r="A58" s="289" t="s">
        <v>219</v>
      </c>
      <c r="B58" s="290"/>
      <c r="C58" s="14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B4" sqref="B4"/>
    </sheetView>
  </sheetViews>
  <sheetFormatPr defaultColWidth="9.00390625" defaultRowHeight="12.75"/>
  <cols>
    <col min="1" max="1" width="13.875" style="287" customWidth="1"/>
    <col min="2" max="2" width="79.125" style="288" customWidth="1"/>
    <col min="3" max="3" width="25.00390625" style="288" customWidth="1"/>
    <col min="4" max="16384" width="9.375" style="288" customWidth="1"/>
  </cols>
  <sheetData>
    <row r="1" spans="1:3" s="267" customFormat="1" ht="21" customHeight="1" thickBot="1">
      <c r="A1" s="266"/>
      <c r="B1" s="268"/>
      <c r="C1" s="514" t="s">
        <v>617</v>
      </c>
    </row>
    <row r="2" spans="1:3" s="515" customFormat="1" ht="25.5" customHeight="1">
      <c r="A2" s="462" t="s">
        <v>216</v>
      </c>
      <c r="B2" s="404" t="s">
        <v>544</v>
      </c>
      <c r="C2" s="419" t="s">
        <v>68</v>
      </c>
    </row>
    <row r="3" spans="1:3" s="515" customFormat="1" ht="24.75" thickBot="1">
      <c r="A3" s="507" t="s">
        <v>215</v>
      </c>
      <c r="B3" s="405" t="s">
        <v>515</v>
      </c>
      <c r="C3" s="420" t="s">
        <v>529</v>
      </c>
    </row>
    <row r="4" spans="1:3" s="516" customFormat="1" ht="15.75" customHeight="1" thickBot="1">
      <c r="A4" s="270"/>
      <c r="B4" s="270"/>
      <c r="C4" s="271" t="s">
        <v>58</v>
      </c>
    </row>
    <row r="5" spans="1:3" ht="13.5" thickBot="1">
      <c r="A5" s="463" t="s">
        <v>217</v>
      </c>
      <c r="B5" s="272" t="s">
        <v>59</v>
      </c>
      <c r="C5" s="273" t="s">
        <v>60</v>
      </c>
    </row>
    <row r="6" spans="1:3" s="517" customFormat="1" ht="12.75" customHeight="1" thickBot="1">
      <c r="A6" s="233">
        <v>1</v>
      </c>
      <c r="B6" s="234">
        <v>2</v>
      </c>
      <c r="C6" s="235">
        <v>3</v>
      </c>
    </row>
    <row r="7" spans="1:3" s="517" customFormat="1" ht="15.75" customHeight="1" thickBot="1">
      <c r="A7" s="274"/>
      <c r="B7" s="275" t="s">
        <v>61</v>
      </c>
      <c r="C7" s="276"/>
    </row>
    <row r="8" spans="1:3" s="421" customFormat="1" ht="12" customHeight="1" thickBot="1">
      <c r="A8" s="233" t="s">
        <v>21</v>
      </c>
      <c r="B8" s="277" t="s">
        <v>490</v>
      </c>
      <c r="C8" s="363">
        <f>SUM(C9:C18)</f>
        <v>0</v>
      </c>
    </row>
    <row r="9" spans="1:3" s="421" customFormat="1" ht="12" customHeight="1">
      <c r="A9" s="508" t="s">
        <v>109</v>
      </c>
      <c r="B9" s="10" t="s">
        <v>306</v>
      </c>
      <c r="C9" s="410"/>
    </row>
    <row r="10" spans="1:3" s="421" customFormat="1" ht="12" customHeight="1">
      <c r="A10" s="509" t="s">
        <v>110</v>
      </c>
      <c r="B10" s="8" t="s">
        <v>307</v>
      </c>
      <c r="C10" s="361"/>
    </row>
    <row r="11" spans="1:3" s="421" customFormat="1" ht="12" customHeight="1">
      <c r="A11" s="509" t="s">
        <v>111</v>
      </c>
      <c r="B11" s="8" t="s">
        <v>308</v>
      </c>
      <c r="C11" s="361"/>
    </row>
    <row r="12" spans="1:3" s="421" customFormat="1" ht="12" customHeight="1">
      <c r="A12" s="509" t="s">
        <v>112</v>
      </c>
      <c r="B12" s="8" t="s">
        <v>309</v>
      </c>
      <c r="C12" s="361"/>
    </row>
    <row r="13" spans="1:3" s="421" customFormat="1" ht="12" customHeight="1">
      <c r="A13" s="509" t="s">
        <v>158</v>
      </c>
      <c r="B13" s="8" t="s">
        <v>310</v>
      </c>
      <c r="C13" s="361"/>
    </row>
    <row r="14" spans="1:3" s="421" customFormat="1" ht="12" customHeight="1">
      <c r="A14" s="509" t="s">
        <v>113</v>
      </c>
      <c r="B14" s="8" t="s">
        <v>491</v>
      </c>
      <c r="C14" s="361"/>
    </row>
    <row r="15" spans="1:3" s="421" customFormat="1" ht="12" customHeight="1">
      <c r="A15" s="509" t="s">
        <v>114</v>
      </c>
      <c r="B15" s="7" t="s">
        <v>492</v>
      </c>
      <c r="C15" s="361"/>
    </row>
    <row r="16" spans="1:3" s="421" customFormat="1" ht="12" customHeight="1">
      <c r="A16" s="509" t="s">
        <v>124</v>
      </c>
      <c r="B16" s="8" t="s">
        <v>313</v>
      </c>
      <c r="C16" s="411"/>
    </row>
    <row r="17" spans="1:3" s="518" customFormat="1" ht="12" customHeight="1">
      <c r="A17" s="509" t="s">
        <v>125</v>
      </c>
      <c r="B17" s="8" t="s">
        <v>314</v>
      </c>
      <c r="C17" s="361"/>
    </row>
    <row r="18" spans="1:3" s="518" customFormat="1" ht="12" customHeight="1" thickBot="1">
      <c r="A18" s="509" t="s">
        <v>126</v>
      </c>
      <c r="B18" s="7" t="s">
        <v>315</v>
      </c>
      <c r="C18" s="362"/>
    </row>
    <row r="19" spans="1:3" s="421" customFormat="1" ht="12" customHeight="1" thickBot="1">
      <c r="A19" s="233" t="s">
        <v>22</v>
      </c>
      <c r="B19" s="277" t="s">
        <v>493</v>
      </c>
      <c r="C19" s="363">
        <f>SUM(C20:C22)</f>
        <v>0</v>
      </c>
    </row>
    <row r="20" spans="1:3" s="518" customFormat="1" ht="12" customHeight="1">
      <c r="A20" s="509" t="s">
        <v>115</v>
      </c>
      <c r="B20" s="9" t="s">
        <v>281</v>
      </c>
      <c r="C20" s="361"/>
    </row>
    <row r="21" spans="1:3" s="518" customFormat="1" ht="12" customHeight="1">
      <c r="A21" s="509" t="s">
        <v>116</v>
      </c>
      <c r="B21" s="8" t="s">
        <v>494</v>
      </c>
      <c r="C21" s="361"/>
    </row>
    <row r="22" spans="1:3" s="518" customFormat="1" ht="12" customHeight="1">
      <c r="A22" s="509" t="s">
        <v>117</v>
      </c>
      <c r="B22" s="8" t="s">
        <v>495</v>
      </c>
      <c r="C22" s="361"/>
    </row>
    <row r="23" spans="1:3" s="518" customFormat="1" ht="12" customHeight="1" thickBot="1">
      <c r="A23" s="509" t="s">
        <v>118</v>
      </c>
      <c r="B23" s="8" t="s">
        <v>2</v>
      </c>
      <c r="C23" s="361"/>
    </row>
    <row r="24" spans="1:3" s="518" customFormat="1" ht="12" customHeight="1" thickBot="1">
      <c r="A24" s="241" t="s">
        <v>23</v>
      </c>
      <c r="B24" s="149" t="s">
        <v>184</v>
      </c>
      <c r="C24" s="390"/>
    </row>
    <row r="25" spans="1:3" s="518" customFormat="1" ht="12" customHeight="1" thickBot="1">
      <c r="A25" s="241" t="s">
        <v>24</v>
      </c>
      <c r="B25" s="149" t="s">
        <v>496</v>
      </c>
      <c r="C25" s="363">
        <f>+C26+C27</f>
        <v>0</v>
      </c>
    </row>
    <row r="26" spans="1:3" s="518" customFormat="1" ht="12" customHeight="1">
      <c r="A26" s="510" t="s">
        <v>291</v>
      </c>
      <c r="B26" s="511" t="s">
        <v>494</v>
      </c>
      <c r="C26" s="94"/>
    </row>
    <row r="27" spans="1:3" s="518" customFormat="1" ht="12" customHeight="1">
      <c r="A27" s="510" t="s">
        <v>294</v>
      </c>
      <c r="B27" s="512" t="s">
        <v>497</v>
      </c>
      <c r="C27" s="364"/>
    </row>
    <row r="28" spans="1:3" s="518" customFormat="1" ht="12" customHeight="1" thickBot="1">
      <c r="A28" s="509" t="s">
        <v>295</v>
      </c>
      <c r="B28" s="513" t="s">
        <v>498</v>
      </c>
      <c r="C28" s="101"/>
    </row>
    <row r="29" spans="1:3" s="518" customFormat="1" ht="12" customHeight="1" thickBot="1">
      <c r="A29" s="241" t="s">
        <v>25</v>
      </c>
      <c r="B29" s="149" t="s">
        <v>499</v>
      </c>
      <c r="C29" s="363">
        <f>+C30+C31+C32</f>
        <v>0</v>
      </c>
    </row>
    <row r="30" spans="1:3" s="518" customFormat="1" ht="12" customHeight="1">
      <c r="A30" s="510" t="s">
        <v>102</v>
      </c>
      <c r="B30" s="511" t="s">
        <v>320</v>
      </c>
      <c r="C30" s="94"/>
    </row>
    <row r="31" spans="1:3" s="518" customFormat="1" ht="12" customHeight="1">
      <c r="A31" s="510" t="s">
        <v>103</v>
      </c>
      <c r="B31" s="512" t="s">
        <v>321</v>
      </c>
      <c r="C31" s="364"/>
    </row>
    <row r="32" spans="1:3" s="518" customFormat="1" ht="12" customHeight="1" thickBot="1">
      <c r="A32" s="509" t="s">
        <v>104</v>
      </c>
      <c r="B32" s="167" t="s">
        <v>322</v>
      </c>
      <c r="C32" s="101"/>
    </row>
    <row r="33" spans="1:3" s="421" customFormat="1" ht="12" customHeight="1" thickBot="1">
      <c r="A33" s="241" t="s">
        <v>26</v>
      </c>
      <c r="B33" s="149" t="s">
        <v>435</v>
      </c>
      <c r="C33" s="390"/>
    </row>
    <row r="34" spans="1:3" s="421" customFormat="1" ht="12" customHeight="1" thickBot="1">
      <c r="A34" s="241" t="s">
        <v>27</v>
      </c>
      <c r="B34" s="149" t="s">
        <v>500</v>
      </c>
      <c r="C34" s="412"/>
    </row>
    <row r="35" spans="1:3" s="421" customFormat="1" ht="12" customHeight="1" thickBot="1">
      <c r="A35" s="233" t="s">
        <v>28</v>
      </c>
      <c r="B35" s="149" t="s">
        <v>501</v>
      </c>
      <c r="C35" s="413">
        <f>+C8+C19+C24+C25+C29+C33+C34</f>
        <v>0</v>
      </c>
    </row>
    <row r="36" spans="1:3" s="421" customFormat="1" ht="12" customHeight="1" thickBot="1">
      <c r="A36" s="278" t="s">
        <v>29</v>
      </c>
      <c r="B36" s="149" t="s">
        <v>502</v>
      </c>
      <c r="C36" s="413">
        <f>+C37+C38+C39</f>
        <v>0</v>
      </c>
    </row>
    <row r="37" spans="1:3" s="421" customFormat="1" ht="12" customHeight="1">
      <c r="A37" s="510" t="s">
        <v>503</v>
      </c>
      <c r="B37" s="511" t="s">
        <v>252</v>
      </c>
      <c r="C37" s="94"/>
    </row>
    <row r="38" spans="1:3" s="421" customFormat="1" ht="12" customHeight="1">
      <c r="A38" s="510" t="s">
        <v>504</v>
      </c>
      <c r="B38" s="512" t="s">
        <v>3</v>
      </c>
      <c r="C38" s="364"/>
    </row>
    <row r="39" spans="1:3" s="518" customFormat="1" ht="12" customHeight="1" thickBot="1">
      <c r="A39" s="509" t="s">
        <v>505</v>
      </c>
      <c r="B39" s="167" t="s">
        <v>506</v>
      </c>
      <c r="C39" s="101"/>
    </row>
    <row r="40" spans="1:3" s="518" customFormat="1" ht="15" customHeight="1" thickBot="1">
      <c r="A40" s="278" t="s">
        <v>30</v>
      </c>
      <c r="B40" s="279" t="s">
        <v>507</v>
      </c>
      <c r="C40" s="416">
        <f>+C35+C36</f>
        <v>0</v>
      </c>
    </row>
    <row r="41" spans="1:3" s="518" customFormat="1" ht="15" customHeight="1">
      <c r="A41" s="280"/>
      <c r="B41" s="281"/>
      <c r="C41" s="414"/>
    </row>
    <row r="42" spans="1:3" ht="13.5" thickBot="1">
      <c r="A42" s="282"/>
      <c r="B42" s="283"/>
      <c r="C42" s="415"/>
    </row>
    <row r="43" spans="1:3" s="517" customFormat="1" ht="16.5" customHeight="1" thickBot="1">
      <c r="A43" s="284"/>
      <c r="B43" s="285" t="s">
        <v>63</v>
      </c>
      <c r="C43" s="416"/>
    </row>
    <row r="44" spans="1:3" s="519" customFormat="1" ht="12" customHeight="1" thickBot="1">
      <c r="A44" s="241" t="s">
        <v>21</v>
      </c>
      <c r="B44" s="149" t="s">
        <v>508</v>
      </c>
      <c r="C44" s="363">
        <f>SUM(C45:C49)</f>
        <v>0</v>
      </c>
    </row>
    <row r="45" spans="1:3" ht="12" customHeight="1">
      <c r="A45" s="509" t="s">
        <v>109</v>
      </c>
      <c r="B45" s="9" t="s">
        <v>52</v>
      </c>
      <c r="C45" s="94"/>
    </row>
    <row r="46" spans="1:3" ht="12" customHeight="1">
      <c r="A46" s="509" t="s">
        <v>110</v>
      </c>
      <c r="B46" s="8" t="s">
        <v>193</v>
      </c>
      <c r="C46" s="97"/>
    </row>
    <row r="47" spans="1:3" ht="12" customHeight="1">
      <c r="A47" s="509" t="s">
        <v>111</v>
      </c>
      <c r="B47" s="8" t="s">
        <v>150</v>
      </c>
      <c r="C47" s="97"/>
    </row>
    <row r="48" spans="1:3" ht="12" customHeight="1">
      <c r="A48" s="509" t="s">
        <v>112</v>
      </c>
      <c r="B48" s="8" t="s">
        <v>194</v>
      </c>
      <c r="C48" s="97"/>
    </row>
    <row r="49" spans="1:3" ht="12" customHeight="1" thickBot="1">
      <c r="A49" s="509" t="s">
        <v>158</v>
      </c>
      <c r="B49" s="8" t="s">
        <v>195</v>
      </c>
      <c r="C49" s="97"/>
    </row>
    <row r="50" spans="1:3" ht="12" customHeight="1" thickBot="1">
      <c r="A50" s="241" t="s">
        <v>22</v>
      </c>
      <c r="B50" s="149" t="s">
        <v>509</v>
      </c>
      <c r="C50" s="363">
        <f>SUM(C51:C53)</f>
        <v>0</v>
      </c>
    </row>
    <row r="51" spans="1:3" s="519" customFormat="1" ht="12" customHeight="1">
      <c r="A51" s="509" t="s">
        <v>115</v>
      </c>
      <c r="B51" s="9" t="s">
        <v>242</v>
      </c>
      <c r="C51" s="94"/>
    </row>
    <row r="52" spans="1:3" ht="12" customHeight="1">
      <c r="A52" s="509" t="s">
        <v>116</v>
      </c>
      <c r="B52" s="8" t="s">
        <v>197</v>
      </c>
      <c r="C52" s="97"/>
    </row>
    <row r="53" spans="1:3" ht="12" customHeight="1">
      <c r="A53" s="509" t="s">
        <v>117</v>
      </c>
      <c r="B53" s="8" t="s">
        <v>64</v>
      </c>
      <c r="C53" s="97"/>
    </row>
    <row r="54" spans="1:3" ht="12" customHeight="1" thickBot="1">
      <c r="A54" s="509" t="s">
        <v>118</v>
      </c>
      <c r="B54" s="8" t="s">
        <v>4</v>
      </c>
      <c r="C54" s="97"/>
    </row>
    <row r="55" spans="1:3" ht="15" customHeight="1" thickBot="1">
      <c r="A55" s="241" t="s">
        <v>23</v>
      </c>
      <c r="B55" s="286" t="s">
        <v>510</v>
      </c>
      <c r="C55" s="417">
        <f>+C44+C50</f>
        <v>0</v>
      </c>
    </row>
    <row r="56" ht="13.5" thickBot="1">
      <c r="C56" s="418"/>
    </row>
    <row r="57" spans="1:3" ht="15" customHeight="1" thickBot="1">
      <c r="A57" s="289" t="s">
        <v>218</v>
      </c>
      <c r="B57" s="290"/>
      <c r="C57" s="146"/>
    </row>
    <row r="58" spans="1:3" ht="14.25" customHeight="1" thickBot="1">
      <c r="A58" s="289" t="s">
        <v>219</v>
      </c>
      <c r="B58" s="290"/>
      <c r="C58" s="14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74"/>
  <sheetViews>
    <sheetView view="pageBreakPreview" zoomScale="60" workbookViewId="0" topLeftCell="A19">
      <selection activeCell="E71" sqref="E71"/>
    </sheetView>
  </sheetViews>
  <sheetFormatPr defaultColWidth="9.00390625" defaultRowHeight="12.75"/>
  <cols>
    <col min="1" max="1" width="5.50390625" style="52" customWidth="1"/>
    <col min="2" max="2" width="33.125" style="52" customWidth="1"/>
    <col min="3" max="3" width="12.375" style="52" customWidth="1"/>
    <col min="4" max="4" width="11.50390625" style="52" customWidth="1"/>
    <col min="5" max="5" width="11.375" style="52" customWidth="1"/>
    <col min="6" max="6" width="11.00390625" style="52" customWidth="1"/>
    <col min="7" max="7" width="14.375" style="52" customWidth="1"/>
    <col min="8" max="16384" width="9.375" style="52" customWidth="1"/>
  </cols>
  <sheetData>
    <row r="1" spans="1:7" ht="43.5" customHeight="1">
      <c r="A1" s="625" t="s">
        <v>5</v>
      </c>
      <c r="B1" s="625"/>
      <c r="C1" s="625"/>
      <c r="D1" s="625"/>
      <c r="E1" s="625"/>
      <c r="F1" s="625"/>
      <c r="G1" s="625"/>
    </row>
    <row r="3" spans="1:7" s="192" customFormat="1" ht="27" customHeight="1">
      <c r="A3" s="190" t="s">
        <v>223</v>
      </c>
      <c r="B3" s="191"/>
      <c r="C3" s="626" t="s">
        <v>545</v>
      </c>
      <c r="D3" s="626"/>
      <c r="E3" s="626"/>
      <c r="F3" s="626"/>
      <c r="G3" s="626"/>
    </row>
    <row r="4" spans="1:7" s="192" customFormat="1" ht="15.75">
      <c r="A4" s="191"/>
      <c r="B4" s="191"/>
      <c r="C4" s="191"/>
      <c r="D4" s="191"/>
      <c r="E4" s="191"/>
      <c r="F4" s="191"/>
      <c r="G4" s="191"/>
    </row>
    <row r="5" spans="1:7" s="192" customFormat="1" ht="24.75" customHeight="1">
      <c r="A5" s="190" t="s">
        <v>224</v>
      </c>
      <c r="B5" s="191"/>
      <c r="C5" s="626" t="s">
        <v>577</v>
      </c>
      <c r="D5" s="626"/>
      <c r="E5" s="626"/>
      <c r="F5" s="626"/>
      <c r="G5" s="191"/>
    </row>
    <row r="6" spans="1:7" s="193" customFormat="1" ht="12.75">
      <c r="A6" s="251"/>
      <c r="B6" s="251"/>
      <c r="C6" s="251"/>
      <c r="D6" s="251"/>
      <c r="E6" s="251"/>
      <c r="F6" s="251"/>
      <c r="G6" s="251"/>
    </row>
    <row r="7" spans="1:7" s="194" customFormat="1" ht="15" customHeight="1">
      <c r="A7" s="308" t="s">
        <v>588</v>
      </c>
      <c r="B7" s="307"/>
      <c r="C7" s="307"/>
      <c r="D7" s="293"/>
      <c r="E7" s="293"/>
      <c r="F7" s="293"/>
      <c r="G7" s="293"/>
    </row>
    <row r="8" spans="1:7" s="194" customFormat="1" ht="15" customHeight="1" thickBot="1">
      <c r="A8" s="308" t="s">
        <v>587</v>
      </c>
      <c r="B8" s="293"/>
      <c r="C8" s="293"/>
      <c r="D8" s="293"/>
      <c r="E8" s="293"/>
      <c r="F8" s="293"/>
      <c r="G8" s="293"/>
    </row>
    <row r="9" spans="1:7" s="93" customFormat="1" ht="42" customHeight="1" thickBot="1">
      <c r="A9" s="230" t="s">
        <v>19</v>
      </c>
      <c r="B9" s="231" t="s">
        <v>225</v>
      </c>
      <c r="C9" s="231" t="s">
        <v>226</v>
      </c>
      <c r="D9" s="231" t="s">
        <v>227</v>
      </c>
      <c r="E9" s="231" t="s">
        <v>228</v>
      </c>
      <c r="F9" s="231" t="s">
        <v>229</v>
      </c>
      <c r="G9" s="232" t="s">
        <v>56</v>
      </c>
    </row>
    <row r="10" spans="1:7" ht="24" customHeight="1">
      <c r="A10" s="294" t="s">
        <v>21</v>
      </c>
      <c r="B10" s="239" t="s">
        <v>230</v>
      </c>
      <c r="C10" s="195"/>
      <c r="D10" s="195"/>
      <c r="E10" s="195"/>
      <c r="F10" s="195"/>
      <c r="G10" s="295">
        <f>SUM(C10:F10)</f>
        <v>0</v>
      </c>
    </row>
    <row r="11" spans="1:7" ht="24" customHeight="1">
      <c r="A11" s="296" t="s">
        <v>22</v>
      </c>
      <c r="B11" s="240" t="s">
        <v>231</v>
      </c>
      <c r="C11" s="196"/>
      <c r="D11" s="196"/>
      <c r="E11" s="196"/>
      <c r="F11" s="196"/>
      <c r="G11" s="297">
        <f aca="true" t="shared" si="0" ref="G11:G16">SUM(C11:F11)</f>
        <v>0</v>
      </c>
    </row>
    <row r="12" spans="1:7" ht="24" customHeight="1">
      <c r="A12" s="296" t="s">
        <v>23</v>
      </c>
      <c r="B12" s="240" t="s">
        <v>232</v>
      </c>
      <c r="C12" s="196"/>
      <c r="D12" s="196"/>
      <c r="E12" s="196"/>
      <c r="F12" s="196"/>
      <c r="G12" s="297">
        <f t="shared" si="0"/>
        <v>0</v>
      </c>
    </row>
    <row r="13" spans="1:7" ht="24" customHeight="1">
      <c r="A13" s="296" t="s">
        <v>24</v>
      </c>
      <c r="B13" s="240" t="s">
        <v>233</v>
      </c>
      <c r="C13" s="196"/>
      <c r="D13" s="196"/>
      <c r="E13" s="196"/>
      <c r="F13" s="196"/>
      <c r="G13" s="297">
        <f t="shared" si="0"/>
        <v>0</v>
      </c>
    </row>
    <row r="14" spans="1:7" ht="24" customHeight="1">
      <c r="A14" s="296" t="s">
        <v>25</v>
      </c>
      <c r="B14" s="240" t="s">
        <v>234</v>
      </c>
      <c r="C14" s="196"/>
      <c r="D14" s="196"/>
      <c r="E14" s="196"/>
      <c r="F14" s="196"/>
      <c r="G14" s="297">
        <f t="shared" si="0"/>
        <v>0</v>
      </c>
    </row>
    <row r="15" spans="1:7" ht="24" customHeight="1" thickBot="1">
      <c r="A15" s="298" t="s">
        <v>26</v>
      </c>
      <c r="B15" s="299" t="s">
        <v>235</v>
      </c>
      <c r="C15" s="197">
        <v>2836185</v>
      </c>
      <c r="D15" s="197">
        <v>1873250</v>
      </c>
      <c r="E15" s="197">
        <v>627800</v>
      </c>
      <c r="F15" s="197"/>
      <c r="G15" s="300">
        <f t="shared" si="0"/>
        <v>5337235</v>
      </c>
    </row>
    <row r="16" spans="1:7" s="198" customFormat="1" ht="24" customHeight="1" thickBot="1">
      <c r="A16" s="301" t="s">
        <v>27</v>
      </c>
      <c r="B16" s="302" t="s">
        <v>56</v>
      </c>
      <c r="C16" s="303">
        <f>SUM(C10:C15)</f>
        <v>2836185</v>
      </c>
      <c r="D16" s="303">
        <f>SUM(D10:D15)</f>
        <v>1873250</v>
      </c>
      <c r="E16" s="303">
        <f>SUM(E10:E15)</f>
        <v>627800</v>
      </c>
      <c r="F16" s="303">
        <f>SUM(F10:F15)</f>
        <v>0</v>
      </c>
      <c r="G16" s="304">
        <f t="shared" si="0"/>
        <v>5337235</v>
      </c>
    </row>
    <row r="17" spans="1:7" s="193" customFormat="1" ht="12.75">
      <c r="A17" s="251"/>
      <c r="B17" s="251"/>
      <c r="C17" s="251"/>
      <c r="D17" s="251"/>
      <c r="E17" s="251"/>
      <c r="F17" s="251"/>
      <c r="G17" s="251"/>
    </row>
    <row r="18" spans="1:7" s="193" customFormat="1" ht="12.75">
      <c r="A18" s="251"/>
      <c r="B18" s="251"/>
      <c r="C18" s="251"/>
      <c r="D18" s="251"/>
      <c r="E18" s="251"/>
      <c r="F18" s="251"/>
      <c r="G18" s="251"/>
    </row>
    <row r="19" spans="1:7" s="193" customFormat="1" ht="12.75">
      <c r="A19" s="251"/>
      <c r="B19" s="251"/>
      <c r="C19" s="251"/>
      <c r="D19" s="251"/>
      <c r="E19" s="251"/>
      <c r="F19" s="251"/>
      <c r="G19" s="251"/>
    </row>
    <row r="20" spans="1:7" s="193" customFormat="1" ht="15.75">
      <c r="A20" s="192" t="s">
        <v>585</v>
      </c>
      <c r="B20" s="251"/>
      <c r="C20" s="251"/>
      <c r="D20" s="251"/>
      <c r="E20" s="251"/>
      <c r="F20" s="251"/>
      <c r="G20" s="251"/>
    </row>
    <row r="21" spans="1:7" s="193" customFormat="1" ht="12.75">
      <c r="A21" s="251"/>
      <c r="B21" s="251"/>
      <c r="C21" s="251"/>
      <c r="D21" s="251"/>
      <c r="E21" s="251"/>
      <c r="F21" s="251"/>
      <c r="G21" s="251"/>
    </row>
    <row r="22" spans="1:7" ht="12.75">
      <c r="A22" s="251"/>
      <c r="B22" s="251"/>
      <c r="C22" s="251"/>
      <c r="D22" s="251"/>
      <c r="E22" s="251"/>
      <c r="F22" s="251"/>
      <c r="G22" s="251"/>
    </row>
    <row r="23" spans="1:7" ht="12.75">
      <c r="A23" s="251"/>
      <c r="B23" s="251"/>
      <c r="C23" s="193"/>
      <c r="D23" s="193"/>
      <c r="E23" s="193"/>
      <c r="F23" s="193"/>
      <c r="G23" s="251"/>
    </row>
    <row r="24" spans="1:7" ht="13.5">
      <c r="A24" s="251"/>
      <c r="B24" s="251"/>
      <c r="C24" s="305"/>
      <c r="D24" s="306" t="s">
        <v>236</v>
      </c>
      <c r="E24" s="306"/>
      <c r="F24" s="305"/>
      <c r="G24" s="251"/>
    </row>
    <row r="25" spans="3:6" ht="13.5">
      <c r="C25" s="199"/>
      <c r="D25" s="200"/>
      <c r="E25" s="200"/>
      <c r="F25" s="199"/>
    </row>
    <row r="26" spans="1:7" ht="15.75">
      <c r="A26" s="625" t="s">
        <v>5</v>
      </c>
      <c r="B26" s="625"/>
      <c r="C26" s="625"/>
      <c r="D26" s="625"/>
      <c r="E26" s="625"/>
      <c r="F26" s="625"/>
      <c r="G26" s="625"/>
    </row>
    <row r="28" spans="1:7" ht="15.75">
      <c r="A28" s="190" t="s">
        <v>223</v>
      </c>
      <c r="B28" s="191"/>
      <c r="C28" s="626" t="s">
        <v>546</v>
      </c>
      <c r="D28" s="626"/>
      <c r="E28" s="626"/>
      <c r="F28" s="626"/>
      <c r="G28" s="626"/>
    </row>
    <row r="29" spans="1:7" ht="15.75">
      <c r="A29" s="191"/>
      <c r="B29" s="191"/>
      <c r="C29" s="191"/>
      <c r="D29" s="191"/>
      <c r="E29" s="191"/>
      <c r="F29" s="191"/>
      <c r="G29" s="191"/>
    </row>
    <row r="30" spans="1:7" ht="15.75">
      <c r="A30" s="190" t="s">
        <v>224</v>
      </c>
      <c r="B30" s="191"/>
      <c r="C30" s="626" t="s">
        <v>578</v>
      </c>
      <c r="D30" s="626"/>
      <c r="E30" s="626"/>
      <c r="F30" s="626"/>
      <c r="G30" s="191"/>
    </row>
    <row r="31" spans="1:7" ht="12.75">
      <c r="A31" s="251"/>
      <c r="B31" s="251"/>
      <c r="C31" s="251"/>
      <c r="D31" s="251"/>
      <c r="E31" s="251"/>
      <c r="F31" s="251"/>
      <c r="G31" s="251"/>
    </row>
    <row r="32" spans="1:7" ht="15">
      <c r="A32" s="308" t="s">
        <v>589</v>
      </c>
      <c r="B32" s="307"/>
      <c r="C32" s="307"/>
      <c r="D32" s="293"/>
      <c r="E32" s="293"/>
      <c r="F32" s="293"/>
      <c r="G32" s="293"/>
    </row>
    <row r="33" spans="1:7" ht="15.75" thickBot="1">
      <c r="A33" s="308" t="s">
        <v>586</v>
      </c>
      <c r="B33" s="293"/>
      <c r="C33" s="293"/>
      <c r="D33" s="293"/>
      <c r="E33" s="293"/>
      <c r="F33" s="293"/>
      <c r="G33" s="293"/>
    </row>
    <row r="34" spans="1:7" ht="36.75" thickBot="1">
      <c r="A34" s="230" t="s">
        <v>19</v>
      </c>
      <c r="B34" s="231" t="s">
        <v>225</v>
      </c>
      <c r="C34" s="231" t="s">
        <v>226</v>
      </c>
      <c r="D34" s="231" t="s">
        <v>227</v>
      </c>
      <c r="E34" s="231" t="s">
        <v>228</v>
      </c>
      <c r="F34" s="231" t="s">
        <v>229</v>
      </c>
      <c r="G34" s="232" t="s">
        <v>56</v>
      </c>
    </row>
    <row r="35" spans="1:7" ht="12.75">
      <c r="A35" s="294" t="s">
        <v>21</v>
      </c>
      <c r="B35" s="239" t="s">
        <v>230</v>
      </c>
      <c r="C35" s="195"/>
      <c r="D35" s="195"/>
      <c r="E35" s="195"/>
      <c r="F35" s="195"/>
      <c r="G35" s="295">
        <f>SUM(C35:F35)</f>
        <v>0</v>
      </c>
    </row>
    <row r="36" spans="1:7" ht="22.5">
      <c r="A36" s="296" t="s">
        <v>22</v>
      </c>
      <c r="B36" s="240" t="s">
        <v>231</v>
      </c>
      <c r="C36" s="196"/>
      <c r="D36" s="196"/>
      <c r="E36" s="196"/>
      <c r="F36" s="196"/>
      <c r="G36" s="297">
        <f aca="true" t="shared" si="1" ref="G36:G41">SUM(C36:F36)</f>
        <v>0</v>
      </c>
    </row>
    <row r="37" spans="1:7" ht="22.5">
      <c r="A37" s="296" t="s">
        <v>23</v>
      </c>
      <c r="B37" s="240" t="s">
        <v>232</v>
      </c>
      <c r="C37" s="196"/>
      <c r="D37" s="196"/>
      <c r="E37" s="196"/>
      <c r="F37" s="196"/>
      <c r="G37" s="297">
        <f t="shared" si="1"/>
        <v>0</v>
      </c>
    </row>
    <row r="38" spans="1:7" ht="12.75">
      <c r="A38" s="296" t="s">
        <v>24</v>
      </c>
      <c r="B38" s="240" t="s">
        <v>233</v>
      </c>
      <c r="C38" s="196"/>
      <c r="D38" s="196"/>
      <c r="E38" s="196"/>
      <c r="F38" s="196"/>
      <c r="G38" s="297">
        <f t="shared" si="1"/>
        <v>0</v>
      </c>
    </row>
    <row r="39" spans="1:7" ht="22.5">
      <c r="A39" s="296" t="s">
        <v>25</v>
      </c>
      <c r="B39" s="240" t="s">
        <v>234</v>
      </c>
      <c r="C39" s="196"/>
      <c r="D39" s="196"/>
      <c r="E39" s="196"/>
      <c r="F39" s="196"/>
      <c r="G39" s="297">
        <f t="shared" si="1"/>
        <v>0</v>
      </c>
    </row>
    <row r="40" spans="1:7" ht="13.5" thickBot="1">
      <c r="A40" s="298" t="s">
        <v>26</v>
      </c>
      <c r="B40" s="299" t="s">
        <v>235</v>
      </c>
      <c r="C40" s="197">
        <v>495750</v>
      </c>
      <c r="D40" s="197"/>
      <c r="E40" s="197"/>
      <c r="F40" s="197"/>
      <c r="G40" s="300">
        <f t="shared" si="1"/>
        <v>495750</v>
      </c>
    </row>
    <row r="41" spans="1:7" ht="13.5" thickBot="1">
      <c r="A41" s="301" t="s">
        <v>27</v>
      </c>
      <c r="B41" s="302" t="s">
        <v>56</v>
      </c>
      <c r="C41" s="303">
        <f>SUM(C35:C40)</f>
        <v>495750</v>
      </c>
      <c r="D41" s="303">
        <f>SUM(D35:D40)</f>
        <v>0</v>
      </c>
      <c r="E41" s="303">
        <f>SUM(E35:E40)</f>
        <v>0</v>
      </c>
      <c r="F41" s="303">
        <f>SUM(F35:F40)</f>
        <v>0</v>
      </c>
      <c r="G41" s="304">
        <f t="shared" si="1"/>
        <v>495750</v>
      </c>
    </row>
    <row r="42" spans="1:7" ht="12.75">
      <c r="A42" s="251"/>
      <c r="B42" s="251"/>
      <c r="C42" s="251"/>
      <c r="D42" s="251"/>
      <c r="E42" s="251"/>
      <c r="F42" s="251"/>
      <c r="G42" s="251"/>
    </row>
    <row r="43" spans="1:7" ht="12.75">
      <c r="A43" s="251"/>
      <c r="B43" s="251"/>
      <c r="C43" s="251"/>
      <c r="D43" s="251"/>
      <c r="E43" s="251"/>
      <c r="F43" s="251"/>
      <c r="G43" s="251"/>
    </row>
    <row r="44" spans="1:7" ht="12.75">
      <c r="A44" s="251"/>
      <c r="B44" s="251"/>
      <c r="C44" s="251"/>
      <c r="D44" s="251"/>
      <c r="E44" s="251"/>
      <c r="F44" s="251"/>
      <c r="G44" s="251"/>
    </row>
    <row r="45" spans="1:7" ht="15.75">
      <c r="A45" s="192" t="s">
        <v>590</v>
      </c>
      <c r="B45" s="251"/>
      <c r="C45" s="251"/>
      <c r="D45" s="251"/>
      <c r="E45" s="251"/>
      <c r="F45" s="251"/>
      <c r="G45" s="251"/>
    </row>
    <row r="46" spans="1:7" ht="12.75">
      <c r="A46" s="251"/>
      <c r="B46" s="251"/>
      <c r="C46" s="251"/>
      <c r="D46" s="251"/>
      <c r="E46" s="251"/>
      <c r="F46" s="251"/>
      <c r="G46" s="251"/>
    </row>
    <row r="47" spans="1:7" ht="12.75">
      <c r="A47" s="251"/>
      <c r="B47" s="251"/>
      <c r="C47" s="251"/>
      <c r="D47" s="251"/>
      <c r="E47" s="251"/>
      <c r="F47" s="251"/>
      <c r="G47" s="251"/>
    </row>
    <row r="48" spans="1:7" ht="12.75">
      <c r="A48" s="251"/>
      <c r="B48" s="251"/>
      <c r="C48" s="193"/>
      <c r="D48" s="193"/>
      <c r="E48" s="193"/>
      <c r="F48" s="193"/>
      <c r="G48" s="251"/>
    </row>
    <row r="49" spans="1:7" ht="13.5">
      <c r="A49" s="251"/>
      <c r="B49" s="251"/>
      <c r="C49" s="305"/>
      <c r="D49" s="306" t="s">
        <v>236</v>
      </c>
      <c r="E49" s="306"/>
      <c r="F49" s="305"/>
      <c r="G49" s="251"/>
    </row>
    <row r="51" spans="1:7" ht="15.75">
      <c r="A51" s="625" t="s">
        <v>5</v>
      </c>
      <c r="B51" s="625"/>
      <c r="C51" s="625"/>
      <c r="D51" s="625"/>
      <c r="E51" s="625"/>
      <c r="F51" s="625"/>
      <c r="G51" s="625"/>
    </row>
    <row r="53" spans="1:7" ht="15.75">
      <c r="A53" s="190" t="s">
        <v>223</v>
      </c>
      <c r="B53" s="191"/>
      <c r="C53" s="626" t="s">
        <v>544</v>
      </c>
      <c r="D53" s="626"/>
      <c r="E53" s="626"/>
      <c r="F53" s="626"/>
      <c r="G53" s="626"/>
    </row>
    <row r="54" spans="1:7" ht="15.75">
      <c r="A54" s="191"/>
      <c r="B54" s="191"/>
      <c r="C54" s="191"/>
      <c r="D54" s="191"/>
      <c r="E54" s="191"/>
      <c r="F54" s="191"/>
      <c r="G54" s="191"/>
    </row>
    <row r="55" spans="1:7" ht="15.75">
      <c r="A55" s="190" t="s">
        <v>224</v>
      </c>
      <c r="B55" s="191"/>
      <c r="C55" s="626" t="s">
        <v>579</v>
      </c>
      <c r="D55" s="626"/>
      <c r="E55" s="626"/>
      <c r="F55" s="626"/>
      <c r="G55" s="191"/>
    </row>
    <row r="56" spans="1:7" ht="12.75">
      <c r="A56" s="251"/>
      <c r="B56" s="251"/>
      <c r="C56" s="251"/>
      <c r="D56" s="251"/>
      <c r="E56" s="251"/>
      <c r="F56" s="251"/>
      <c r="G56" s="251"/>
    </row>
    <row r="57" spans="1:7" ht="15">
      <c r="A57" s="308" t="s">
        <v>591</v>
      </c>
      <c r="B57" s="307"/>
      <c r="C57" s="307"/>
      <c r="D57" s="293"/>
      <c r="E57" s="293"/>
      <c r="F57" s="293"/>
      <c r="G57" s="293"/>
    </row>
    <row r="58" spans="1:7" ht="15.75" thickBot="1">
      <c r="A58" s="308" t="s">
        <v>584</v>
      </c>
      <c r="B58" s="293"/>
      <c r="C58" s="293"/>
      <c r="D58" s="293"/>
      <c r="E58" s="293"/>
      <c r="F58" s="293"/>
      <c r="G58" s="293"/>
    </row>
    <row r="59" spans="1:7" ht="36.75" thickBot="1">
      <c r="A59" s="230" t="s">
        <v>19</v>
      </c>
      <c r="B59" s="231" t="s">
        <v>225</v>
      </c>
      <c r="C59" s="231" t="s">
        <v>226</v>
      </c>
      <c r="D59" s="231" t="s">
        <v>227</v>
      </c>
      <c r="E59" s="231" t="s">
        <v>228</v>
      </c>
      <c r="F59" s="231" t="s">
        <v>229</v>
      </c>
      <c r="G59" s="232" t="s">
        <v>56</v>
      </c>
    </row>
    <row r="60" spans="1:7" ht="12.75">
      <c r="A60" s="294" t="s">
        <v>21</v>
      </c>
      <c r="B60" s="239" t="s">
        <v>230</v>
      </c>
      <c r="C60" s="195"/>
      <c r="D60" s="195"/>
      <c r="E60" s="195"/>
      <c r="F60" s="195"/>
      <c r="G60" s="295">
        <f>SUM(C60:F60)</f>
        <v>0</v>
      </c>
    </row>
    <row r="61" spans="1:7" ht="22.5">
      <c r="A61" s="296" t="s">
        <v>22</v>
      </c>
      <c r="B61" s="240" t="s">
        <v>231</v>
      </c>
      <c r="C61" s="196"/>
      <c r="D61" s="196"/>
      <c r="E61" s="196"/>
      <c r="F61" s="196"/>
      <c r="G61" s="297">
        <f aca="true" t="shared" si="2" ref="G61:G66">SUM(C61:F61)</f>
        <v>0</v>
      </c>
    </row>
    <row r="62" spans="1:7" ht="22.5">
      <c r="A62" s="296" t="s">
        <v>23</v>
      </c>
      <c r="B62" s="240" t="s">
        <v>232</v>
      </c>
      <c r="C62" s="196"/>
      <c r="D62" s="196"/>
      <c r="E62" s="196"/>
      <c r="F62" s="196"/>
      <c r="G62" s="297">
        <f t="shared" si="2"/>
        <v>0</v>
      </c>
    </row>
    <row r="63" spans="1:7" ht="12.75">
      <c r="A63" s="296" t="s">
        <v>24</v>
      </c>
      <c r="B63" s="240" t="s">
        <v>233</v>
      </c>
      <c r="C63" s="196"/>
      <c r="D63" s="196"/>
      <c r="E63" s="196"/>
      <c r="F63" s="196"/>
      <c r="G63" s="297">
        <f t="shared" si="2"/>
        <v>0</v>
      </c>
    </row>
    <row r="64" spans="1:7" ht="22.5">
      <c r="A64" s="296" t="s">
        <v>25</v>
      </c>
      <c r="B64" s="240" t="s">
        <v>234</v>
      </c>
      <c r="C64" s="196"/>
      <c r="D64" s="196"/>
      <c r="E64" s="196"/>
      <c r="F64" s="196"/>
      <c r="G64" s="297">
        <f t="shared" si="2"/>
        <v>0</v>
      </c>
    </row>
    <row r="65" spans="1:7" ht="13.5" thickBot="1">
      <c r="A65" s="298" t="s">
        <v>26</v>
      </c>
      <c r="B65" s="299" t="s">
        <v>235</v>
      </c>
      <c r="C65" s="197">
        <v>30000</v>
      </c>
      <c r="D65" s="197"/>
      <c r="E65" s="197"/>
      <c r="F65" s="197"/>
      <c r="G65" s="300">
        <f t="shared" si="2"/>
        <v>30000</v>
      </c>
    </row>
    <row r="66" spans="1:7" ht="13.5" thickBot="1">
      <c r="A66" s="301" t="s">
        <v>27</v>
      </c>
      <c r="B66" s="302" t="s">
        <v>56</v>
      </c>
      <c r="C66" s="303">
        <f>SUM(C60:C65)</f>
        <v>30000</v>
      </c>
      <c r="D66" s="303">
        <f>SUM(D60:D65)</f>
        <v>0</v>
      </c>
      <c r="E66" s="303">
        <f>SUM(E60:E65)</f>
        <v>0</v>
      </c>
      <c r="F66" s="303">
        <f>SUM(F60:F65)</f>
        <v>0</v>
      </c>
      <c r="G66" s="304">
        <f t="shared" si="2"/>
        <v>30000</v>
      </c>
    </row>
    <row r="67" spans="1:7" ht="12.75">
      <c r="A67" s="251"/>
      <c r="B67" s="251"/>
      <c r="C67" s="251"/>
      <c r="D67" s="251"/>
      <c r="E67" s="251"/>
      <c r="F67" s="251"/>
      <c r="G67" s="251"/>
    </row>
    <row r="68" spans="1:7" ht="12.75">
      <c r="A68" s="251"/>
      <c r="B68" s="251"/>
      <c r="C68" s="251"/>
      <c r="D68" s="251"/>
      <c r="E68" s="251"/>
      <c r="F68" s="251"/>
      <c r="G68" s="251"/>
    </row>
    <row r="69" spans="1:7" ht="12.75">
      <c r="A69" s="251"/>
      <c r="B69" s="251"/>
      <c r="C69" s="251"/>
      <c r="D69" s="251"/>
      <c r="E69" s="251"/>
      <c r="F69" s="251"/>
      <c r="G69" s="251"/>
    </row>
    <row r="70" spans="1:7" ht="15.75">
      <c r="A70" s="192" t="s">
        <v>585</v>
      </c>
      <c r="B70" s="251"/>
      <c r="C70" s="251"/>
      <c r="D70" s="251"/>
      <c r="E70" s="251"/>
      <c r="F70" s="251"/>
      <c r="G70" s="251"/>
    </row>
    <row r="71" spans="1:7" ht="12.75">
      <c r="A71" s="251"/>
      <c r="B71" s="251"/>
      <c r="C71" s="251"/>
      <c r="D71" s="251"/>
      <c r="E71" s="251"/>
      <c r="F71" s="251"/>
      <c r="G71" s="251"/>
    </row>
    <row r="72" spans="1:7" ht="12.75">
      <c r="A72" s="251"/>
      <c r="B72" s="251"/>
      <c r="C72" s="251"/>
      <c r="D72" s="251"/>
      <c r="E72" s="251"/>
      <c r="F72" s="251"/>
      <c r="G72" s="251"/>
    </row>
    <row r="73" spans="1:7" ht="12.75">
      <c r="A73" s="251"/>
      <c r="B73" s="251"/>
      <c r="C73" s="193"/>
      <c r="D73" s="193"/>
      <c r="E73" s="193"/>
      <c r="F73" s="193"/>
      <c r="G73" s="251"/>
    </row>
    <row r="74" spans="1:7" ht="13.5">
      <c r="A74" s="251"/>
      <c r="B74" s="251"/>
      <c r="C74" s="305"/>
      <c r="D74" s="306" t="s">
        <v>236</v>
      </c>
      <c r="E74" s="306"/>
      <c r="F74" s="305"/>
      <c r="G74" s="251"/>
    </row>
  </sheetData>
  <sheetProtection/>
  <mergeCells count="9">
    <mergeCell ref="A51:G51"/>
    <mergeCell ref="C53:G53"/>
    <mergeCell ref="C55:F55"/>
    <mergeCell ref="A1:G1"/>
    <mergeCell ref="C3:G3"/>
    <mergeCell ref="C5:F5"/>
    <mergeCell ref="A26:G26"/>
    <mergeCell ref="C28:G28"/>
    <mergeCell ref="C30:F30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3/2014. (II.12.) önkormányzati rendelethez</oddHeader>
  </headerFooter>
  <rowBreaks count="2" manualBreakCount="2">
    <brk id="25" max="255" man="1"/>
    <brk id="50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="130" zoomScaleNormal="120" zoomScaleSheetLayoutView="130" workbookViewId="0" topLeftCell="A112">
      <selection activeCell="E122" sqref="E122"/>
    </sheetView>
  </sheetViews>
  <sheetFormatPr defaultColWidth="9.00390625" defaultRowHeight="12.75"/>
  <cols>
    <col min="1" max="1" width="9.00390625" style="438" customWidth="1"/>
    <col min="2" max="2" width="75.875" style="438" customWidth="1"/>
    <col min="3" max="3" width="15.50390625" style="439" customWidth="1"/>
    <col min="4" max="5" width="15.50390625" style="438" customWidth="1"/>
    <col min="6" max="6" width="9.00390625" style="43" customWidth="1"/>
    <col min="7" max="16384" width="9.375" style="43" customWidth="1"/>
  </cols>
  <sheetData>
    <row r="1" spans="1:5" ht="15.75" customHeight="1">
      <c r="A1" s="603" t="s">
        <v>18</v>
      </c>
      <c r="B1" s="603"/>
      <c r="C1" s="603"/>
      <c r="D1" s="603"/>
      <c r="E1" s="603"/>
    </row>
    <row r="2" spans="1:5" ht="15.75" customHeight="1" thickBot="1">
      <c r="A2" s="602" t="s">
        <v>162</v>
      </c>
      <c r="B2" s="602"/>
      <c r="D2" s="166"/>
      <c r="E2" s="353" t="s">
        <v>243</v>
      </c>
    </row>
    <row r="3" spans="1:5" ht="37.5" customHeight="1" thickBot="1">
      <c r="A3" s="23" t="s">
        <v>78</v>
      </c>
      <c r="B3" s="24" t="s">
        <v>20</v>
      </c>
      <c r="C3" s="24" t="s">
        <v>479</v>
      </c>
      <c r="D3" s="461" t="s">
        <v>480</v>
      </c>
      <c r="E3" s="189" t="s">
        <v>272</v>
      </c>
    </row>
    <row r="4" spans="1:5" s="45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06">
        <v>5</v>
      </c>
    </row>
    <row r="5" spans="1:5" s="1" customFormat="1" ht="12" customHeight="1" thickBot="1">
      <c r="A5" s="20" t="s">
        <v>21</v>
      </c>
      <c r="B5" s="21" t="s">
        <v>273</v>
      </c>
      <c r="C5" s="453">
        <f>+C6+C7+C8+C9+C10+C11</f>
        <v>247733</v>
      </c>
      <c r="D5" s="453">
        <f>+D6+D7+D8+D9+D10+D11</f>
        <v>212236</v>
      </c>
      <c r="E5" s="309">
        <f>+E6+E7+E8+E9+E10+E11</f>
        <v>217542</v>
      </c>
    </row>
    <row r="6" spans="1:5" s="1" customFormat="1" ht="12" customHeight="1">
      <c r="A6" s="15" t="s">
        <v>109</v>
      </c>
      <c r="B6" s="472" t="s">
        <v>274</v>
      </c>
      <c r="C6" s="455">
        <v>110380</v>
      </c>
      <c r="D6" s="455">
        <v>142327</v>
      </c>
      <c r="E6" s="311">
        <v>92008</v>
      </c>
    </row>
    <row r="7" spans="1:5" s="1" customFormat="1" ht="12" customHeight="1">
      <c r="A7" s="14" t="s">
        <v>110</v>
      </c>
      <c r="B7" s="473" t="s">
        <v>275</v>
      </c>
      <c r="C7" s="454"/>
      <c r="D7" s="454"/>
      <c r="E7" s="310">
        <v>56435</v>
      </c>
    </row>
    <row r="8" spans="1:5" s="1" customFormat="1" ht="12" customHeight="1">
      <c r="A8" s="14" t="s">
        <v>111</v>
      </c>
      <c r="B8" s="473" t="s">
        <v>276</v>
      </c>
      <c r="C8" s="454">
        <v>49022</v>
      </c>
      <c r="D8" s="454">
        <v>38153</v>
      </c>
      <c r="E8" s="310">
        <v>61288</v>
      </c>
    </row>
    <row r="9" spans="1:5" s="1" customFormat="1" ht="12" customHeight="1">
      <c r="A9" s="14" t="s">
        <v>112</v>
      </c>
      <c r="B9" s="473" t="s">
        <v>277</v>
      </c>
      <c r="C9" s="454"/>
      <c r="D9" s="454"/>
      <c r="E9" s="310">
        <v>4952</v>
      </c>
    </row>
    <row r="10" spans="1:5" s="1" customFormat="1" ht="12" customHeight="1">
      <c r="A10" s="14" t="s">
        <v>158</v>
      </c>
      <c r="B10" s="473" t="s">
        <v>278</v>
      </c>
      <c r="C10" s="542">
        <v>73082</v>
      </c>
      <c r="D10" s="542">
        <v>20396</v>
      </c>
      <c r="E10" s="310">
        <v>2859</v>
      </c>
    </row>
    <row r="11" spans="1:5" s="1" customFormat="1" ht="12" customHeight="1" thickBot="1">
      <c r="A11" s="16" t="s">
        <v>113</v>
      </c>
      <c r="B11" s="340" t="s">
        <v>279</v>
      </c>
      <c r="C11" s="543">
        <v>15249</v>
      </c>
      <c r="D11" s="543">
        <v>11360</v>
      </c>
      <c r="E11" s="310"/>
    </row>
    <row r="12" spans="1:5" s="1" customFormat="1" ht="12" customHeight="1" thickBot="1">
      <c r="A12" s="20" t="s">
        <v>22</v>
      </c>
      <c r="B12" s="338" t="s">
        <v>280</v>
      </c>
      <c r="C12" s="453">
        <f>+C13+C14+C15+C16+C17</f>
        <v>33002</v>
      </c>
      <c r="D12" s="453">
        <f>+D13+D14+D15+D16+D17</f>
        <v>22681</v>
      </c>
      <c r="E12" s="309">
        <f>+E13+E14+E15+E16+E17</f>
        <v>76455</v>
      </c>
    </row>
    <row r="13" spans="1:5" s="1" customFormat="1" ht="12" customHeight="1">
      <c r="A13" s="15" t="s">
        <v>115</v>
      </c>
      <c r="B13" s="472" t="s">
        <v>281</v>
      </c>
      <c r="C13" s="455"/>
      <c r="D13" s="455"/>
      <c r="E13" s="311"/>
    </row>
    <row r="14" spans="1:5" s="1" customFormat="1" ht="12" customHeight="1">
      <c r="A14" s="14" t="s">
        <v>116</v>
      </c>
      <c r="B14" s="473" t="s">
        <v>282</v>
      </c>
      <c r="C14" s="454"/>
      <c r="D14" s="454"/>
      <c r="E14" s="310"/>
    </row>
    <row r="15" spans="1:5" s="1" customFormat="1" ht="12" customHeight="1">
      <c r="A15" s="14" t="s">
        <v>117</v>
      </c>
      <c r="B15" s="473" t="s">
        <v>519</v>
      </c>
      <c r="C15" s="454"/>
      <c r="D15" s="454"/>
      <c r="E15" s="310"/>
    </row>
    <row r="16" spans="1:5" s="1" customFormat="1" ht="12" customHeight="1">
      <c r="A16" s="14" t="s">
        <v>118</v>
      </c>
      <c r="B16" s="473" t="s">
        <v>520</v>
      </c>
      <c r="C16" s="454"/>
      <c r="D16" s="454"/>
      <c r="E16" s="310"/>
    </row>
    <row r="17" spans="1:5" s="1" customFormat="1" ht="12" customHeight="1">
      <c r="A17" s="14" t="s">
        <v>119</v>
      </c>
      <c r="B17" s="473" t="s">
        <v>283</v>
      </c>
      <c r="C17" s="454">
        <v>33002</v>
      </c>
      <c r="D17" s="454">
        <v>22681</v>
      </c>
      <c r="E17" s="310">
        <v>76455</v>
      </c>
    </row>
    <row r="18" spans="1:5" s="1" customFormat="1" ht="12" customHeight="1" thickBot="1">
      <c r="A18" s="16" t="s">
        <v>128</v>
      </c>
      <c r="B18" s="340" t="s">
        <v>284</v>
      </c>
      <c r="C18" s="456">
        <v>5014</v>
      </c>
      <c r="D18" s="456">
        <v>12881</v>
      </c>
      <c r="E18" s="312">
        <v>29303</v>
      </c>
    </row>
    <row r="19" spans="1:5" s="1" customFormat="1" ht="12" customHeight="1" thickBot="1">
      <c r="A19" s="20" t="s">
        <v>23</v>
      </c>
      <c r="B19" s="21" t="s">
        <v>285</v>
      </c>
      <c r="C19" s="453">
        <f>+C20+C21+C22+C23+C24</f>
        <v>63043</v>
      </c>
      <c r="D19" s="453">
        <f>+D20+D21+D22+D23+D24</f>
        <v>137869</v>
      </c>
      <c r="E19" s="309">
        <f>+E20+E21+E22+E23+E24</f>
        <v>59894</v>
      </c>
    </row>
    <row r="20" spans="1:5" s="1" customFormat="1" ht="12" customHeight="1">
      <c r="A20" s="15" t="s">
        <v>98</v>
      </c>
      <c r="B20" s="472" t="s">
        <v>286</v>
      </c>
      <c r="C20" s="455"/>
      <c r="D20" s="455"/>
      <c r="E20" s="311"/>
    </row>
    <row r="21" spans="1:5" s="1" customFormat="1" ht="12" customHeight="1">
      <c r="A21" s="14" t="s">
        <v>99</v>
      </c>
      <c r="B21" s="473" t="s">
        <v>287</v>
      </c>
      <c r="C21" s="454"/>
      <c r="D21" s="454"/>
      <c r="E21" s="310"/>
    </row>
    <row r="22" spans="1:5" s="1" customFormat="1" ht="12" customHeight="1">
      <c r="A22" s="14" t="s">
        <v>100</v>
      </c>
      <c r="B22" s="473" t="s">
        <v>521</v>
      </c>
      <c r="C22" s="454"/>
      <c r="D22" s="454"/>
      <c r="E22" s="310"/>
    </row>
    <row r="23" spans="1:5" s="1" customFormat="1" ht="12" customHeight="1">
      <c r="A23" s="14" t="s">
        <v>101</v>
      </c>
      <c r="B23" s="473" t="s">
        <v>522</v>
      </c>
      <c r="C23" s="454"/>
      <c r="D23" s="454"/>
      <c r="E23" s="310"/>
    </row>
    <row r="24" spans="1:5" s="1" customFormat="1" ht="12" customHeight="1">
      <c r="A24" s="14" t="s">
        <v>181</v>
      </c>
      <c r="B24" s="473" t="s">
        <v>288</v>
      </c>
      <c r="C24" s="454">
        <v>63043</v>
      </c>
      <c r="D24" s="454">
        <v>137869</v>
      </c>
      <c r="E24" s="310">
        <v>59894</v>
      </c>
    </row>
    <row r="25" spans="1:5" s="1" customFormat="1" ht="12" customHeight="1" thickBot="1">
      <c r="A25" s="16" t="s">
        <v>182</v>
      </c>
      <c r="B25" s="340" t="s">
        <v>289</v>
      </c>
      <c r="C25" s="456">
        <v>63043</v>
      </c>
      <c r="D25" s="456">
        <v>137869</v>
      </c>
      <c r="E25" s="312">
        <v>21924</v>
      </c>
    </row>
    <row r="26" spans="1:5" s="1" customFormat="1" ht="12" customHeight="1" thickBot="1">
      <c r="A26" s="20" t="s">
        <v>183</v>
      </c>
      <c r="B26" s="21" t="s">
        <v>290</v>
      </c>
      <c r="C26" s="460">
        <f>+C27+C30+C31+C32</f>
        <v>241464</v>
      </c>
      <c r="D26" s="460">
        <f>+D27+D30+D31+D32</f>
        <v>115720</v>
      </c>
      <c r="E26" s="503">
        <f>+E27+E30+E31+E32</f>
        <v>117130</v>
      </c>
    </row>
    <row r="27" spans="1:5" s="1" customFormat="1" ht="12" customHeight="1">
      <c r="A27" s="15" t="s">
        <v>291</v>
      </c>
      <c r="B27" s="472" t="s">
        <v>297</v>
      </c>
      <c r="C27" s="505">
        <f>+C28+C29</f>
        <v>101491</v>
      </c>
      <c r="D27" s="505">
        <v>103250</v>
      </c>
      <c r="E27" s="504">
        <f>+E28+E29</f>
        <v>104620</v>
      </c>
    </row>
    <row r="28" spans="1:5" s="1" customFormat="1" ht="12" customHeight="1">
      <c r="A28" s="14" t="s">
        <v>292</v>
      </c>
      <c r="B28" s="473" t="s">
        <v>298</v>
      </c>
      <c r="C28" s="454">
        <v>39457</v>
      </c>
      <c r="D28" s="454"/>
      <c r="E28" s="310">
        <v>42200</v>
      </c>
    </row>
    <row r="29" spans="1:5" s="1" customFormat="1" ht="12" customHeight="1">
      <c r="A29" s="14" t="s">
        <v>293</v>
      </c>
      <c r="B29" s="473" t="s">
        <v>299</v>
      </c>
      <c r="C29" s="454">
        <v>62034</v>
      </c>
      <c r="D29" s="454"/>
      <c r="E29" s="310">
        <v>62420</v>
      </c>
    </row>
    <row r="30" spans="1:5" s="1" customFormat="1" ht="12" customHeight="1">
      <c r="A30" s="14" t="s">
        <v>294</v>
      </c>
      <c r="B30" s="473" t="s">
        <v>300</v>
      </c>
      <c r="C30" s="454">
        <v>26911</v>
      </c>
      <c r="D30" s="454">
        <v>10800</v>
      </c>
      <c r="E30" s="310">
        <v>10800</v>
      </c>
    </row>
    <row r="31" spans="1:5" s="1" customFormat="1" ht="12" customHeight="1">
      <c r="A31" s="14" t="s">
        <v>295</v>
      </c>
      <c r="B31" s="473" t="s">
        <v>547</v>
      </c>
      <c r="C31" s="454">
        <v>111255</v>
      </c>
      <c r="D31" s="454"/>
      <c r="E31" s="310"/>
    </row>
    <row r="32" spans="1:5" s="1" customFormat="1" ht="12" customHeight="1" thickBot="1">
      <c r="A32" s="16" t="s">
        <v>296</v>
      </c>
      <c r="B32" s="340" t="s">
        <v>302</v>
      </c>
      <c r="C32" s="456">
        <v>1807</v>
      </c>
      <c r="D32" s="456">
        <v>1670</v>
      </c>
      <c r="E32" s="312">
        <v>1710</v>
      </c>
    </row>
    <row r="33" spans="1:5" s="1" customFormat="1" ht="12" customHeight="1" thickBot="1">
      <c r="A33" s="20" t="s">
        <v>25</v>
      </c>
      <c r="B33" s="21" t="s">
        <v>303</v>
      </c>
      <c r="C33" s="453">
        <f>SUM(C34:C43)</f>
        <v>59714</v>
      </c>
      <c r="D33" s="453">
        <f>SUM(D34:D43)</f>
        <v>46462</v>
      </c>
      <c r="E33" s="309">
        <f>SUM(E34:E43)</f>
        <v>36170</v>
      </c>
    </row>
    <row r="34" spans="1:5" s="1" customFormat="1" ht="12" customHeight="1">
      <c r="A34" s="15" t="s">
        <v>102</v>
      </c>
      <c r="B34" s="472" t="s">
        <v>306</v>
      </c>
      <c r="C34" s="455"/>
      <c r="D34" s="455"/>
      <c r="E34" s="311"/>
    </row>
    <row r="35" spans="1:5" s="1" customFormat="1" ht="12" customHeight="1">
      <c r="A35" s="14" t="s">
        <v>103</v>
      </c>
      <c r="B35" s="473" t="s">
        <v>307</v>
      </c>
      <c r="C35" s="454"/>
      <c r="D35" s="454">
        <v>1556</v>
      </c>
      <c r="E35" s="310">
        <v>115</v>
      </c>
    </row>
    <row r="36" spans="1:5" s="1" customFormat="1" ht="12" customHeight="1">
      <c r="A36" s="14" t="s">
        <v>104</v>
      </c>
      <c r="B36" s="473" t="s">
        <v>308</v>
      </c>
      <c r="C36" s="454">
        <v>20859</v>
      </c>
      <c r="D36" s="454">
        <v>18000</v>
      </c>
      <c r="E36" s="310">
        <v>17758</v>
      </c>
    </row>
    <row r="37" spans="1:5" s="1" customFormat="1" ht="12" customHeight="1">
      <c r="A37" s="14" t="s">
        <v>185</v>
      </c>
      <c r="B37" s="473" t="s">
        <v>309</v>
      </c>
      <c r="C37" s="454">
        <v>2623</v>
      </c>
      <c r="D37" s="454">
        <v>1500</v>
      </c>
      <c r="E37" s="310">
        <v>1968</v>
      </c>
    </row>
    <row r="38" spans="1:5" s="1" customFormat="1" ht="12" customHeight="1">
      <c r="A38" s="14" t="s">
        <v>186</v>
      </c>
      <c r="B38" s="473" t="s">
        <v>310</v>
      </c>
      <c r="C38" s="454">
        <v>20875</v>
      </c>
      <c r="D38" s="454">
        <v>18000</v>
      </c>
      <c r="E38" s="310">
        <v>8370</v>
      </c>
    </row>
    <row r="39" spans="1:5" s="1" customFormat="1" ht="12" customHeight="1">
      <c r="A39" s="14" t="s">
        <v>187</v>
      </c>
      <c r="B39" s="473" t="s">
        <v>311</v>
      </c>
      <c r="C39" s="454">
        <v>14508</v>
      </c>
      <c r="D39" s="454"/>
      <c r="E39" s="310">
        <v>7009</v>
      </c>
    </row>
    <row r="40" spans="1:5" s="1" customFormat="1" ht="12" customHeight="1">
      <c r="A40" s="14" t="s">
        <v>188</v>
      </c>
      <c r="B40" s="473" t="s">
        <v>312</v>
      </c>
      <c r="C40" s="454"/>
      <c r="D40" s="454">
        <v>6760</v>
      </c>
      <c r="E40" s="310"/>
    </row>
    <row r="41" spans="1:5" s="1" customFormat="1" ht="12" customHeight="1">
      <c r="A41" s="14" t="s">
        <v>189</v>
      </c>
      <c r="B41" s="473" t="s">
        <v>313</v>
      </c>
      <c r="C41" s="454">
        <v>849</v>
      </c>
      <c r="D41" s="454">
        <v>612</v>
      </c>
      <c r="E41" s="310">
        <v>950</v>
      </c>
    </row>
    <row r="42" spans="1:5" s="1" customFormat="1" ht="12" customHeight="1">
      <c r="A42" s="14" t="s">
        <v>304</v>
      </c>
      <c r="B42" s="473" t="s">
        <v>314</v>
      </c>
      <c r="C42" s="457"/>
      <c r="D42" s="457"/>
      <c r="E42" s="313"/>
    </row>
    <row r="43" spans="1:5" s="1" customFormat="1" ht="12" customHeight="1" thickBot="1">
      <c r="A43" s="16" t="s">
        <v>305</v>
      </c>
      <c r="B43" s="340" t="s">
        <v>315</v>
      </c>
      <c r="C43" s="458"/>
      <c r="D43" s="458">
        <v>34</v>
      </c>
      <c r="E43" s="314"/>
    </row>
    <row r="44" spans="1:5" s="1" customFormat="1" ht="12" customHeight="1" thickBot="1">
      <c r="A44" s="20" t="s">
        <v>26</v>
      </c>
      <c r="B44" s="21" t="s">
        <v>316</v>
      </c>
      <c r="C44" s="453">
        <f>SUM(C45:C49)</f>
        <v>0</v>
      </c>
      <c r="D44" s="453">
        <f>SUM(D45:D49)</f>
        <v>0</v>
      </c>
      <c r="E44" s="309">
        <f>SUM(E45:E49)</f>
        <v>0</v>
      </c>
    </row>
    <row r="45" spans="1:5" s="1" customFormat="1" ht="12" customHeight="1">
      <c r="A45" s="15" t="s">
        <v>105</v>
      </c>
      <c r="B45" s="472" t="s">
        <v>320</v>
      </c>
      <c r="C45" s="524"/>
      <c r="D45" s="524"/>
      <c r="E45" s="336"/>
    </row>
    <row r="46" spans="1:5" s="1" customFormat="1" ht="12" customHeight="1">
      <c r="A46" s="14" t="s">
        <v>106</v>
      </c>
      <c r="B46" s="473" t="s">
        <v>321</v>
      </c>
      <c r="C46" s="457"/>
      <c r="D46" s="457"/>
      <c r="E46" s="313"/>
    </row>
    <row r="47" spans="1:5" s="1" customFormat="1" ht="12" customHeight="1">
      <c r="A47" s="14" t="s">
        <v>317</v>
      </c>
      <c r="B47" s="473" t="s">
        <v>322</v>
      </c>
      <c r="C47" s="457"/>
      <c r="D47" s="457"/>
      <c r="E47" s="313"/>
    </row>
    <row r="48" spans="1:5" s="1" customFormat="1" ht="12" customHeight="1">
      <c r="A48" s="14" t="s">
        <v>318</v>
      </c>
      <c r="B48" s="473" t="s">
        <v>323</v>
      </c>
      <c r="C48" s="457"/>
      <c r="D48" s="457"/>
      <c r="E48" s="313"/>
    </row>
    <row r="49" spans="1:5" s="1" customFormat="1" ht="12" customHeight="1" thickBot="1">
      <c r="A49" s="16" t="s">
        <v>319</v>
      </c>
      <c r="B49" s="340" t="s">
        <v>324</v>
      </c>
      <c r="C49" s="458"/>
      <c r="D49" s="458"/>
      <c r="E49" s="314"/>
    </row>
    <row r="50" spans="1:5" s="1" customFormat="1" ht="12" customHeight="1" thickBot="1">
      <c r="A50" s="20" t="s">
        <v>190</v>
      </c>
      <c r="B50" s="21" t="s">
        <v>325</v>
      </c>
      <c r="C50" s="453">
        <f>SUM(C51:C53)</f>
        <v>0</v>
      </c>
      <c r="D50" s="453">
        <f>SUM(D51:D53)</f>
        <v>100</v>
      </c>
      <c r="E50" s="309">
        <f>SUM(E51:E53)</f>
        <v>0</v>
      </c>
    </row>
    <row r="51" spans="1:5" s="1" customFormat="1" ht="12" customHeight="1">
      <c r="A51" s="15" t="s">
        <v>107</v>
      </c>
      <c r="B51" s="472" t="s">
        <v>326</v>
      </c>
      <c r="C51" s="455"/>
      <c r="D51" s="455"/>
      <c r="E51" s="311"/>
    </row>
    <row r="52" spans="1:5" s="1" customFormat="1" ht="12" customHeight="1">
      <c r="A52" s="14" t="s">
        <v>108</v>
      </c>
      <c r="B52" s="473" t="s">
        <v>523</v>
      </c>
      <c r="C52" s="454"/>
      <c r="D52" s="454"/>
      <c r="E52" s="310"/>
    </row>
    <row r="53" spans="1:5" s="1" customFormat="1" ht="12" customHeight="1">
      <c r="A53" s="14" t="s">
        <v>330</v>
      </c>
      <c r="B53" s="473" t="s">
        <v>328</v>
      </c>
      <c r="C53" s="454"/>
      <c r="D53" s="454">
        <v>100</v>
      </c>
      <c r="E53" s="310"/>
    </row>
    <row r="54" spans="1:5" s="1" customFormat="1" ht="12" customHeight="1" thickBot="1">
      <c r="A54" s="16" t="s">
        <v>331</v>
      </c>
      <c r="B54" s="340" t="s">
        <v>329</v>
      </c>
      <c r="C54" s="456"/>
      <c r="D54" s="456"/>
      <c r="E54" s="312"/>
    </row>
    <row r="55" spans="1:5" s="1" customFormat="1" ht="12" customHeight="1" thickBot="1">
      <c r="A55" s="20" t="s">
        <v>28</v>
      </c>
      <c r="B55" s="338" t="s">
        <v>332</v>
      </c>
      <c r="C55" s="453">
        <f>SUM(C56:C58)</f>
        <v>153</v>
      </c>
      <c r="D55" s="453">
        <f>SUM(D56:D58)</f>
        <v>0</v>
      </c>
      <c r="E55" s="309">
        <f>SUM(E56:E58)</f>
        <v>49</v>
      </c>
    </row>
    <row r="56" spans="1:5" s="1" customFormat="1" ht="12" customHeight="1">
      <c r="A56" s="14" t="s">
        <v>191</v>
      </c>
      <c r="B56" s="472" t="s">
        <v>334</v>
      </c>
      <c r="C56" s="457"/>
      <c r="D56" s="457"/>
      <c r="E56" s="313"/>
    </row>
    <row r="57" spans="1:5" s="1" customFormat="1" ht="12" customHeight="1">
      <c r="A57" s="14" t="s">
        <v>192</v>
      </c>
      <c r="B57" s="473" t="s">
        <v>524</v>
      </c>
      <c r="C57" s="457">
        <v>153</v>
      </c>
      <c r="D57" s="457"/>
      <c r="E57" s="313">
        <v>49</v>
      </c>
    </row>
    <row r="58" spans="1:5" s="1" customFormat="1" ht="12" customHeight="1">
      <c r="A58" s="14" t="s">
        <v>244</v>
      </c>
      <c r="B58" s="473" t="s">
        <v>335</v>
      </c>
      <c r="C58" s="457"/>
      <c r="D58" s="457"/>
      <c r="E58" s="313"/>
    </row>
    <row r="59" spans="1:5" s="1" customFormat="1" ht="12" customHeight="1" thickBot="1">
      <c r="A59" s="14" t="s">
        <v>333</v>
      </c>
      <c r="B59" s="340" t="s">
        <v>336</v>
      </c>
      <c r="C59" s="457"/>
      <c r="D59" s="457"/>
      <c r="E59" s="313"/>
    </row>
    <row r="60" spans="1:5" s="1" customFormat="1" ht="12" customHeight="1" thickBot="1">
      <c r="A60" s="20" t="s">
        <v>29</v>
      </c>
      <c r="B60" s="21" t="s">
        <v>337</v>
      </c>
      <c r="C60" s="460">
        <f>+C5+C12+C19+C26+C33+C44+C50+C55</f>
        <v>645109</v>
      </c>
      <c r="D60" s="460">
        <f>+D5+D12+D19+D26+D33+D44+D50+D55</f>
        <v>535068</v>
      </c>
      <c r="E60" s="503">
        <f>+E5+E12+E19+E26+E33+E44+E50+E55</f>
        <v>507240</v>
      </c>
    </row>
    <row r="61" spans="1:5" s="1" customFormat="1" ht="12" customHeight="1" thickBot="1">
      <c r="A61" s="525" t="s">
        <v>338</v>
      </c>
      <c r="B61" s="338" t="s">
        <v>339</v>
      </c>
      <c r="C61" s="453">
        <f>SUM(C62:C64)</f>
        <v>0</v>
      </c>
      <c r="D61" s="453">
        <f>SUM(D62:D64)</f>
        <v>13240</v>
      </c>
      <c r="E61" s="309">
        <f>SUM(E62:E64)</f>
        <v>0</v>
      </c>
    </row>
    <row r="62" spans="1:5" s="1" customFormat="1" ht="12" customHeight="1">
      <c r="A62" s="14" t="s">
        <v>372</v>
      </c>
      <c r="B62" s="472" t="s">
        <v>340</v>
      </c>
      <c r="C62" s="457"/>
      <c r="D62" s="457"/>
      <c r="E62" s="313"/>
    </row>
    <row r="63" spans="1:5" s="1" customFormat="1" ht="12" customHeight="1">
      <c r="A63" s="14" t="s">
        <v>381</v>
      </c>
      <c r="B63" s="473" t="s">
        <v>341</v>
      </c>
      <c r="C63" s="457"/>
      <c r="D63" s="457"/>
      <c r="E63" s="313"/>
    </row>
    <row r="64" spans="1:5" s="1" customFormat="1" ht="12" customHeight="1" thickBot="1">
      <c r="A64" s="14" t="s">
        <v>382</v>
      </c>
      <c r="B64" s="557" t="s">
        <v>582</v>
      </c>
      <c r="C64" s="457"/>
      <c r="D64" s="457">
        <v>13240</v>
      </c>
      <c r="E64" s="313"/>
    </row>
    <row r="65" spans="1:5" s="1" customFormat="1" ht="12" customHeight="1" thickBot="1">
      <c r="A65" s="525" t="s">
        <v>343</v>
      </c>
      <c r="B65" s="338" t="s">
        <v>344</v>
      </c>
      <c r="C65" s="453">
        <f>SUM(C66:C69)</f>
        <v>0</v>
      </c>
      <c r="D65" s="453">
        <f>SUM(D66:D69)</f>
        <v>0</v>
      </c>
      <c r="E65" s="309">
        <f>SUM(E66:E69)</f>
        <v>0</v>
      </c>
    </row>
    <row r="66" spans="1:5" s="1" customFormat="1" ht="12" customHeight="1">
      <c r="A66" s="14" t="s">
        <v>159</v>
      </c>
      <c r="B66" s="472" t="s">
        <v>345</v>
      </c>
      <c r="C66" s="457"/>
      <c r="D66" s="457"/>
      <c r="E66" s="313"/>
    </row>
    <row r="67" spans="1:5" s="1" customFormat="1" ht="12" customHeight="1">
      <c r="A67" s="14" t="s">
        <v>160</v>
      </c>
      <c r="B67" s="473" t="s">
        <v>346</v>
      </c>
      <c r="C67" s="457"/>
      <c r="D67" s="457"/>
      <c r="E67" s="313"/>
    </row>
    <row r="68" spans="1:5" s="1" customFormat="1" ht="12" customHeight="1">
      <c r="A68" s="14" t="s">
        <v>373</v>
      </c>
      <c r="B68" s="473" t="s">
        <v>347</v>
      </c>
      <c r="C68" s="457"/>
      <c r="D68" s="457"/>
      <c r="E68" s="313"/>
    </row>
    <row r="69" spans="1:7" s="1" customFormat="1" ht="17.25" customHeight="1" thickBot="1">
      <c r="A69" s="14" t="s">
        <v>374</v>
      </c>
      <c r="B69" s="340" t="s">
        <v>348</v>
      </c>
      <c r="C69" s="457"/>
      <c r="D69" s="457"/>
      <c r="E69" s="313"/>
      <c r="G69" s="46"/>
    </row>
    <row r="70" spans="1:5" s="1" customFormat="1" ht="12" customHeight="1" thickBot="1">
      <c r="A70" s="525" t="s">
        <v>349</v>
      </c>
      <c r="B70" s="338" t="s">
        <v>350</v>
      </c>
      <c r="C70" s="453">
        <f>SUM(C71:C72)</f>
        <v>0</v>
      </c>
      <c r="D70" s="453">
        <f>SUM(D71:D72)</f>
        <v>39738</v>
      </c>
      <c r="E70" s="309">
        <f>SUM(E71:E72)</f>
        <v>15000</v>
      </c>
    </row>
    <row r="71" spans="1:5" s="1" customFormat="1" ht="12" customHeight="1">
      <c r="A71" s="14" t="s">
        <v>375</v>
      </c>
      <c r="B71" s="472" t="s">
        <v>351</v>
      </c>
      <c r="C71" s="457"/>
      <c r="D71" s="457">
        <v>39738</v>
      </c>
      <c r="E71" s="313">
        <v>15000</v>
      </c>
    </row>
    <row r="72" spans="1:5" s="1" customFormat="1" ht="12" customHeight="1" thickBot="1">
      <c r="A72" s="14" t="s">
        <v>376</v>
      </c>
      <c r="B72" s="340" t="s">
        <v>352</v>
      </c>
      <c r="C72" s="457"/>
      <c r="D72" s="457"/>
      <c r="E72" s="313"/>
    </row>
    <row r="73" spans="1:5" s="1" customFormat="1" ht="12" customHeight="1" thickBot="1">
      <c r="A73" s="525" t="s">
        <v>353</v>
      </c>
      <c r="B73" s="338" t="s">
        <v>354</v>
      </c>
      <c r="C73" s="453">
        <f>SUM(C74:C76)</f>
        <v>0</v>
      </c>
      <c r="D73" s="453">
        <f>SUM(D74:D76)</f>
        <v>0</v>
      </c>
      <c r="E73" s="309">
        <f>SUM(E74:E76)</f>
        <v>0</v>
      </c>
    </row>
    <row r="74" spans="1:5" s="1" customFormat="1" ht="12" customHeight="1">
      <c r="A74" s="14" t="s">
        <v>377</v>
      </c>
      <c r="B74" s="472" t="s">
        <v>355</v>
      </c>
      <c r="C74" s="457"/>
      <c r="D74" s="457"/>
      <c r="E74" s="313"/>
    </row>
    <row r="75" spans="1:5" s="1" customFormat="1" ht="12" customHeight="1">
      <c r="A75" s="14" t="s">
        <v>378</v>
      </c>
      <c r="B75" s="473" t="s">
        <v>356</v>
      </c>
      <c r="C75" s="457"/>
      <c r="D75" s="457"/>
      <c r="E75" s="313"/>
    </row>
    <row r="76" spans="1:5" s="1" customFormat="1" ht="12" customHeight="1" thickBot="1">
      <c r="A76" s="14" t="s">
        <v>379</v>
      </c>
      <c r="B76" s="340" t="s">
        <v>357</v>
      </c>
      <c r="C76" s="457"/>
      <c r="D76" s="457"/>
      <c r="E76" s="313"/>
    </row>
    <row r="77" spans="1:5" s="1" customFormat="1" ht="12" customHeight="1" thickBot="1">
      <c r="A77" s="525" t="s">
        <v>358</v>
      </c>
      <c r="B77" s="338" t="s">
        <v>380</v>
      </c>
      <c r="C77" s="453">
        <f>SUM(C78:C81)</f>
        <v>0</v>
      </c>
      <c r="D77" s="453">
        <f>SUM(D78:D81)</f>
        <v>0</v>
      </c>
      <c r="E77" s="309">
        <f>SUM(E78:E81)</f>
        <v>0</v>
      </c>
    </row>
    <row r="78" spans="1:5" s="1" customFormat="1" ht="12" customHeight="1">
      <c r="A78" s="526" t="s">
        <v>359</v>
      </c>
      <c r="B78" s="472" t="s">
        <v>360</v>
      </c>
      <c r="C78" s="457"/>
      <c r="D78" s="457"/>
      <c r="E78" s="313"/>
    </row>
    <row r="79" spans="1:5" s="1" customFormat="1" ht="12" customHeight="1">
      <c r="A79" s="527" t="s">
        <v>361</v>
      </c>
      <c r="B79" s="473" t="s">
        <v>362</v>
      </c>
      <c r="C79" s="457"/>
      <c r="D79" s="457"/>
      <c r="E79" s="313"/>
    </row>
    <row r="80" spans="1:5" s="1" customFormat="1" ht="12" customHeight="1">
      <c r="A80" s="527" t="s">
        <v>363</v>
      </c>
      <c r="B80" s="473" t="s">
        <v>364</v>
      </c>
      <c r="C80" s="457"/>
      <c r="D80" s="457"/>
      <c r="E80" s="313"/>
    </row>
    <row r="81" spans="1:5" s="1" customFormat="1" ht="12" customHeight="1" thickBot="1">
      <c r="A81" s="528" t="s">
        <v>365</v>
      </c>
      <c r="B81" s="340" t="s">
        <v>366</v>
      </c>
      <c r="C81" s="457"/>
      <c r="D81" s="457"/>
      <c r="E81" s="313"/>
    </row>
    <row r="82" spans="1:5" s="1" customFormat="1" ht="12" customHeight="1" thickBot="1">
      <c r="A82" s="525" t="s">
        <v>367</v>
      </c>
      <c r="B82" s="338" t="s">
        <v>368</v>
      </c>
      <c r="C82" s="530"/>
      <c r="D82" s="530"/>
      <c r="E82" s="531"/>
    </row>
    <row r="83" spans="1:5" s="1" customFormat="1" ht="12" customHeight="1" thickBot="1">
      <c r="A83" s="525" t="s">
        <v>369</v>
      </c>
      <c r="B83" s="555" t="s">
        <v>370</v>
      </c>
      <c r="C83" s="460">
        <f>+C61+C65+C70+C73+C77+C82</f>
        <v>0</v>
      </c>
      <c r="D83" s="460">
        <f>+D61+D65+D70+D73+D77+D82</f>
        <v>52978</v>
      </c>
      <c r="E83" s="503">
        <f>+E61+E65+E70+E73+E77+E82</f>
        <v>15000</v>
      </c>
    </row>
    <row r="84" spans="1:5" s="1" customFormat="1" ht="12" customHeight="1" thickBot="1">
      <c r="A84" s="529" t="s">
        <v>383</v>
      </c>
      <c r="B84" s="556" t="s">
        <v>371</v>
      </c>
      <c r="C84" s="460">
        <f>+C60+C83</f>
        <v>645109</v>
      </c>
      <c r="D84" s="460">
        <f>+D60+D83</f>
        <v>588046</v>
      </c>
      <c r="E84" s="503">
        <f>+E60+E83</f>
        <v>522240</v>
      </c>
    </row>
    <row r="85" spans="1:5" s="1" customFormat="1" ht="12" customHeight="1">
      <c r="A85" s="422"/>
      <c r="B85" s="423"/>
      <c r="C85" s="424"/>
      <c r="D85" s="425"/>
      <c r="E85" s="426"/>
    </row>
    <row r="86" spans="1:5" s="1" customFormat="1" ht="12" customHeight="1">
      <c r="A86" s="603" t="s">
        <v>50</v>
      </c>
      <c r="B86" s="603"/>
      <c r="C86" s="603"/>
      <c r="D86" s="603"/>
      <c r="E86" s="603"/>
    </row>
    <row r="87" spans="1:5" s="1" customFormat="1" ht="12" customHeight="1" thickBot="1">
      <c r="A87" s="604" t="s">
        <v>163</v>
      </c>
      <c r="B87" s="604"/>
      <c r="C87" s="439"/>
      <c r="D87" s="166"/>
      <c r="E87" s="353" t="s">
        <v>243</v>
      </c>
    </row>
    <row r="88" spans="1:6" s="1" customFormat="1" ht="24" customHeight="1" thickBot="1">
      <c r="A88" s="23" t="s">
        <v>19</v>
      </c>
      <c r="B88" s="24" t="s">
        <v>51</v>
      </c>
      <c r="C88" s="24" t="s">
        <v>479</v>
      </c>
      <c r="D88" s="461" t="s">
        <v>480</v>
      </c>
      <c r="E88" s="189" t="s">
        <v>272</v>
      </c>
      <c r="F88" s="174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4"/>
    </row>
    <row r="90" spans="1:6" s="1" customFormat="1" ht="15" customHeight="1" thickBot="1">
      <c r="A90" s="22" t="s">
        <v>21</v>
      </c>
      <c r="B90" s="31" t="s">
        <v>386</v>
      </c>
      <c r="C90" s="558">
        <f>SUM(C91:C95)</f>
        <v>505667</v>
      </c>
      <c r="D90" s="452">
        <f>+D91+D92+D93+D94+D95</f>
        <v>396975</v>
      </c>
      <c r="E90" s="570">
        <f>+E91+E92+E93+E94+E95</f>
        <v>413747</v>
      </c>
      <c r="F90" s="174"/>
    </row>
    <row r="91" spans="1:5" s="1" customFormat="1" ht="12.75" customHeight="1">
      <c r="A91" s="17" t="s">
        <v>109</v>
      </c>
      <c r="B91" s="10" t="s">
        <v>52</v>
      </c>
      <c r="C91" s="559">
        <v>183976</v>
      </c>
      <c r="D91" s="575">
        <v>117745</v>
      </c>
      <c r="E91" s="571">
        <v>147102</v>
      </c>
    </row>
    <row r="92" spans="1:5" ht="16.5" customHeight="1">
      <c r="A92" s="14" t="s">
        <v>110</v>
      </c>
      <c r="B92" s="8" t="s">
        <v>193</v>
      </c>
      <c r="C92" s="560">
        <v>48738</v>
      </c>
      <c r="D92" s="454">
        <v>29412</v>
      </c>
      <c r="E92" s="310">
        <v>35682</v>
      </c>
    </row>
    <row r="93" spans="1:5" ht="15.75">
      <c r="A93" s="14" t="s">
        <v>111</v>
      </c>
      <c r="B93" s="8" t="s">
        <v>150</v>
      </c>
      <c r="C93" s="561">
        <v>149262</v>
      </c>
      <c r="D93" s="456">
        <v>159330</v>
      </c>
      <c r="E93" s="312">
        <v>163822</v>
      </c>
    </row>
    <row r="94" spans="1:5" s="45" customFormat="1" ht="12" customHeight="1">
      <c r="A94" s="14" t="s">
        <v>112</v>
      </c>
      <c r="B94" s="11" t="s">
        <v>194</v>
      </c>
      <c r="C94" s="561">
        <v>79989</v>
      </c>
      <c r="D94" s="456">
        <v>56988</v>
      </c>
      <c r="E94" s="312">
        <v>37051</v>
      </c>
    </row>
    <row r="95" spans="1:5" ht="12" customHeight="1">
      <c r="A95" s="14" t="s">
        <v>123</v>
      </c>
      <c r="B95" s="19" t="s">
        <v>195</v>
      </c>
      <c r="C95" s="561">
        <v>43702</v>
      </c>
      <c r="D95" s="456">
        <v>33500</v>
      </c>
      <c r="E95" s="312">
        <v>30090</v>
      </c>
    </row>
    <row r="96" spans="1:5" ht="12" customHeight="1">
      <c r="A96" s="14" t="s">
        <v>113</v>
      </c>
      <c r="B96" s="8" t="s">
        <v>387</v>
      </c>
      <c r="C96" s="561"/>
      <c r="D96" s="456"/>
      <c r="E96" s="312"/>
    </row>
    <row r="97" spans="1:5" ht="12" customHeight="1">
      <c r="A97" s="14" t="s">
        <v>114</v>
      </c>
      <c r="B97" s="168" t="s">
        <v>388</v>
      </c>
      <c r="C97" s="561"/>
      <c r="D97" s="456"/>
      <c r="E97" s="312"/>
    </row>
    <row r="98" spans="1:5" ht="12" customHeight="1">
      <c r="A98" s="14" t="s">
        <v>124</v>
      </c>
      <c r="B98" s="169" t="s">
        <v>389</v>
      </c>
      <c r="C98" s="561"/>
      <c r="D98" s="456"/>
      <c r="E98" s="312"/>
    </row>
    <row r="99" spans="1:5" ht="12" customHeight="1">
      <c r="A99" s="14" t="s">
        <v>125</v>
      </c>
      <c r="B99" s="169" t="s">
        <v>390</v>
      </c>
      <c r="C99" s="561"/>
      <c r="D99" s="456"/>
      <c r="E99" s="312"/>
    </row>
    <row r="100" spans="1:5" ht="12" customHeight="1">
      <c r="A100" s="14" t="s">
        <v>126</v>
      </c>
      <c r="B100" s="168" t="s">
        <v>391</v>
      </c>
      <c r="C100" s="561">
        <v>4738</v>
      </c>
      <c r="D100" s="456"/>
      <c r="E100" s="312"/>
    </row>
    <row r="101" spans="1:5" ht="12" customHeight="1">
      <c r="A101" s="14" t="s">
        <v>127</v>
      </c>
      <c r="B101" s="168" t="s">
        <v>392</v>
      </c>
      <c r="C101" s="561"/>
      <c r="D101" s="456"/>
      <c r="E101" s="312"/>
    </row>
    <row r="102" spans="1:5" ht="12" customHeight="1">
      <c r="A102" s="14" t="s">
        <v>129</v>
      </c>
      <c r="B102" s="169" t="s">
        <v>393</v>
      </c>
      <c r="C102" s="561"/>
      <c r="D102" s="456"/>
      <c r="E102" s="312"/>
    </row>
    <row r="103" spans="1:5" ht="12" customHeight="1">
      <c r="A103" s="13" t="s">
        <v>196</v>
      </c>
      <c r="B103" s="170" t="s">
        <v>394</v>
      </c>
      <c r="C103" s="561"/>
      <c r="D103" s="456"/>
      <c r="E103" s="312"/>
    </row>
    <row r="104" spans="1:5" ht="12" customHeight="1">
      <c r="A104" s="14" t="s">
        <v>384</v>
      </c>
      <c r="B104" s="170" t="s">
        <v>395</v>
      </c>
      <c r="C104" s="561"/>
      <c r="D104" s="456"/>
      <c r="E104" s="312"/>
    </row>
    <row r="105" spans="1:5" ht="12" customHeight="1" thickBot="1">
      <c r="A105" s="18" t="s">
        <v>385</v>
      </c>
      <c r="B105" s="171" t="s">
        <v>396</v>
      </c>
      <c r="C105" s="562">
        <v>38964</v>
      </c>
      <c r="D105" s="576">
        <v>33500</v>
      </c>
      <c r="E105" s="572">
        <v>30090</v>
      </c>
    </row>
    <row r="106" spans="1:5" ht="12" customHeight="1" thickBot="1">
      <c r="A106" s="20" t="s">
        <v>22</v>
      </c>
      <c r="B106" s="30" t="s">
        <v>397</v>
      </c>
      <c r="C106" s="563">
        <f>+C107+C109+C111</f>
        <v>103043</v>
      </c>
      <c r="D106" s="453">
        <f>+D107+D109+D111</f>
        <v>162586</v>
      </c>
      <c r="E106" s="309">
        <f>+E107+E109+E111</f>
        <v>99527</v>
      </c>
    </row>
    <row r="107" spans="1:5" ht="12" customHeight="1">
      <c r="A107" s="15" t="s">
        <v>115</v>
      </c>
      <c r="B107" s="8" t="s">
        <v>242</v>
      </c>
      <c r="C107" s="564">
        <v>103043</v>
      </c>
      <c r="D107" s="455">
        <v>162586</v>
      </c>
      <c r="E107" s="311">
        <v>99527</v>
      </c>
    </row>
    <row r="108" spans="1:5" ht="12" customHeight="1">
      <c r="A108" s="15" t="s">
        <v>116</v>
      </c>
      <c r="B108" s="12" t="s">
        <v>401</v>
      </c>
      <c r="C108" s="564">
        <v>88687</v>
      </c>
      <c r="D108" s="455">
        <v>113822</v>
      </c>
      <c r="E108" s="311">
        <v>723</v>
      </c>
    </row>
    <row r="109" spans="1:5" ht="12" customHeight="1">
      <c r="A109" s="15" t="s">
        <v>117</v>
      </c>
      <c r="B109" s="12" t="s">
        <v>197</v>
      </c>
      <c r="C109" s="560"/>
      <c r="D109" s="454"/>
      <c r="E109" s="310"/>
    </row>
    <row r="110" spans="1:5" ht="12" customHeight="1">
      <c r="A110" s="15" t="s">
        <v>118</v>
      </c>
      <c r="B110" s="12" t="s">
        <v>402</v>
      </c>
      <c r="C110" s="565"/>
      <c r="D110" s="454"/>
      <c r="E110" s="310"/>
    </row>
    <row r="111" spans="1:5" ht="12" customHeight="1">
      <c r="A111" s="15" t="s">
        <v>119</v>
      </c>
      <c r="B111" s="340" t="s">
        <v>245</v>
      </c>
      <c r="C111" s="565"/>
      <c r="D111" s="454"/>
      <c r="E111" s="310"/>
    </row>
    <row r="112" spans="1:5" ht="12" customHeight="1">
      <c r="A112" s="15" t="s">
        <v>128</v>
      </c>
      <c r="B112" s="339" t="s">
        <v>525</v>
      </c>
      <c r="C112" s="565"/>
      <c r="D112" s="454"/>
      <c r="E112" s="310"/>
    </row>
    <row r="113" spans="1:5" ht="15.75">
      <c r="A113" s="15" t="s">
        <v>130</v>
      </c>
      <c r="B113" s="468" t="s">
        <v>407</v>
      </c>
      <c r="C113" s="565"/>
      <c r="D113" s="454"/>
      <c r="E113" s="310"/>
    </row>
    <row r="114" spans="1:5" ht="12" customHeight="1">
      <c r="A114" s="15" t="s">
        <v>198</v>
      </c>
      <c r="B114" s="169" t="s">
        <v>390</v>
      </c>
      <c r="C114" s="565"/>
      <c r="D114" s="454"/>
      <c r="E114" s="310"/>
    </row>
    <row r="115" spans="1:5" ht="12" customHeight="1">
      <c r="A115" s="15" t="s">
        <v>199</v>
      </c>
      <c r="B115" s="169" t="s">
        <v>406</v>
      </c>
      <c r="C115" s="565"/>
      <c r="D115" s="454"/>
      <c r="E115" s="310"/>
    </row>
    <row r="116" spans="1:5" ht="12" customHeight="1">
      <c r="A116" s="15" t="s">
        <v>200</v>
      </c>
      <c r="B116" s="169" t="s">
        <v>405</v>
      </c>
      <c r="C116" s="565"/>
      <c r="D116" s="454"/>
      <c r="E116" s="310"/>
    </row>
    <row r="117" spans="1:5" ht="12" customHeight="1">
      <c r="A117" s="15" t="s">
        <v>398</v>
      </c>
      <c r="B117" s="169" t="s">
        <v>393</v>
      </c>
      <c r="C117" s="565"/>
      <c r="D117" s="454"/>
      <c r="E117" s="310"/>
    </row>
    <row r="118" spans="1:5" ht="12" customHeight="1">
      <c r="A118" s="15" t="s">
        <v>399</v>
      </c>
      <c r="B118" s="169" t="s">
        <v>404</v>
      </c>
      <c r="C118" s="565"/>
      <c r="D118" s="454"/>
      <c r="E118" s="310"/>
    </row>
    <row r="119" spans="1:5" ht="12" customHeight="1" thickBot="1">
      <c r="A119" s="13" t="s">
        <v>400</v>
      </c>
      <c r="B119" s="169" t="s">
        <v>403</v>
      </c>
      <c r="C119" s="566"/>
      <c r="D119" s="456"/>
      <c r="E119" s="312"/>
    </row>
    <row r="120" spans="1:5" ht="12" customHeight="1" thickBot="1">
      <c r="A120" s="20" t="s">
        <v>23</v>
      </c>
      <c r="B120" s="149" t="s">
        <v>408</v>
      </c>
      <c r="C120" s="563">
        <f>+C121+C122</f>
        <v>0</v>
      </c>
      <c r="D120" s="453">
        <f>+D121+D122</f>
        <v>245</v>
      </c>
      <c r="E120" s="309">
        <f>+E121+E122</f>
        <v>8966</v>
      </c>
    </row>
    <row r="121" spans="1:5" ht="12" customHeight="1">
      <c r="A121" s="15" t="s">
        <v>98</v>
      </c>
      <c r="B121" s="9" t="s">
        <v>65</v>
      </c>
      <c r="C121" s="564"/>
      <c r="D121" s="455">
        <v>245</v>
      </c>
      <c r="E121" s="311">
        <v>8966</v>
      </c>
    </row>
    <row r="122" spans="1:5" ht="12" customHeight="1" thickBot="1">
      <c r="A122" s="16" t="s">
        <v>99</v>
      </c>
      <c r="B122" s="12" t="s">
        <v>66</v>
      </c>
      <c r="C122" s="561"/>
      <c r="D122" s="456"/>
      <c r="E122" s="312"/>
    </row>
    <row r="123" spans="1:5" ht="12" customHeight="1" thickBot="1">
      <c r="A123" s="20" t="s">
        <v>24</v>
      </c>
      <c r="B123" s="149" t="s">
        <v>409</v>
      </c>
      <c r="C123" s="563">
        <f>+C90+C106+C120</f>
        <v>608710</v>
      </c>
      <c r="D123" s="453">
        <f>+D90+D106+D120</f>
        <v>559806</v>
      </c>
      <c r="E123" s="309">
        <f>+E90+E106+E120</f>
        <v>522240</v>
      </c>
    </row>
    <row r="124" spans="1:5" ht="12" customHeight="1" thickBot="1">
      <c r="A124" s="20" t="s">
        <v>25</v>
      </c>
      <c r="B124" s="149" t="s">
        <v>410</v>
      </c>
      <c r="C124" s="563">
        <f>+C125+C126+C127</f>
        <v>295</v>
      </c>
      <c r="D124" s="453">
        <f>+D125+D126+D127</f>
        <v>13240</v>
      </c>
      <c r="E124" s="309">
        <f>+E125+E126+E127</f>
        <v>0</v>
      </c>
    </row>
    <row r="125" spans="1:5" ht="12" customHeight="1">
      <c r="A125" s="15" t="s">
        <v>102</v>
      </c>
      <c r="B125" s="9" t="s">
        <v>411</v>
      </c>
      <c r="C125" s="565">
        <v>295</v>
      </c>
      <c r="D125" s="454"/>
      <c r="E125" s="310"/>
    </row>
    <row r="126" spans="1:5" ht="12" customHeight="1">
      <c r="A126" s="15" t="s">
        <v>103</v>
      </c>
      <c r="B126" s="9" t="s">
        <v>412</v>
      </c>
      <c r="C126" s="565"/>
      <c r="D126" s="454"/>
      <c r="E126" s="310"/>
    </row>
    <row r="127" spans="1:5" ht="12" customHeight="1" thickBot="1">
      <c r="A127" s="13" t="s">
        <v>104</v>
      </c>
      <c r="B127" s="7" t="s">
        <v>581</v>
      </c>
      <c r="C127" s="565"/>
      <c r="D127" s="454">
        <v>13240</v>
      </c>
      <c r="E127" s="310"/>
    </row>
    <row r="128" spans="1:5" ht="12" customHeight="1" thickBot="1">
      <c r="A128" s="20" t="s">
        <v>26</v>
      </c>
      <c r="B128" s="149" t="s">
        <v>477</v>
      </c>
      <c r="C128" s="563">
        <f>+C129+C130+C131+C132</f>
        <v>0</v>
      </c>
      <c r="D128" s="453">
        <f>+D129+D130+D131+D132</f>
        <v>0</v>
      </c>
      <c r="E128" s="309">
        <f>+E129+E130+E131+E132</f>
        <v>0</v>
      </c>
    </row>
    <row r="129" spans="1:5" ht="12" customHeight="1">
      <c r="A129" s="15" t="s">
        <v>105</v>
      </c>
      <c r="B129" s="9" t="s">
        <v>414</v>
      </c>
      <c r="C129" s="565"/>
      <c r="D129" s="454"/>
      <c r="E129" s="310"/>
    </row>
    <row r="130" spans="1:5" ht="12" customHeight="1">
      <c r="A130" s="15" t="s">
        <v>106</v>
      </c>
      <c r="B130" s="9" t="s">
        <v>415</v>
      </c>
      <c r="C130" s="565"/>
      <c r="D130" s="454"/>
      <c r="E130" s="310"/>
    </row>
    <row r="131" spans="1:5" ht="12" customHeight="1">
      <c r="A131" s="15" t="s">
        <v>317</v>
      </c>
      <c r="B131" s="9" t="s">
        <v>416</v>
      </c>
      <c r="C131" s="565"/>
      <c r="D131" s="454"/>
      <c r="E131" s="310"/>
    </row>
    <row r="132" spans="1:5" ht="12" customHeight="1" thickBot="1">
      <c r="A132" s="13" t="s">
        <v>318</v>
      </c>
      <c r="B132" s="7" t="s">
        <v>417</v>
      </c>
      <c r="C132" s="565"/>
      <c r="D132" s="454"/>
      <c r="E132" s="310"/>
    </row>
    <row r="133" spans="1:5" ht="12" customHeight="1" thickBot="1">
      <c r="A133" s="20" t="s">
        <v>27</v>
      </c>
      <c r="B133" s="149" t="s">
        <v>418</v>
      </c>
      <c r="C133" s="567">
        <f>+C134+C135+C136+C137</f>
        <v>0</v>
      </c>
      <c r="D133" s="460">
        <f>+D134+D135+D136+D137</f>
        <v>0</v>
      </c>
      <c r="E133" s="503">
        <f>+E134+E135+E136+E137</f>
        <v>0</v>
      </c>
    </row>
    <row r="134" spans="1:5" ht="12" customHeight="1">
      <c r="A134" s="15" t="s">
        <v>107</v>
      </c>
      <c r="B134" s="9" t="s">
        <v>419</v>
      </c>
      <c r="C134" s="565"/>
      <c r="D134" s="454"/>
      <c r="E134" s="310"/>
    </row>
    <row r="135" spans="1:5" ht="12" customHeight="1">
      <c r="A135" s="15" t="s">
        <v>108</v>
      </c>
      <c r="B135" s="9" t="s">
        <v>429</v>
      </c>
      <c r="C135" s="565"/>
      <c r="D135" s="454"/>
      <c r="E135" s="310"/>
    </row>
    <row r="136" spans="1:5" ht="12" customHeight="1">
      <c r="A136" s="15" t="s">
        <v>330</v>
      </c>
      <c r="B136" s="9" t="s">
        <v>420</v>
      </c>
      <c r="C136" s="565"/>
      <c r="D136" s="454"/>
      <c r="E136" s="310"/>
    </row>
    <row r="137" spans="1:5" ht="12" customHeight="1" thickBot="1">
      <c r="A137" s="13" t="s">
        <v>331</v>
      </c>
      <c r="B137" s="7" t="s">
        <v>421</v>
      </c>
      <c r="C137" s="565"/>
      <c r="D137" s="454"/>
      <c r="E137" s="310"/>
    </row>
    <row r="138" spans="1:5" ht="12" customHeight="1" thickBot="1">
      <c r="A138" s="20" t="s">
        <v>28</v>
      </c>
      <c r="B138" s="149" t="s">
        <v>422</v>
      </c>
      <c r="C138" s="568">
        <f>+C139+C140+C141+C142</f>
        <v>0</v>
      </c>
      <c r="D138" s="577">
        <f>+D139+D140+D141+D142</f>
        <v>0</v>
      </c>
      <c r="E138" s="573">
        <f>+E139+E140+E141+E142</f>
        <v>0</v>
      </c>
    </row>
    <row r="139" spans="1:5" ht="12" customHeight="1">
      <c r="A139" s="15" t="s">
        <v>191</v>
      </c>
      <c r="B139" s="9" t="s">
        <v>423</v>
      </c>
      <c r="C139" s="565"/>
      <c r="D139" s="454"/>
      <c r="E139" s="310"/>
    </row>
    <row r="140" spans="1:5" ht="12" customHeight="1">
      <c r="A140" s="15" t="s">
        <v>192</v>
      </c>
      <c r="B140" s="9" t="s">
        <v>424</v>
      </c>
      <c r="C140" s="565"/>
      <c r="D140" s="454"/>
      <c r="E140" s="310"/>
    </row>
    <row r="141" spans="1:5" ht="12" customHeight="1">
      <c r="A141" s="15" t="s">
        <v>244</v>
      </c>
      <c r="B141" s="9" t="s">
        <v>425</v>
      </c>
      <c r="C141" s="565"/>
      <c r="D141" s="454"/>
      <c r="E141" s="310"/>
    </row>
    <row r="142" spans="1:5" ht="12" customHeight="1" thickBot="1">
      <c r="A142" s="15" t="s">
        <v>333</v>
      </c>
      <c r="B142" s="9" t="s">
        <v>426</v>
      </c>
      <c r="C142" s="565"/>
      <c r="D142" s="454"/>
      <c r="E142" s="310"/>
    </row>
    <row r="143" spans="1:5" ht="12" customHeight="1" thickBot="1">
      <c r="A143" s="20" t="s">
        <v>29</v>
      </c>
      <c r="B143" s="149" t="s">
        <v>427</v>
      </c>
      <c r="C143" s="569">
        <f>+C124+C128+C133+C138</f>
        <v>295</v>
      </c>
      <c r="D143" s="578">
        <f>+D124+D128+D133+D138</f>
        <v>13240</v>
      </c>
      <c r="E143" s="574">
        <f>+E124+E128+E133+E138</f>
        <v>0</v>
      </c>
    </row>
    <row r="144" spans="1:5" ht="12" customHeight="1" thickBot="1">
      <c r="A144" s="341" t="s">
        <v>30</v>
      </c>
      <c r="B144" s="435" t="s">
        <v>428</v>
      </c>
      <c r="C144" s="569">
        <f>+C123+C143</f>
        <v>609005</v>
      </c>
      <c r="D144" s="578">
        <f>+D123+D143</f>
        <v>573046</v>
      </c>
      <c r="E144" s="574">
        <f>+E123+E143</f>
        <v>522240</v>
      </c>
    </row>
    <row r="145" ht="12" customHeight="1">
      <c r="C145" s="438"/>
    </row>
    <row r="146" ht="12" customHeight="1">
      <c r="C146" s="438"/>
    </row>
    <row r="147" ht="12" customHeight="1">
      <c r="C147" s="438"/>
    </row>
    <row r="148" ht="12" customHeight="1">
      <c r="C148" s="438"/>
    </row>
    <row r="149" ht="12" customHeight="1">
      <c r="C149" s="438"/>
    </row>
    <row r="150" spans="3:6" ht="15" customHeight="1">
      <c r="C150" s="150"/>
      <c r="D150" s="150"/>
      <c r="E150" s="150"/>
      <c r="F150" s="150"/>
    </row>
    <row r="151" s="1" customFormat="1" ht="12.75" customHeight="1"/>
    <row r="152" ht="15.75">
      <c r="C152" s="438"/>
    </row>
    <row r="153" ht="15.75">
      <c r="C153" s="438"/>
    </row>
    <row r="154" ht="15.75">
      <c r="C154" s="438"/>
    </row>
    <row r="155" ht="16.5" customHeight="1">
      <c r="C155" s="438"/>
    </row>
    <row r="156" ht="15.75">
      <c r="C156" s="438"/>
    </row>
    <row r="157" ht="15.75">
      <c r="C157" s="438"/>
    </row>
    <row r="158" ht="15.75">
      <c r="C158" s="438"/>
    </row>
    <row r="159" ht="15.75">
      <c r="C159" s="438"/>
    </row>
    <row r="160" ht="15.75">
      <c r="C160" s="438"/>
    </row>
    <row r="161" ht="15.75">
      <c r="C161" s="438"/>
    </row>
    <row r="162" ht="15.75">
      <c r="C162" s="438"/>
    </row>
    <row r="163" ht="15.75">
      <c r="C163" s="438"/>
    </row>
    <row r="164" ht="15.75">
      <c r="C164" s="438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Mályi Község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E14" sqref="E14"/>
    </sheetView>
  </sheetViews>
  <sheetFormatPr defaultColWidth="9.00390625" defaultRowHeight="12.75"/>
  <cols>
    <col min="1" max="1" width="6.875" style="225" customWidth="1"/>
    <col min="2" max="2" width="49.625" style="61" customWidth="1"/>
    <col min="3" max="8" width="12.875" style="61" customWidth="1"/>
    <col min="9" max="9" width="13.875" style="61" customWidth="1"/>
    <col min="10" max="16384" width="9.375" style="61" customWidth="1"/>
  </cols>
  <sheetData>
    <row r="1" spans="1:9" ht="27.75" customHeight="1">
      <c r="A1" s="627" t="s">
        <v>6</v>
      </c>
      <c r="B1" s="627"/>
      <c r="C1" s="627"/>
      <c r="D1" s="627"/>
      <c r="E1" s="627"/>
      <c r="F1" s="627"/>
      <c r="G1" s="627"/>
      <c r="H1" s="627"/>
      <c r="I1" s="627"/>
    </row>
    <row r="2" ht="20.25" customHeight="1" thickBot="1">
      <c r="I2" s="549" t="s">
        <v>69</v>
      </c>
    </row>
    <row r="3" spans="1:9" s="550" customFormat="1" ht="26.25" customHeight="1">
      <c r="A3" s="635" t="s">
        <v>78</v>
      </c>
      <c r="B3" s="630" t="s">
        <v>95</v>
      </c>
      <c r="C3" s="635" t="s">
        <v>96</v>
      </c>
      <c r="D3" s="635" t="s">
        <v>530</v>
      </c>
      <c r="E3" s="632" t="s">
        <v>77</v>
      </c>
      <c r="F3" s="633"/>
      <c r="G3" s="633"/>
      <c r="H3" s="634"/>
      <c r="I3" s="630" t="s">
        <v>54</v>
      </c>
    </row>
    <row r="4" spans="1:9" s="551" customFormat="1" ht="32.25" customHeight="1" thickBot="1">
      <c r="A4" s="636"/>
      <c r="B4" s="631"/>
      <c r="C4" s="631"/>
      <c r="D4" s="636"/>
      <c r="E4" s="315" t="s">
        <v>209</v>
      </c>
      <c r="F4" s="315" t="s">
        <v>264</v>
      </c>
      <c r="G4" s="315" t="s">
        <v>265</v>
      </c>
      <c r="H4" s="316" t="s">
        <v>485</v>
      </c>
      <c r="I4" s="631"/>
    </row>
    <row r="5" spans="1:9" s="552" customFormat="1" ht="12.75" customHeight="1" thickBot="1">
      <c r="A5" s="317">
        <v>1</v>
      </c>
      <c r="B5" s="318">
        <v>2</v>
      </c>
      <c r="C5" s="319">
        <v>3</v>
      </c>
      <c r="D5" s="318">
        <v>4</v>
      </c>
      <c r="E5" s="317">
        <v>5</v>
      </c>
      <c r="F5" s="319">
        <v>6</v>
      </c>
      <c r="G5" s="319">
        <v>7</v>
      </c>
      <c r="H5" s="320">
        <v>8</v>
      </c>
      <c r="I5" s="321" t="s">
        <v>97</v>
      </c>
    </row>
    <row r="6" spans="1:9" ht="24.75" customHeight="1" thickBot="1">
      <c r="A6" s="322" t="s">
        <v>21</v>
      </c>
      <c r="B6" s="323" t="s">
        <v>7</v>
      </c>
      <c r="C6" s="544"/>
      <c r="D6" s="76">
        <f>+D7+D8</f>
        <v>0</v>
      </c>
      <c r="E6" s="77">
        <f>+E7+E8</f>
        <v>0</v>
      </c>
      <c r="F6" s="78">
        <f>+F7+F8</f>
        <v>0</v>
      </c>
      <c r="G6" s="78">
        <f>+G7+G8</f>
        <v>0</v>
      </c>
      <c r="H6" s="79">
        <f>+H7+H8</f>
        <v>0</v>
      </c>
      <c r="I6" s="76">
        <f aca="true" t="shared" si="0" ref="I6:I17">SUM(D6:H6)</f>
        <v>0</v>
      </c>
    </row>
    <row r="7" spans="1:9" ht="19.5" customHeight="1">
      <c r="A7" s="324" t="s">
        <v>22</v>
      </c>
      <c r="B7" s="80" t="s">
        <v>79</v>
      </c>
      <c r="C7" s="545"/>
      <c r="D7" s="81"/>
      <c r="E7" s="82"/>
      <c r="F7" s="28"/>
      <c r="G7" s="28"/>
      <c r="H7" s="25"/>
      <c r="I7" s="325">
        <f t="shared" si="0"/>
        <v>0</v>
      </c>
    </row>
    <row r="8" spans="1:9" ht="19.5" customHeight="1" thickBot="1">
      <c r="A8" s="324" t="s">
        <v>23</v>
      </c>
      <c r="B8" s="80" t="s">
        <v>79</v>
      </c>
      <c r="C8" s="545"/>
      <c r="D8" s="81"/>
      <c r="E8" s="82"/>
      <c r="F8" s="28"/>
      <c r="G8" s="28"/>
      <c r="H8" s="25"/>
      <c r="I8" s="325">
        <f t="shared" si="0"/>
        <v>0</v>
      </c>
    </row>
    <row r="9" spans="1:9" ht="25.5" customHeight="1" thickBot="1">
      <c r="A9" s="322" t="s">
        <v>24</v>
      </c>
      <c r="B9" s="323" t="s">
        <v>8</v>
      </c>
      <c r="C9" s="546"/>
      <c r="D9" s="76">
        <f>+D10+D11</f>
        <v>0</v>
      </c>
      <c r="E9" s="77">
        <f>+E10+E11</f>
        <v>0</v>
      </c>
      <c r="F9" s="78">
        <f>+F10+F11</f>
        <v>0</v>
      </c>
      <c r="G9" s="78">
        <f>+G10+G11</f>
        <v>0</v>
      </c>
      <c r="H9" s="79">
        <f>+H10+H11</f>
        <v>0</v>
      </c>
      <c r="I9" s="76">
        <f t="shared" si="0"/>
        <v>0</v>
      </c>
    </row>
    <row r="10" spans="1:9" ht="19.5" customHeight="1">
      <c r="A10" s="324" t="s">
        <v>25</v>
      </c>
      <c r="B10" s="80" t="s">
        <v>79</v>
      </c>
      <c r="C10" s="545"/>
      <c r="D10" s="81"/>
      <c r="E10" s="82"/>
      <c r="F10" s="28"/>
      <c r="G10" s="28"/>
      <c r="H10" s="25"/>
      <c r="I10" s="325">
        <f t="shared" si="0"/>
        <v>0</v>
      </c>
    </row>
    <row r="11" spans="1:9" ht="19.5" customHeight="1" thickBot="1">
      <c r="A11" s="324" t="s">
        <v>26</v>
      </c>
      <c r="B11" s="80" t="s">
        <v>79</v>
      </c>
      <c r="C11" s="545"/>
      <c r="D11" s="81"/>
      <c r="E11" s="82"/>
      <c r="F11" s="28"/>
      <c r="G11" s="28"/>
      <c r="H11" s="25"/>
      <c r="I11" s="325">
        <f t="shared" si="0"/>
        <v>0</v>
      </c>
    </row>
    <row r="12" spans="1:9" ht="19.5" customHeight="1" thickBot="1">
      <c r="A12" s="322" t="s">
        <v>27</v>
      </c>
      <c r="B12" s="323" t="s">
        <v>220</v>
      </c>
      <c r="C12" s="546"/>
      <c r="D12" s="76">
        <f>+D13</f>
        <v>119099</v>
      </c>
      <c r="E12" s="77">
        <f>+E13</f>
        <v>723</v>
      </c>
      <c r="F12" s="78">
        <f>+F13</f>
        <v>0</v>
      </c>
      <c r="G12" s="78">
        <f>+G13</f>
        <v>0</v>
      </c>
      <c r="H12" s="79">
        <f>+H13</f>
        <v>0</v>
      </c>
      <c r="I12" s="76">
        <f t="shared" si="0"/>
        <v>119822</v>
      </c>
    </row>
    <row r="13" spans="1:9" ht="19.5" customHeight="1" thickBot="1">
      <c r="A13" s="324" t="s">
        <v>28</v>
      </c>
      <c r="B13" s="80" t="s">
        <v>575</v>
      </c>
      <c r="C13" s="545" t="s">
        <v>576</v>
      </c>
      <c r="D13" s="81">
        <v>119099</v>
      </c>
      <c r="E13" s="82">
        <v>723</v>
      </c>
      <c r="F13" s="28"/>
      <c r="G13" s="28"/>
      <c r="H13" s="25"/>
      <c r="I13" s="325">
        <f t="shared" si="0"/>
        <v>119822</v>
      </c>
    </row>
    <row r="14" spans="1:9" ht="19.5" customHeight="1" thickBot="1">
      <c r="A14" s="322" t="s">
        <v>29</v>
      </c>
      <c r="B14" s="323" t="s">
        <v>221</v>
      </c>
      <c r="C14" s="546"/>
      <c r="D14" s="76">
        <f>+D15</f>
        <v>0</v>
      </c>
      <c r="E14" s="77">
        <f>+E15</f>
        <v>0</v>
      </c>
      <c r="F14" s="78">
        <f>+F15</f>
        <v>0</v>
      </c>
      <c r="G14" s="78">
        <f>+G15</f>
        <v>0</v>
      </c>
      <c r="H14" s="79">
        <f>+H15</f>
        <v>0</v>
      </c>
      <c r="I14" s="76">
        <f t="shared" si="0"/>
        <v>0</v>
      </c>
    </row>
    <row r="15" spans="1:9" ht="19.5" customHeight="1" thickBot="1">
      <c r="A15" s="326" t="s">
        <v>30</v>
      </c>
      <c r="B15" s="83" t="s">
        <v>79</v>
      </c>
      <c r="C15" s="547"/>
      <c r="D15" s="84"/>
      <c r="E15" s="85"/>
      <c r="F15" s="29"/>
      <c r="G15" s="29"/>
      <c r="H15" s="27"/>
      <c r="I15" s="327">
        <f t="shared" si="0"/>
        <v>0</v>
      </c>
    </row>
    <row r="16" spans="1:9" ht="19.5" customHeight="1" thickBot="1">
      <c r="A16" s="322" t="s">
        <v>31</v>
      </c>
      <c r="B16" s="328" t="s">
        <v>222</v>
      </c>
      <c r="C16" s="546"/>
      <c r="D16" s="76">
        <f>+D17</f>
        <v>0</v>
      </c>
      <c r="E16" s="77">
        <f>+E17</f>
        <v>0</v>
      </c>
      <c r="F16" s="78">
        <f>+F17</f>
        <v>0</v>
      </c>
      <c r="G16" s="78">
        <f>+G17</f>
        <v>0</v>
      </c>
      <c r="H16" s="79">
        <f>+H17</f>
        <v>0</v>
      </c>
      <c r="I16" s="76">
        <f t="shared" si="0"/>
        <v>0</v>
      </c>
    </row>
    <row r="17" spans="1:9" ht="19.5" customHeight="1" thickBot="1">
      <c r="A17" s="329" t="s">
        <v>32</v>
      </c>
      <c r="B17" s="86" t="s">
        <v>79</v>
      </c>
      <c r="C17" s="548"/>
      <c r="D17" s="87"/>
      <c r="E17" s="88"/>
      <c r="F17" s="89"/>
      <c r="G17" s="89"/>
      <c r="H17" s="26"/>
      <c r="I17" s="330">
        <f t="shared" si="0"/>
        <v>0</v>
      </c>
    </row>
    <row r="18" spans="1:9" ht="19.5" customHeight="1" thickBot="1">
      <c r="A18" s="628" t="s">
        <v>156</v>
      </c>
      <c r="B18" s="629"/>
      <c r="C18" s="145"/>
      <c r="D18" s="76">
        <f aca="true" t="shared" si="1" ref="D18:I18">+D6+D9+D12+D14+D16</f>
        <v>119099</v>
      </c>
      <c r="E18" s="77">
        <f t="shared" si="1"/>
        <v>723</v>
      </c>
      <c r="F18" s="78">
        <f t="shared" si="1"/>
        <v>0</v>
      </c>
      <c r="G18" s="78">
        <f t="shared" si="1"/>
        <v>0</v>
      </c>
      <c r="H18" s="79">
        <f t="shared" si="1"/>
        <v>0</v>
      </c>
      <c r="I18" s="76">
        <f t="shared" si="1"/>
        <v>119822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D17" sqref="D17"/>
    </sheetView>
  </sheetViews>
  <sheetFormatPr defaultColWidth="9.00390625" defaultRowHeight="12.75"/>
  <cols>
    <col min="1" max="1" width="5.875" style="103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38" t="s">
        <v>9</v>
      </c>
      <c r="C1" s="638"/>
      <c r="D1" s="638"/>
    </row>
    <row r="2" spans="1:4" s="91" customFormat="1" ht="16.5" thickBot="1">
      <c r="A2" s="90"/>
      <c r="B2" s="427"/>
      <c r="D2" s="49" t="s">
        <v>69</v>
      </c>
    </row>
    <row r="3" spans="1:4" s="93" customFormat="1" ht="48" customHeight="1" thickBot="1">
      <c r="A3" s="92" t="s">
        <v>19</v>
      </c>
      <c r="B3" s="231" t="s">
        <v>20</v>
      </c>
      <c r="C3" s="231" t="s">
        <v>80</v>
      </c>
      <c r="D3" s="232" t="s">
        <v>81</v>
      </c>
    </row>
    <row r="4" spans="1:4" s="93" customFormat="1" ht="13.5" customHeight="1" thickBot="1">
      <c r="A4" s="40">
        <v>1</v>
      </c>
      <c r="B4" s="234">
        <v>2</v>
      </c>
      <c r="C4" s="234">
        <v>3</v>
      </c>
      <c r="D4" s="235">
        <v>4</v>
      </c>
    </row>
    <row r="5" spans="1:4" ht="18" customHeight="1">
      <c r="A5" s="159" t="s">
        <v>21</v>
      </c>
      <c r="B5" s="236" t="s">
        <v>177</v>
      </c>
      <c r="C5" s="157"/>
      <c r="D5" s="94"/>
    </row>
    <row r="6" spans="1:4" ht="18" customHeight="1">
      <c r="A6" s="95" t="s">
        <v>22</v>
      </c>
      <c r="B6" s="237" t="s">
        <v>178</v>
      </c>
      <c r="C6" s="158"/>
      <c r="D6" s="97"/>
    </row>
    <row r="7" spans="1:4" ht="18" customHeight="1">
      <c r="A7" s="95" t="s">
        <v>23</v>
      </c>
      <c r="B7" s="237" t="s">
        <v>131</v>
      </c>
      <c r="C7" s="158"/>
      <c r="D7" s="97"/>
    </row>
    <row r="8" spans="1:4" ht="18" customHeight="1">
      <c r="A8" s="95" t="s">
        <v>24</v>
      </c>
      <c r="B8" s="237" t="s">
        <v>132</v>
      </c>
      <c r="C8" s="158"/>
      <c r="D8" s="97"/>
    </row>
    <row r="9" spans="1:4" ht="18" customHeight="1">
      <c r="A9" s="95" t="s">
        <v>25</v>
      </c>
      <c r="B9" s="237" t="s">
        <v>170</v>
      </c>
      <c r="C9" s="158">
        <v>41436</v>
      </c>
      <c r="D9" s="97">
        <v>6897</v>
      </c>
    </row>
    <row r="10" spans="1:4" ht="18" customHeight="1">
      <c r="A10" s="95" t="s">
        <v>26</v>
      </c>
      <c r="B10" s="237" t="s">
        <v>171</v>
      </c>
      <c r="C10" s="158">
        <v>41436</v>
      </c>
      <c r="D10" s="97">
        <v>6897</v>
      </c>
    </row>
    <row r="11" spans="1:4" ht="18" customHeight="1">
      <c r="A11" s="95" t="s">
        <v>27</v>
      </c>
      <c r="B11" s="238" t="s">
        <v>172</v>
      </c>
      <c r="C11" s="158"/>
      <c r="D11" s="97"/>
    </row>
    <row r="12" spans="1:4" ht="18" customHeight="1">
      <c r="A12" s="95" t="s">
        <v>29</v>
      </c>
      <c r="B12" s="238" t="s">
        <v>173</v>
      </c>
      <c r="C12" s="158"/>
      <c r="D12" s="97"/>
    </row>
    <row r="13" spans="1:4" ht="18" customHeight="1">
      <c r="A13" s="95" t="s">
        <v>30</v>
      </c>
      <c r="B13" s="238" t="s">
        <v>174</v>
      </c>
      <c r="C13" s="158"/>
      <c r="D13" s="97"/>
    </row>
    <row r="14" spans="1:4" ht="18" customHeight="1">
      <c r="A14" s="95" t="s">
        <v>31</v>
      </c>
      <c r="B14" s="238" t="s">
        <v>175</v>
      </c>
      <c r="C14" s="158"/>
      <c r="D14" s="97"/>
    </row>
    <row r="15" spans="1:4" ht="22.5" customHeight="1">
      <c r="A15" s="95" t="s">
        <v>32</v>
      </c>
      <c r="B15" s="238" t="s">
        <v>176</v>
      </c>
      <c r="C15" s="158"/>
      <c r="D15" s="97"/>
    </row>
    <row r="16" spans="1:4" ht="18" customHeight="1">
      <c r="A16" s="95" t="s">
        <v>33</v>
      </c>
      <c r="B16" s="237" t="s">
        <v>133</v>
      </c>
      <c r="C16" s="158">
        <v>10985</v>
      </c>
      <c r="D16" s="97">
        <v>846</v>
      </c>
    </row>
    <row r="17" spans="1:4" ht="18" customHeight="1">
      <c r="A17" s="95" t="s">
        <v>34</v>
      </c>
      <c r="B17" s="237" t="s">
        <v>11</v>
      </c>
      <c r="C17" s="158"/>
      <c r="D17" s="97"/>
    </row>
    <row r="18" spans="1:4" ht="18" customHeight="1">
      <c r="A18" s="95" t="s">
        <v>35</v>
      </c>
      <c r="B18" s="237" t="s">
        <v>10</v>
      </c>
      <c r="C18" s="158"/>
      <c r="D18" s="97"/>
    </row>
    <row r="19" spans="1:4" ht="18" customHeight="1">
      <c r="A19" s="95" t="s">
        <v>36</v>
      </c>
      <c r="B19" s="237" t="s">
        <v>134</v>
      </c>
      <c r="C19" s="158"/>
      <c r="D19" s="97"/>
    </row>
    <row r="20" spans="1:4" ht="18" customHeight="1">
      <c r="A20" s="95" t="s">
        <v>37</v>
      </c>
      <c r="B20" s="237" t="s">
        <v>135</v>
      </c>
      <c r="C20" s="158"/>
      <c r="D20" s="97"/>
    </row>
    <row r="21" spans="1:4" ht="18" customHeight="1">
      <c r="A21" s="95" t="s">
        <v>38</v>
      </c>
      <c r="B21" s="148"/>
      <c r="C21" s="96"/>
      <c r="D21" s="97"/>
    </row>
    <row r="22" spans="1:4" ht="18" customHeight="1">
      <c r="A22" s="95" t="s">
        <v>39</v>
      </c>
      <c r="B22" s="98"/>
      <c r="C22" s="96"/>
      <c r="D22" s="97"/>
    </row>
    <row r="23" spans="1:4" ht="18" customHeight="1">
      <c r="A23" s="95" t="s">
        <v>40</v>
      </c>
      <c r="B23" s="98"/>
      <c r="C23" s="96"/>
      <c r="D23" s="97"/>
    </row>
    <row r="24" spans="1:4" ht="18" customHeight="1">
      <c r="A24" s="95" t="s">
        <v>41</v>
      </c>
      <c r="B24" s="98"/>
      <c r="C24" s="96"/>
      <c r="D24" s="97"/>
    </row>
    <row r="25" spans="1:4" ht="18" customHeight="1">
      <c r="A25" s="95" t="s">
        <v>42</v>
      </c>
      <c r="B25" s="98"/>
      <c r="C25" s="96"/>
      <c r="D25" s="97"/>
    </row>
    <row r="26" spans="1:4" ht="18" customHeight="1">
      <c r="A26" s="95" t="s">
        <v>43</v>
      </c>
      <c r="B26" s="98"/>
      <c r="C26" s="96"/>
      <c r="D26" s="97"/>
    </row>
    <row r="27" spans="1:4" ht="18" customHeight="1">
      <c r="A27" s="95" t="s">
        <v>44</v>
      </c>
      <c r="B27" s="98"/>
      <c r="C27" s="96"/>
      <c r="D27" s="97"/>
    </row>
    <row r="28" spans="1:4" ht="18" customHeight="1">
      <c r="A28" s="95" t="s">
        <v>45</v>
      </c>
      <c r="B28" s="98"/>
      <c r="C28" s="96"/>
      <c r="D28" s="97"/>
    </row>
    <row r="29" spans="1:4" ht="18" customHeight="1" thickBot="1">
      <c r="A29" s="160" t="s">
        <v>46</v>
      </c>
      <c r="B29" s="99"/>
      <c r="C29" s="100"/>
      <c r="D29" s="101"/>
    </row>
    <row r="30" spans="1:4" ht="18" customHeight="1" thickBot="1">
      <c r="A30" s="41" t="s">
        <v>47</v>
      </c>
      <c r="B30" s="242" t="s">
        <v>56</v>
      </c>
      <c r="C30" s="243">
        <f>+C5+C6+C7+C8+C9+C16+C17+C18+C19+C20+C21+C22+C23+C24+C25+C26+C27+C28+C29</f>
        <v>52421</v>
      </c>
      <c r="D30" s="244">
        <f>+D5+D6+D7+D8+D9+D16+D17+D18+D19+D20+D21+D22+D23+D24+D25+D26+D27+D28+D29</f>
        <v>7743</v>
      </c>
    </row>
    <row r="31" spans="1:4" ht="8.25" customHeight="1">
      <c r="A31" s="102"/>
      <c r="B31" s="637"/>
      <c r="C31" s="637"/>
      <c r="D31" s="637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J19" sqref="J19"/>
    </sheetView>
  </sheetViews>
  <sheetFormatPr defaultColWidth="9.00390625" defaultRowHeight="12.75"/>
  <cols>
    <col min="1" max="1" width="4.875" style="121" customWidth="1"/>
    <col min="2" max="2" width="31.125" style="139" customWidth="1"/>
    <col min="3" max="4" width="9.00390625" style="139" customWidth="1"/>
    <col min="5" max="5" width="9.50390625" style="139" customWidth="1"/>
    <col min="6" max="6" width="8.875" style="139" customWidth="1"/>
    <col min="7" max="7" width="8.625" style="139" customWidth="1"/>
    <col min="8" max="8" width="8.875" style="139" customWidth="1"/>
    <col min="9" max="9" width="8.125" style="139" customWidth="1"/>
    <col min="10" max="14" width="9.50390625" style="139" customWidth="1"/>
    <col min="15" max="15" width="12.625" style="121" customWidth="1"/>
    <col min="16" max="16384" width="9.375" style="139" customWidth="1"/>
  </cols>
  <sheetData>
    <row r="1" spans="1:15" ht="31.5" customHeight="1">
      <c r="A1" s="642" t="s">
        <v>486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</row>
    <row r="2" ht="16.5" thickBot="1">
      <c r="O2" s="4" t="s">
        <v>58</v>
      </c>
    </row>
    <row r="3" spans="1:15" s="121" customFormat="1" ht="25.5" customHeight="1" thickBot="1">
      <c r="A3" s="118" t="s">
        <v>19</v>
      </c>
      <c r="B3" s="119" t="s">
        <v>70</v>
      </c>
      <c r="C3" s="119" t="s">
        <v>82</v>
      </c>
      <c r="D3" s="119" t="s">
        <v>83</v>
      </c>
      <c r="E3" s="119" t="s">
        <v>84</v>
      </c>
      <c r="F3" s="119" t="s">
        <v>85</v>
      </c>
      <c r="G3" s="119" t="s">
        <v>86</v>
      </c>
      <c r="H3" s="119" t="s">
        <v>87</v>
      </c>
      <c r="I3" s="119" t="s">
        <v>88</v>
      </c>
      <c r="J3" s="119" t="s">
        <v>89</v>
      </c>
      <c r="K3" s="119" t="s">
        <v>90</v>
      </c>
      <c r="L3" s="119" t="s">
        <v>91</v>
      </c>
      <c r="M3" s="119" t="s">
        <v>92</v>
      </c>
      <c r="N3" s="119" t="s">
        <v>93</v>
      </c>
      <c r="O3" s="120" t="s">
        <v>56</v>
      </c>
    </row>
    <row r="4" spans="1:15" s="123" customFormat="1" ht="15" customHeight="1" thickBot="1">
      <c r="A4" s="122" t="s">
        <v>21</v>
      </c>
      <c r="B4" s="639" t="s">
        <v>61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1"/>
    </row>
    <row r="5" spans="1:15" s="123" customFormat="1" ht="22.5">
      <c r="A5" s="124" t="s">
        <v>22</v>
      </c>
      <c r="B5" s="553" t="s">
        <v>433</v>
      </c>
      <c r="C5" s="125">
        <v>18129</v>
      </c>
      <c r="D5" s="125">
        <v>18128</v>
      </c>
      <c r="E5" s="125">
        <v>18129</v>
      </c>
      <c r="F5" s="125">
        <v>18128</v>
      </c>
      <c r="G5" s="125">
        <v>18129</v>
      </c>
      <c r="H5" s="125">
        <v>18128</v>
      </c>
      <c r="I5" s="125">
        <v>18129</v>
      </c>
      <c r="J5" s="125">
        <v>18128</v>
      </c>
      <c r="K5" s="125">
        <v>18129</v>
      </c>
      <c r="L5" s="125">
        <v>18128</v>
      </c>
      <c r="M5" s="125">
        <v>18129</v>
      </c>
      <c r="N5" s="125">
        <v>18128</v>
      </c>
      <c r="O5" s="126">
        <f aca="true" t="shared" si="0" ref="O5:O25">SUM(C5:N5)</f>
        <v>217542</v>
      </c>
    </row>
    <row r="6" spans="1:15" s="130" customFormat="1" ht="22.5">
      <c r="A6" s="127" t="s">
        <v>23</v>
      </c>
      <c r="B6" s="333" t="s">
        <v>516</v>
      </c>
      <c r="C6" s="128">
        <v>9911</v>
      </c>
      <c r="D6" s="128">
        <v>8363</v>
      </c>
      <c r="E6" s="128">
        <v>8363</v>
      </c>
      <c r="F6" s="128">
        <v>23017</v>
      </c>
      <c r="G6" s="128">
        <v>8363</v>
      </c>
      <c r="H6" s="128">
        <v>541</v>
      </c>
      <c r="I6" s="128">
        <v>541</v>
      </c>
      <c r="J6" s="128">
        <v>15192</v>
      </c>
      <c r="K6" s="128">
        <v>541</v>
      </c>
      <c r="L6" s="128">
        <v>541</v>
      </c>
      <c r="M6" s="128">
        <v>541</v>
      </c>
      <c r="N6" s="128">
        <v>541</v>
      </c>
      <c r="O6" s="129">
        <f t="shared" si="0"/>
        <v>76455</v>
      </c>
    </row>
    <row r="7" spans="1:15" s="130" customFormat="1" ht="22.5">
      <c r="A7" s="127" t="s">
        <v>24</v>
      </c>
      <c r="B7" s="332" t="s">
        <v>517</v>
      </c>
      <c r="C7" s="131">
        <v>30000</v>
      </c>
      <c r="D7" s="131">
        <v>7970</v>
      </c>
      <c r="E7" s="131">
        <v>21924</v>
      </c>
      <c r="F7" s="131"/>
      <c r="G7" s="131"/>
      <c r="H7" s="131"/>
      <c r="I7" s="131"/>
      <c r="J7" s="131"/>
      <c r="K7" s="131"/>
      <c r="L7" s="131"/>
      <c r="M7" s="131"/>
      <c r="N7" s="131"/>
      <c r="O7" s="132">
        <f t="shared" si="0"/>
        <v>59894</v>
      </c>
    </row>
    <row r="8" spans="1:15" s="130" customFormat="1" ht="13.5" customHeight="1">
      <c r="A8" s="127" t="s">
        <v>25</v>
      </c>
      <c r="B8" s="331" t="s">
        <v>184</v>
      </c>
      <c r="C8" s="128">
        <v>800</v>
      </c>
      <c r="D8" s="128">
        <v>800</v>
      </c>
      <c r="E8" s="128">
        <v>54565</v>
      </c>
      <c r="F8" s="128">
        <v>800</v>
      </c>
      <c r="G8" s="128">
        <v>800</v>
      </c>
      <c r="H8" s="128">
        <v>800</v>
      </c>
      <c r="I8" s="128">
        <v>800</v>
      </c>
      <c r="J8" s="128">
        <v>800</v>
      </c>
      <c r="K8" s="128">
        <v>54565</v>
      </c>
      <c r="L8" s="128">
        <v>800</v>
      </c>
      <c r="M8" s="128">
        <v>800</v>
      </c>
      <c r="N8" s="128">
        <v>800</v>
      </c>
      <c r="O8" s="129">
        <f t="shared" si="0"/>
        <v>117130</v>
      </c>
    </row>
    <row r="9" spans="1:15" s="130" customFormat="1" ht="13.5" customHeight="1">
      <c r="A9" s="127" t="s">
        <v>26</v>
      </c>
      <c r="B9" s="331" t="s">
        <v>518</v>
      </c>
      <c r="C9" s="128">
        <v>1060</v>
      </c>
      <c r="D9" s="128">
        <v>6698</v>
      </c>
      <c r="E9" s="128">
        <v>1060</v>
      </c>
      <c r="F9" s="128">
        <v>1297</v>
      </c>
      <c r="G9" s="128">
        <v>6698</v>
      </c>
      <c r="H9" s="128">
        <v>1060</v>
      </c>
      <c r="I9" s="128">
        <v>1297</v>
      </c>
      <c r="J9" s="128">
        <v>6698</v>
      </c>
      <c r="K9" s="128">
        <v>1060</v>
      </c>
      <c r="L9" s="128">
        <v>1297</v>
      </c>
      <c r="M9" s="128">
        <v>6698</v>
      </c>
      <c r="N9" s="128">
        <v>1247</v>
      </c>
      <c r="O9" s="129">
        <f t="shared" si="0"/>
        <v>36170</v>
      </c>
    </row>
    <row r="10" spans="1:15" s="130" customFormat="1" ht="13.5" customHeight="1">
      <c r="A10" s="127" t="s">
        <v>27</v>
      </c>
      <c r="B10" s="331" t="s">
        <v>12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>
        <f t="shared" si="0"/>
        <v>0</v>
      </c>
    </row>
    <row r="11" spans="1:15" s="130" customFormat="1" ht="13.5" customHeight="1">
      <c r="A11" s="127" t="s">
        <v>28</v>
      </c>
      <c r="B11" s="331" t="s">
        <v>435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>
        <f t="shared" si="0"/>
        <v>0</v>
      </c>
    </row>
    <row r="12" spans="1:15" s="130" customFormat="1" ht="22.5">
      <c r="A12" s="127" t="s">
        <v>29</v>
      </c>
      <c r="B12" s="333" t="s">
        <v>500</v>
      </c>
      <c r="C12" s="128">
        <v>4</v>
      </c>
      <c r="D12" s="128">
        <v>4</v>
      </c>
      <c r="E12" s="128">
        <v>4</v>
      </c>
      <c r="F12" s="128">
        <v>4</v>
      </c>
      <c r="G12" s="128">
        <v>4</v>
      </c>
      <c r="H12" s="128">
        <v>4</v>
      </c>
      <c r="I12" s="128">
        <v>4</v>
      </c>
      <c r="J12" s="128">
        <v>4</v>
      </c>
      <c r="K12" s="128">
        <v>4</v>
      </c>
      <c r="L12" s="128">
        <v>4</v>
      </c>
      <c r="M12" s="128">
        <v>4</v>
      </c>
      <c r="N12" s="128">
        <v>5</v>
      </c>
      <c r="O12" s="129">
        <f t="shared" si="0"/>
        <v>49</v>
      </c>
    </row>
    <row r="13" spans="1:15" s="130" customFormat="1" ht="13.5" customHeight="1" thickBot="1">
      <c r="A13" s="127" t="s">
        <v>30</v>
      </c>
      <c r="B13" s="331" t="s">
        <v>13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>
        <v>15000</v>
      </c>
      <c r="O13" s="129">
        <f t="shared" si="0"/>
        <v>15000</v>
      </c>
    </row>
    <row r="14" spans="1:15" s="123" customFormat="1" ht="15.75" customHeight="1" thickBot="1">
      <c r="A14" s="122" t="s">
        <v>31</v>
      </c>
      <c r="B14" s="42" t="s">
        <v>120</v>
      </c>
      <c r="C14" s="133">
        <f aca="true" t="shared" si="1" ref="C14:N14">SUM(C5:C13)</f>
        <v>59904</v>
      </c>
      <c r="D14" s="133">
        <f t="shared" si="1"/>
        <v>41963</v>
      </c>
      <c r="E14" s="133">
        <f t="shared" si="1"/>
        <v>104045</v>
      </c>
      <c r="F14" s="133">
        <f t="shared" si="1"/>
        <v>43246</v>
      </c>
      <c r="G14" s="133">
        <f t="shared" si="1"/>
        <v>33994</v>
      </c>
      <c r="H14" s="133">
        <f t="shared" si="1"/>
        <v>20533</v>
      </c>
      <c r="I14" s="133">
        <f t="shared" si="1"/>
        <v>20771</v>
      </c>
      <c r="J14" s="133">
        <f t="shared" si="1"/>
        <v>40822</v>
      </c>
      <c r="K14" s="133">
        <f t="shared" si="1"/>
        <v>74299</v>
      </c>
      <c r="L14" s="133">
        <f t="shared" si="1"/>
        <v>20770</v>
      </c>
      <c r="M14" s="133">
        <f t="shared" si="1"/>
        <v>26172</v>
      </c>
      <c r="N14" s="133">
        <f t="shared" si="1"/>
        <v>35721</v>
      </c>
      <c r="O14" s="134">
        <f>SUM(C14:N14)</f>
        <v>522240</v>
      </c>
    </row>
    <row r="15" spans="1:15" s="123" customFormat="1" ht="15" customHeight="1" thickBot="1">
      <c r="A15" s="122" t="s">
        <v>32</v>
      </c>
      <c r="B15" s="639" t="s">
        <v>63</v>
      </c>
      <c r="C15" s="640"/>
      <c r="D15" s="640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1"/>
    </row>
    <row r="16" spans="1:15" s="130" customFormat="1" ht="13.5" customHeight="1">
      <c r="A16" s="135" t="s">
        <v>33</v>
      </c>
      <c r="B16" s="334" t="s">
        <v>71</v>
      </c>
      <c r="C16" s="131">
        <v>15715</v>
      </c>
      <c r="D16" s="131">
        <v>15716</v>
      </c>
      <c r="E16" s="131">
        <v>15716</v>
      </c>
      <c r="F16" s="131">
        <v>15716</v>
      </c>
      <c r="G16" s="131">
        <v>15716</v>
      </c>
      <c r="H16" s="131">
        <v>9789</v>
      </c>
      <c r="I16" s="131">
        <v>9789</v>
      </c>
      <c r="J16" s="131">
        <v>9789</v>
      </c>
      <c r="K16" s="131">
        <v>9789</v>
      </c>
      <c r="L16" s="131">
        <v>9789</v>
      </c>
      <c r="M16" s="131">
        <v>9789</v>
      </c>
      <c r="N16" s="131">
        <v>9789</v>
      </c>
      <c r="O16" s="132">
        <f t="shared" si="0"/>
        <v>147102</v>
      </c>
    </row>
    <row r="17" spans="1:15" s="130" customFormat="1" ht="27" customHeight="1">
      <c r="A17" s="127" t="s">
        <v>34</v>
      </c>
      <c r="B17" s="333" t="s">
        <v>193</v>
      </c>
      <c r="C17" s="128">
        <v>3436</v>
      </c>
      <c r="D17" s="128">
        <v>3436</v>
      </c>
      <c r="E17" s="128">
        <v>3436</v>
      </c>
      <c r="F17" s="128">
        <v>3436</v>
      </c>
      <c r="G17" s="128">
        <v>3435</v>
      </c>
      <c r="H17" s="128">
        <v>2643</v>
      </c>
      <c r="I17" s="128">
        <v>2643</v>
      </c>
      <c r="J17" s="128">
        <v>2643</v>
      </c>
      <c r="K17" s="128">
        <v>2643</v>
      </c>
      <c r="L17" s="128">
        <v>2643</v>
      </c>
      <c r="M17" s="128">
        <v>2643</v>
      </c>
      <c r="N17" s="128">
        <v>2645</v>
      </c>
      <c r="O17" s="129">
        <f t="shared" si="0"/>
        <v>35682</v>
      </c>
    </row>
    <row r="18" spans="1:15" s="130" customFormat="1" ht="13.5" customHeight="1">
      <c r="A18" s="127" t="s">
        <v>35</v>
      </c>
      <c r="B18" s="331" t="s">
        <v>150</v>
      </c>
      <c r="C18" s="128">
        <v>13610</v>
      </c>
      <c r="D18" s="128">
        <v>13610</v>
      </c>
      <c r="E18" s="128">
        <v>13610</v>
      </c>
      <c r="F18" s="128">
        <v>13610</v>
      </c>
      <c r="G18" s="128">
        <v>13610</v>
      </c>
      <c r="H18" s="128">
        <v>13610</v>
      </c>
      <c r="I18" s="128">
        <v>13612</v>
      </c>
      <c r="J18" s="128">
        <v>14110</v>
      </c>
      <c r="K18" s="128">
        <v>13610</v>
      </c>
      <c r="L18" s="128">
        <v>13610</v>
      </c>
      <c r="M18" s="128">
        <v>13610</v>
      </c>
      <c r="N18" s="128">
        <v>13610</v>
      </c>
      <c r="O18" s="129">
        <f t="shared" si="0"/>
        <v>163822</v>
      </c>
    </row>
    <row r="19" spans="1:15" s="130" customFormat="1" ht="13.5" customHeight="1">
      <c r="A19" s="127" t="s">
        <v>36</v>
      </c>
      <c r="B19" s="331" t="s">
        <v>194</v>
      </c>
      <c r="C19" s="128">
        <v>3083</v>
      </c>
      <c r="D19" s="128">
        <v>3088</v>
      </c>
      <c r="E19" s="128">
        <v>3088</v>
      </c>
      <c r="F19" s="128">
        <v>3088</v>
      </c>
      <c r="G19" s="128">
        <v>3088</v>
      </c>
      <c r="H19" s="128">
        <v>3088</v>
      </c>
      <c r="I19" s="128">
        <v>3088</v>
      </c>
      <c r="J19" s="128">
        <v>3088</v>
      </c>
      <c r="K19" s="128">
        <v>3088</v>
      </c>
      <c r="L19" s="128">
        <v>3088</v>
      </c>
      <c r="M19" s="128">
        <v>3088</v>
      </c>
      <c r="N19" s="128">
        <v>3088</v>
      </c>
      <c r="O19" s="129">
        <f t="shared" si="0"/>
        <v>37051</v>
      </c>
    </row>
    <row r="20" spans="1:15" s="130" customFormat="1" ht="13.5" customHeight="1">
      <c r="A20" s="127" t="s">
        <v>37</v>
      </c>
      <c r="B20" s="331" t="s">
        <v>14</v>
      </c>
      <c r="C20" s="128">
        <v>2590</v>
      </c>
      <c r="D20" s="128">
        <v>2500</v>
      </c>
      <c r="E20" s="128">
        <v>2500</v>
      </c>
      <c r="F20" s="128">
        <v>2500</v>
      </c>
      <c r="G20" s="128">
        <v>2500</v>
      </c>
      <c r="H20" s="128">
        <v>2500</v>
      </c>
      <c r="I20" s="128">
        <v>2500</v>
      </c>
      <c r="J20" s="128">
        <v>2500</v>
      </c>
      <c r="K20" s="128">
        <v>2500</v>
      </c>
      <c r="L20" s="128">
        <v>2500</v>
      </c>
      <c r="M20" s="128">
        <v>2500</v>
      </c>
      <c r="N20" s="128">
        <v>2500</v>
      </c>
      <c r="O20" s="129">
        <f t="shared" si="0"/>
        <v>30090</v>
      </c>
    </row>
    <row r="21" spans="1:15" s="130" customFormat="1" ht="13.5" customHeight="1">
      <c r="A21" s="127" t="s">
        <v>38</v>
      </c>
      <c r="B21" s="331" t="s">
        <v>242</v>
      </c>
      <c r="C21" s="128">
        <v>723</v>
      </c>
      <c r="D21" s="128"/>
      <c r="E21" s="128"/>
      <c r="F21" s="128">
        <v>22450</v>
      </c>
      <c r="G21" s="128">
        <v>22650</v>
      </c>
      <c r="H21" s="128">
        <v>22250</v>
      </c>
      <c r="I21" s="128">
        <v>22750</v>
      </c>
      <c r="J21" s="128">
        <v>8704</v>
      </c>
      <c r="K21" s="128"/>
      <c r="L21" s="128"/>
      <c r="M21" s="128"/>
      <c r="N21" s="128"/>
      <c r="O21" s="129">
        <f t="shared" si="0"/>
        <v>99527</v>
      </c>
    </row>
    <row r="22" spans="1:15" s="130" customFormat="1" ht="15.75">
      <c r="A22" s="127" t="s">
        <v>39</v>
      </c>
      <c r="B22" s="333" t="s">
        <v>197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>
        <f t="shared" si="0"/>
        <v>0</v>
      </c>
    </row>
    <row r="23" spans="1:15" s="130" customFormat="1" ht="13.5" customHeight="1">
      <c r="A23" s="127" t="s">
        <v>40</v>
      </c>
      <c r="B23" s="331" t="s">
        <v>245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>
        <f t="shared" si="0"/>
        <v>0</v>
      </c>
    </row>
    <row r="24" spans="1:15" s="130" customFormat="1" ht="13.5" customHeight="1" thickBot="1">
      <c r="A24" s="127" t="s">
        <v>41</v>
      </c>
      <c r="B24" s="331" t="s">
        <v>15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>
        <f t="shared" si="0"/>
        <v>0</v>
      </c>
    </row>
    <row r="25" spans="1:15" s="123" customFormat="1" ht="15.75" customHeight="1" thickBot="1">
      <c r="A25" s="136" t="s">
        <v>42</v>
      </c>
      <c r="B25" s="42" t="s">
        <v>121</v>
      </c>
      <c r="C25" s="133">
        <f aca="true" t="shared" si="2" ref="C25:N25">SUM(C16:C24)</f>
        <v>39157</v>
      </c>
      <c r="D25" s="133">
        <f t="shared" si="2"/>
        <v>38350</v>
      </c>
      <c r="E25" s="133">
        <f t="shared" si="2"/>
        <v>38350</v>
      </c>
      <c r="F25" s="133">
        <f t="shared" si="2"/>
        <v>60800</v>
      </c>
      <c r="G25" s="133">
        <f t="shared" si="2"/>
        <v>60999</v>
      </c>
      <c r="H25" s="133">
        <f t="shared" si="2"/>
        <v>53880</v>
      </c>
      <c r="I25" s="133">
        <f t="shared" si="2"/>
        <v>54382</v>
      </c>
      <c r="J25" s="133">
        <f t="shared" si="2"/>
        <v>40834</v>
      </c>
      <c r="K25" s="133">
        <f t="shared" si="2"/>
        <v>31630</v>
      </c>
      <c r="L25" s="133">
        <f t="shared" si="2"/>
        <v>31630</v>
      </c>
      <c r="M25" s="133">
        <f t="shared" si="2"/>
        <v>31630</v>
      </c>
      <c r="N25" s="133">
        <f t="shared" si="2"/>
        <v>31632</v>
      </c>
      <c r="O25" s="134">
        <f t="shared" si="0"/>
        <v>513274</v>
      </c>
    </row>
    <row r="26" spans="1:15" ht="16.5" thickBot="1">
      <c r="A26" s="136" t="s">
        <v>43</v>
      </c>
      <c r="B26" s="335" t="s">
        <v>122</v>
      </c>
      <c r="C26" s="137">
        <f aca="true" t="shared" si="3" ref="C26:O26">C14-C25</f>
        <v>20747</v>
      </c>
      <c r="D26" s="137">
        <f t="shared" si="3"/>
        <v>3613</v>
      </c>
      <c r="E26" s="137">
        <f t="shared" si="3"/>
        <v>65695</v>
      </c>
      <c r="F26" s="137">
        <f t="shared" si="3"/>
        <v>-17554</v>
      </c>
      <c r="G26" s="137">
        <f t="shared" si="3"/>
        <v>-27005</v>
      </c>
      <c r="H26" s="137">
        <f t="shared" si="3"/>
        <v>-33347</v>
      </c>
      <c r="I26" s="137">
        <f t="shared" si="3"/>
        <v>-33611</v>
      </c>
      <c r="J26" s="137">
        <f t="shared" si="3"/>
        <v>-12</v>
      </c>
      <c r="K26" s="137">
        <f t="shared" si="3"/>
        <v>42669</v>
      </c>
      <c r="L26" s="137">
        <f t="shared" si="3"/>
        <v>-10860</v>
      </c>
      <c r="M26" s="137">
        <f t="shared" si="3"/>
        <v>-5458</v>
      </c>
      <c r="N26" s="137">
        <f t="shared" si="3"/>
        <v>4089</v>
      </c>
      <c r="O26" s="138">
        <f t="shared" si="3"/>
        <v>8966</v>
      </c>
    </row>
    <row r="27" ht="15.75">
      <c r="A27" s="140"/>
    </row>
    <row r="28" spans="2:15" ht="15.75">
      <c r="B28" s="141"/>
      <c r="C28" s="142"/>
      <c r="D28" s="142"/>
      <c r="O28" s="139"/>
    </row>
    <row r="29" ht="15.75">
      <c r="O29" s="139"/>
    </row>
    <row r="30" ht="15.75">
      <c r="O30" s="139"/>
    </row>
    <row r="31" ht="15.75">
      <c r="O31" s="139"/>
    </row>
    <row r="32" ht="15.75">
      <c r="O32" s="139"/>
    </row>
    <row r="33" ht="15.75">
      <c r="O33" s="139"/>
    </row>
    <row r="34" ht="15.75">
      <c r="O34" s="139"/>
    </row>
    <row r="35" ht="15.75">
      <c r="O35" s="139"/>
    </row>
    <row r="36" ht="15.75">
      <c r="O36" s="139"/>
    </row>
    <row r="37" ht="15.75">
      <c r="O37" s="139"/>
    </row>
    <row r="38" ht="15.75">
      <c r="O38" s="139"/>
    </row>
    <row r="39" ht="15.75">
      <c r="O39" s="139"/>
    </row>
    <row r="40" ht="15.75">
      <c r="O40" s="139"/>
    </row>
    <row r="41" ht="15.75">
      <c r="O41" s="139"/>
    </row>
    <row r="42" ht="15.75">
      <c r="O42" s="139"/>
    </row>
    <row r="43" ht="15.75">
      <c r="O43" s="139"/>
    </row>
    <row r="44" ht="15.75">
      <c r="O44" s="139"/>
    </row>
    <row r="45" ht="15.75">
      <c r="O45" s="139"/>
    </row>
    <row r="46" ht="15.75">
      <c r="O46" s="139"/>
    </row>
    <row r="47" ht="15.75">
      <c r="O47" s="139"/>
    </row>
    <row r="48" ht="15.75">
      <c r="O48" s="139"/>
    </row>
    <row r="49" ht="15.75">
      <c r="O49" s="139"/>
    </row>
    <row r="50" ht="15.75">
      <c r="O50" s="139"/>
    </row>
    <row r="51" ht="15.75">
      <c r="O51" s="139"/>
    </row>
    <row r="52" ht="15.75">
      <c r="O52" s="139"/>
    </row>
    <row r="53" ht="15.75">
      <c r="O53" s="139"/>
    </row>
    <row r="54" ht="15.75">
      <c r="O54" s="139"/>
    </row>
    <row r="55" ht="15.75">
      <c r="O55" s="139"/>
    </row>
    <row r="56" ht="15.75">
      <c r="O56" s="139"/>
    </row>
    <row r="57" ht="15.75">
      <c r="O57" s="139"/>
    </row>
    <row r="58" ht="15.75">
      <c r="O58" s="139"/>
    </row>
    <row r="59" ht="15.75">
      <c r="O59" s="139"/>
    </row>
    <row r="60" ht="15.75">
      <c r="O60" s="139"/>
    </row>
    <row r="61" ht="15.75">
      <c r="O61" s="139"/>
    </row>
    <row r="62" ht="15.75">
      <c r="O62" s="139"/>
    </row>
    <row r="63" ht="15.75">
      <c r="O63" s="139"/>
    </row>
    <row r="64" ht="15.75">
      <c r="O64" s="139"/>
    </row>
    <row r="65" ht="15.75">
      <c r="O65" s="139"/>
    </row>
    <row r="66" ht="15.75">
      <c r="O66" s="139"/>
    </row>
    <row r="67" ht="15.75">
      <c r="O67" s="139"/>
    </row>
    <row r="68" ht="15.75">
      <c r="O68" s="139"/>
    </row>
    <row r="69" ht="15.75">
      <c r="O69" s="139"/>
    </row>
    <row r="70" ht="15.75">
      <c r="O70" s="139"/>
    </row>
    <row r="71" ht="15.75">
      <c r="O71" s="139"/>
    </row>
    <row r="72" ht="15.75">
      <c r="O72" s="139"/>
    </row>
    <row r="73" ht="15.75">
      <c r="O73" s="139"/>
    </row>
    <row r="74" ht="15.75">
      <c r="O74" s="139"/>
    </row>
    <row r="75" ht="15.75">
      <c r="O75" s="139"/>
    </row>
    <row r="76" ht="15.75">
      <c r="O76" s="139"/>
    </row>
    <row r="77" ht="15.75">
      <c r="O77" s="139"/>
    </row>
    <row r="78" ht="15.75">
      <c r="O78" s="139"/>
    </row>
    <row r="79" ht="15.75">
      <c r="O79" s="139"/>
    </row>
    <row r="80" ht="15.75">
      <c r="O80" s="139"/>
    </row>
    <row r="81" ht="15.75">
      <c r="O81" s="139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30"/>
  <sheetViews>
    <sheetView view="pageBreakPreview" zoomScale="60" workbookViewId="0" topLeftCell="A1">
      <selection activeCell="E9" sqref="E9"/>
    </sheetView>
  </sheetViews>
  <sheetFormatPr defaultColWidth="9.00390625" defaultRowHeight="12.75"/>
  <cols>
    <col min="1" max="1" width="110.375" style="52" customWidth="1"/>
    <col min="2" max="2" width="27.875" style="52" customWidth="1"/>
    <col min="3" max="16384" width="9.375" style="52" customWidth="1"/>
  </cols>
  <sheetData>
    <row r="1" spans="1:2" ht="47.25" customHeight="1">
      <c r="A1" s="644" t="s">
        <v>511</v>
      </c>
      <c r="B1" s="644"/>
    </row>
    <row r="2" spans="1:2" ht="22.5" customHeight="1" thickBot="1">
      <c r="A2" s="430"/>
      <c r="B2" s="431" t="s">
        <v>16</v>
      </c>
    </row>
    <row r="3" spans="1:2" s="53" customFormat="1" ht="24" customHeight="1" thickBot="1">
      <c r="A3" s="337" t="s">
        <v>55</v>
      </c>
      <c r="B3" s="429" t="s">
        <v>487</v>
      </c>
    </row>
    <row r="4" spans="1:2" s="54" customFormat="1" ht="13.5" thickBot="1">
      <c r="A4" s="223">
        <v>1</v>
      </c>
      <c r="B4" s="224">
        <v>2</v>
      </c>
    </row>
    <row r="5" spans="1:2" ht="15">
      <c r="A5" s="589" t="s">
        <v>548</v>
      </c>
      <c r="B5" s="595"/>
    </row>
    <row r="6" spans="1:2" ht="12.75" customHeight="1">
      <c r="A6" s="590" t="s">
        <v>549</v>
      </c>
      <c r="B6" s="596">
        <f>SUM(B7:B13)</f>
        <v>92008240</v>
      </c>
    </row>
    <row r="7" spans="1:2" ht="15">
      <c r="A7" s="591" t="s">
        <v>550</v>
      </c>
      <c r="B7" s="597">
        <v>55097400</v>
      </c>
    </row>
    <row r="8" spans="1:2" ht="15">
      <c r="A8" s="591" t="s">
        <v>551</v>
      </c>
      <c r="B8" s="597">
        <v>7894200</v>
      </c>
    </row>
    <row r="9" spans="1:2" ht="15">
      <c r="A9" s="591" t="s">
        <v>552</v>
      </c>
      <c r="B9" s="597">
        <v>11412960</v>
      </c>
    </row>
    <row r="10" spans="1:2" ht="15">
      <c r="A10" s="591" t="s">
        <v>553</v>
      </c>
      <c r="B10" s="597">
        <v>100000</v>
      </c>
    </row>
    <row r="11" spans="1:2" ht="15">
      <c r="A11" s="591" t="s">
        <v>554</v>
      </c>
      <c r="B11" s="597">
        <v>5774880</v>
      </c>
    </row>
    <row r="12" spans="1:2" ht="15">
      <c r="A12" s="591" t="s">
        <v>555</v>
      </c>
      <c r="B12" s="597"/>
    </row>
    <row r="13" spans="1:2" ht="15">
      <c r="A13" s="591" t="s">
        <v>556</v>
      </c>
      <c r="B13" s="597">
        <v>11728800</v>
      </c>
    </row>
    <row r="14" spans="1:2" ht="15">
      <c r="A14" s="590" t="s">
        <v>557</v>
      </c>
      <c r="B14" s="596">
        <f>SUM(B15:B16)</f>
        <v>56434933</v>
      </c>
    </row>
    <row r="15" spans="1:2" ht="15">
      <c r="A15" s="591" t="s">
        <v>558</v>
      </c>
      <c r="B15" s="597">
        <v>50461600</v>
      </c>
    </row>
    <row r="16" spans="1:2" ht="15">
      <c r="A16" s="591" t="s">
        <v>559</v>
      </c>
      <c r="B16" s="597">
        <v>5973333</v>
      </c>
    </row>
    <row r="17" spans="1:2" ht="15">
      <c r="A17" s="590" t="s">
        <v>560</v>
      </c>
      <c r="B17" s="596">
        <f>SUM(B18:B21)</f>
        <v>61287891</v>
      </c>
    </row>
    <row r="18" spans="1:2" ht="15">
      <c r="A18" s="591" t="s">
        <v>561</v>
      </c>
      <c r="B18" s="597">
        <v>26314000</v>
      </c>
    </row>
    <row r="19" spans="1:2" ht="15">
      <c r="A19" s="591" t="s">
        <v>562</v>
      </c>
      <c r="B19" s="597">
        <v>15788150</v>
      </c>
    </row>
    <row r="20" spans="1:2" ht="15">
      <c r="A20" s="591" t="s">
        <v>563</v>
      </c>
      <c r="B20" s="597">
        <v>1882240</v>
      </c>
    </row>
    <row r="21" spans="1:2" ht="15">
      <c r="A21" s="591" t="s">
        <v>564</v>
      </c>
      <c r="B21" s="597">
        <v>17303501</v>
      </c>
    </row>
    <row r="22" spans="1:2" ht="15">
      <c r="A22" s="590" t="s">
        <v>565</v>
      </c>
      <c r="B22" s="596">
        <f>SUM(B23)</f>
        <v>4952160</v>
      </c>
    </row>
    <row r="23" spans="1:2" ht="15">
      <c r="A23" s="591" t="s">
        <v>566</v>
      </c>
      <c r="B23" s="597">
        <v>4952160</v>
      </c>
    </row>
    <row r="24" spans="1:2" ht="15">
      <c r="A24" s="591"/>
      <c r="B24" s="597"/>
    </row>
    <row r="25" spans="1:2" s="55" customFormat="1" ht="19.5" customHeight="1">
      <c r="A25" s="590" t="s">
        <v>567</v>
      </c>
      <c r="B25" s="596">
        <f>SUM(B26:B28)</f>
        <v>2858890</v>
      </c>
    </row>
    <row r="26" spans="1:2" ht="15">
      <c r="A26" s="591" t="s">
        <v>568</v>
      </c>
      <c r="B26" s="597">
        <v>614182</v>
      </c>
    </row>
    <row r="27" spans="1:2" ht="15">
      <c r="A27" s="591" t="s">
        <v>569</v>
      </c>
      <c r="B27" s="597">
        <v>1800000</v>
      </c>
    </row>
    <row r="28" spans="1:2" ht="15">
      <c r="A28" s="592" t="s">
        <v>570</v>
      </c>
      <c r="B28" s="598">
        <v>444708</v>
      </c>
    </row>
    <row r="29" spans="1:2" ht="15">
      <c r="A29" s="593"/>
      <c r="B29" s="599"/>
    </row>
    <row r="30" spans="1:2" ht="15.75">
      <c r="A30" s="594" t="s">
        <v>571</v>
      </c>
      <c r="B30" s="600">
        <f>SUM(B6+B14+B17+B22+B25)</f>
        <v>217542114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1" r:id="rId1"/>
  <headerFooter alignWithMargins="0">
    <oddHeader>&amp;R&amp;"Times New Roman CE,Félkövér dőlt"&amp;11 5.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48" t="s">
        <v>488</v>
      </c>
      <c r="B1" s="648"/>
      <c r="C1" s="648"/>
      <c r="D1" s="648"/>
    </row>
    <row r="2" spans="1:4" ht="17.25" customHeight="1">
      <c r="A2" s="428"/>
      <c r="B2" s="428"/>
      <c r="C2" s="428"/>
      <c r="D2" s="428"/>
    </row>
    <row r="3" spans="1:4" ht="13.5" thickBot="1">
      <c r="A3" s="245"/>
      <c r="B3" s="245"/>
      <c r="C3" s="645" t="s">
        <v>58</v>
      </c>
      <c r="D3" s="645"/>
    </row>
    <row r="4" spans="1:4" ht="42.75" customHeight="1" thickBot="1">
      <c r="A4" s="432" t="s">
        <v>78</v>
      </c>
      <c r="B4" s="433" t="s">
        <v>136</v>
      </c>
      <c r="C4" s="433" t="s">
        <v>137</v>
      </c>
      <c r="D4" s="434" t="s">
        <v>17</v>
      </c>
    </row>
    <row r="5" spans="1:4" ht="15.75" customHeight="1">
      <c r="A5" s="246" t="s">
        <v>21</v>
      </c>
      <c r="B5" s="32" t="s">
        <v>572</v>
      </c>
      <c r="C5" s="32" t="s">
        <v>573</v>
      </c>
      <c r="D5" s="33">
        <v>30000</v>
      </c>
    </row>
    <row r="6" spans="1:4" ht="15.75" customHeight="1">
      <c r="A6" s="247" t="s">
        <v>22</v>
      </c>
      <c r="B6" s="34" t="s">
        <v>574</v>
      </c>
      <c r="C6" s="34" t="s">
        <v>580</v>
      </c>
      <c r="D6" s="35">
        <v>90</v>
      </c>
    </row>
    <row r="7" spans="1:4" ht="15.75" customHeight="1">
      <c r="A7" s="247" t="s">
        <v>23</v>
      </c>
      <c r="B7" s="34"/>
      <c r="C7" s="34"/>
      <c r="D7" s="35"/>
    </row>
    <row r="8" spans="1:4" ht="15.75" customHeight="1">
      <c r="A8" s="247" t="s">
        <v>24</v>
      </c>
      <c r="B8" s="34"/>
      <c r="C8" s="34"/>
      <c r="D8" s="35"/>
    </row>
    <row r="9" spans="1:4" ht="15.75" customHeight="1">
      <c r="A9" s="247" t="s">
        <v>25</v>
      </c>
      <c r="B9" s="34"/>
      <c r="C9" s="34"/>
      <c r="D9" s="35"/>
    </row>
    <row r="10" spans="1:4" ht="15.75" customHeight="1">
      <c r="A10" s="247" t="s">
        <v>26</v>
      </c>
      <c r="B10" s="34"/>
      <c r="C10" s="34"/>
      <c r="D10" s="35"/>
    </row>
    <row r="11" spans="1:4" ht="15.75" customHeight="1">
      <c r="A11" s="247" t="s">
        <v>27</v>
      </c>
      <c r="B11" s="34"/>
      <c r="C11" s="34"/>
      <c r="D11" s="35"/>
    </row>
    <row r="12" spans="1:4" ht="15.75" customHeight="1">
      <c r="A12" s="247" t="s">
        <v>28</v>
      </c>
      <c r="B12" s="34"/>
      <c r="C12" s="34"/>
      <c r="D12" s="35"/>
    </row>
    <row r="13" spans="1:4" ht="15.75" customHeight="1">
      <c r="A13" s="247" t="s">
        <v>29</v>
      </c>
      <c r="B13" s="34"/>
      <c r="C13" s="34"/>
      <c r="D13" s="35"/>
    </row>
    <row r="14" spans="1:4" ht="15.75" customHeight="1">
      <c r="A14" s="247" t="s">
        <v>30</v>
      </c>
      <c r="B14" s="34"/>
      <c r="C14" s="34"/>
      <c r="D14" s="35"/>
    </row>
    <row r="15" spans="1:4" ht="15.75" customHeight="1">
      <c r="A15" s="247" t="s">
        <v>31</v>
      </c>
      <c r="B15" s="34"/>
      <c r="C15" s="34"/>
      <c r="D15" s="35"/>
    </row>
    <row r="16" spans="1:4" ht="15.75" customHeight="1">
      <c r="A16" s="247" t="s">
        <v>32</v>
      </c>
      <c r="B16" s="34"/>
      <c r="C16" s="34"/>
      <c r="D16" s="35"/>
    </row>
    <row r="17" spans="1:4" ht="15.75" customHeight="1">
      <c r="A17" s="247" t="s">
        <v>33</v>
      </c>
      <c r="B17" s="34"/>
      <c r="C17" s="34"/>
      <c r="D17" s="35"/>
    </row>
    <row r="18" spans="1:4" ht="15.75" customHeight="1">
      <c r="A18" s="247" t="s">
        <v>34</v>
      </c>
      <c r="B18" s="34"/>
      <c r="C18" s="34"/>
      <c r="D18" s="35"/>
    </row>
    <row r="19" spans="1:4" ht="15.75" customHeight="1">
      <c r="A19" s="247" t="s">
        <v>35</v>
      </c>
      <c r="B19" s="34"/>
      <c r="C19" s="34"/>
      <c r="D19" s="35"/>
    </row>
    <row r="20" spans="1:4" ht="15.75" customHeight="1">
      <c r="A20" s="247" t="s">
        <v>36</v>
      </c>
      <c r="B20" s="34"/>
      <c r="C20" s="34"/>
      <c r="D20" s="35"/>
    </row>
    <row r="21" spans="1:4" ht="15.75" customHeight="1">
      <c r="A21" s="247" t="s">
        <v>37</v>
      </c>
      <c r="B21" s="34"/>
      <c r="C21" s="34"/>
      <c r="D21" s="35"/>
    </row>
    <row r="22" spans="1:4" ht="15.75" customHeight="1">
      <c r="A22" s="247" t="s">
        <v>38</v>
      </c>
      <c r="B22" s="34"/>
      <c r="C22" s="34"/>
      <c r="D22" s="35"/>
    </row>
    <row r="23" spans="1:4" ht="15.75" customHeight="1">
      <c r="A23" s="247" t="s">
        <v>39</v>
      </c>
      <c r="B23" s="34"/>
      <c r="C23" s="34"/>
      <c r="D23" s="35"/>
    </row>
    <row r="24" spans="1:4" ht="15.75" customHeight="1">
      <c r="A24" s="247" t="s">
        <v>40</v>
      </c>
      <c r="B24" s="34"/>
      <c r="C24" s="34"/>
      <c r="D24" s="35"/>
    </row>
    <row r="25" spans="1:4" ht="15.75" customHeight="1">
      <c r="A25" s="247" t="s">
        <v>41</v>
      </c>
      <c r="B25" s="34"/>
      <c r="C25" s="34"/>
      <c r="D25" s="35"/>
    </row>
    <row r="26" spans="1:4" ht="15.75" customHeight="1">
      <c r="A26" s="247" t="s">
        <v>42</v>
      </c>
      <c r="B26" s="34"/>
      <c r="C26" s="34"/>
      <c r="D26" s="35"/>
    </row>
    <row r="27" spans="1:4" ht="15.75" customHeight="1">
      <c r="A27" s="247" t="s">
        <v>43</v>
      </c>
      <c r="B27" s="34"/>
      <c r="C27" s="34"/>
      <c r="D27" s="35"/>
    </row>
    <row r="28" spans="1:4" ht="15.75" customHeight="1">
      <c r="A28" s="247" t="s">
        <v>44</v>
      </c>
      <c r="B28" s="34"/>
      <c r="C28" s="34"/>
      <c r="D28" s="35"/>
    </row>
    <row r="29" spans="1:4" ht="15.75" customHeight="1">
      <c r="A29" s="247" t="s">
        <v>45</v>
      </c>
      <c r="B29" s="34"/>
      <c r="C29" s="34"/>
      <c r="D29" s="35"/>
    </row>
    <row r="30" spans="1:4" ht="15.75" customHeight="1">
      <c r="A30" s="247" t="s">
        <v>46</v>
      </c>
      <c r="B30" s="34"/>
      <c r="C30" s="34"/>
      <c r="D30" s="35"/>
    </row>
    <row r="31" spans="1:4" ht="15.75" customHeight="1">
      <c r="A31" s="247" t="s">
        <v>47</v>
      </c>
      <c r="B31" s="34"/>
      <c r="C31" s="34"/>
      <c r="D31" s="35"/>
    </row>
    <row r="32" spans="1:4" ht="15.75" customHeight="1">
      <c r="A32" s="247" t="s">
        <v>48</v>
      </c>
      <c r="B32" s="34"/>
      <c r="C32" s="34"/>
      <c r="D32" s="35"/>
    </row>
    <row r="33" spans="1:4" ht="15.75" customHeight="1">
      <c r="A33" s="247" t="s">
        <v>49</v>
      </c>
      <c r="B33" s="34"/>
      <c r="C33" s="34"/>
      <c r="D33" s="35"/>
    </row>
    <row r="34" spans="1:4" ht="15.75" customHeight="1">
      <c r="A34" s="247" t="s">
        <v>138</v>
      </c>
      <c r="B34" s="34"/>
      <c r="C34" s="34"/>
      <c r="D34" s="104"/>
    </row>
    <row r="35" spans="1:4" ht="15.75" customHeight="1">
      <c r="A35" s="247" t="s">
        <v>139</v>
      </c>
      <c r="B35" s="34"/>
      <c r="C35" s="34"/>
      <c r="D35" s="104"/>
    </row>
    <row r="36" spans="1:4" ht="15.75" customHeight="1">
      <c r="A36" s="247" t="s">
        <v>140</v>
      </c>
      <c r="B36" s="34"/>
      <c r="C36" s="34"/>
      <c r="D36" s="104"/>
    </row>
    <row r="37" spans="1:4" ht="15.75" customHeight="1" thickBot="1">
      <c r="A37" s="248" t="s">
        <v>141</v>
      </c>
      <c r="B37" s="36"/>
      <c r="C37" s="36"/>
      <c r="D37" s="105"/>
    </row>
    <row r="38" spans="1:4" ht="15.75" customHeight="1" thickBot="1">
      <c r="A38" s="646" t="s">
        <v>56</v>
      </c>
      <c r="B38" s="647"/>
      <c r="C38" s="249"/>
      <c r="D38" s="250">
        <f>SUM(D5:D37)</f>
        <v>30090</v>
      </c>
    </row>
    <row r="39" ht="12.75">
      <c r="A39" t="s">
        <v>214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SheetLayoutView="100" workbookViewId="0" topLeftCell="B109">
      <selection activeCell="E28" sqref="E28"/>
    </sheetView>
  </sheetViews>
  <sheetFormatPr defaultColWidth="9.0039062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69" customWidth="1"/>
    <col min="5" max="16384" width="9.375" style="469" customWidth="1"/>
  </cols>
  <sheetData>
    <row r="1" spans="1:3" ht="15.75" customHeight="1">
      <c r="A1" s="603" t="s">
        <v>18</v>
      </c>
      <c r="B1" s="603"/>
      <c r="C1" s="603"/>
    </row>
    <row r="2" spans="1:3" ht="15.75" customHeight="1" thickBot="1">
      <c r="A2" s="602" t="s">
        <v>162</v>
      </c>
      <c r="B2" s="602"/>
      <c r="C2" s="353" t="s">
        <v>243</v>
      </c>
    </row>
    <row r="3" spans="1:3" ht="37.5" customHeight="1" thickBot="1">
      <c r="A3" s="23" t="s">
        <v>78</v>
      </c>
      <c r="B3" s="24" t="s">
        <v>20</v>
      </c>
      <c r="C3" s="44" t="s">
        <v>272</v>
      </c>
    </row>
    <row r="4" spans="1:3" s="470" customFormat="1" ht="12" customHeight="1" thickBot="1">
      <c r="A4" s="464">
        <v>1</v>
      </c>
      <c r="B4" s="465">
        <v>2</v>
      </c>
      <c r="C4" s="466">
        <v>3</v>
      </c>
    </row>
    <row r="5" spans="1:3" s="471" customFormat="1" ht="12" customHeight="1" thickBot="1">
      <c r="A5" s="20" t="s">
        <v>21</v>
      </c>
      <c r="B5" s="21" t="s">
        <v>273</v>
      </c>
      <c r="C5" s="343">
        <f>+C6+C7+C8+C9+C10+C11</f>
        <v>0</v>
      </c>
    </row>
    <row r="6" spans="1:3" s="471" customFormat="1" ht="12" customHeight="1">
      <c r="A6" s="15" t="s">
        <v>109</v>
      </c>
      <c r="B6" s="472" t="s">
        <v>274</v>
      </c>
      <c r="C6" s="346"/>
    </row>
    <row r="7" spans="1:3" s="471" customFormat="1" ht="12" customHeight="1">
      <c r="A7" s="14" t="s">
        <v>110</v>
      </c>
      <c r="B7" s="473" t="s">
        <v>275</v>
      </c>
      <c r="C7" s="345"/>
    </row>
    <row r="8" spans="1:3" s="471" customFormat="1" ht="12" customHeight="1">
      <c r="A8" s="14" t="s">
        <v>111</v>
      </c>
      <c r="B8" s="473" t="s">
        <v>276</v>
      </c>
      <c r="C8" s="345"/>
    </row>
    <row r="9" spans="1:3" s="471" customFormat="1" ht="12" customHeight="1">
      <c r="A9" s="14" t="s">
        <v>112</v>
      </c>
      <c r="B9" s="473" t="s">
        <v>277</v>
      </c>
      <c r="C9" s="345"/>
    </row>
    <row r="10" spans="1:3" s="471" customFormat="1" ht="12" customHeight="1">
      <c r="A10" s="14" t="s">
        <v>158</v>
      </c>
      <c r="B10" s="473" t="s">
        <v>278</v>
      </c>
      <c r="C10" s="345"/>
    </row>
    <row r="11" spans="1:3" s="471" customFormat="1" ht="12" customHeight="1" thickBot="1">
      <c r="A11" s="16" t="s">
        <v>113</v>
      </c>
      <c r="B11" s="474" t="s">
        <v>279</v>
      </c>
      <c r="C11" s="345"/>
    </row>
    <row r="12" spans="1:3" s="471" customFormat="1" ht="12" customHeight="1" thickBot="1">
      <c r="A12" s="20" t="s">
        <v>22</v>
      </c>
      <c r="B12" s="338" t="s">
        <v>280</v>
      </c>
      <c r="C12" s="343">
        <f>+C13+C14+C15+C16+C17</f>
        <v>0</v>
      </c>
    </row>
    <row r="13" spans="1:3" s="471" customFormat="1" ht="12" customHeight="1">
      <c r="A13" s="15" t="s">
        <v>115</v>
      </c>
      <c r="B13" s="472" t="s">
        <v>281</v>
      </c>
      <c r="C13" s="346"/>
    </row>
    <row r="14" spans="1:3" s="471" customFormat="1" ht="12" customHeight="1">
      <c r="A14" s="14" t="s">
        <v>116</v>
      </c>
      <c r="B14" s="473" t="s">
        <v>282</v>
      </c>
      <c r="C14" s="345"/>
    </row>
    <row r="15" spans="1:3" s="471" customFormat="1" ht="12" customHeight="1">
      <c r="A15" s="14" t="s">
        <v>117</v>
      </c>
      <c r="B15" s="473" t="s">
        <v>519</v>
      </c>
      <c r="C15" s="345"/>
    </row>
    <row r="16" spans="1:3" s="471" customFormat="1" ht="12" customHeight="1">
      <c r="A16" s="14" t="s">
        <v>118</v>
      </c>
      <c r="B16" s="473" t="s">
        <v>520</v>
      </c>
      <c r="C16" s="345"/>
    </row>
    <row r="17" spans="1:3" s="471" customFormat="1" ht="12" customHeight="1">
      <c r="A17" s="14" t="s">
        <v>119</v>
      </c>
      <c r="B17" s="473" t="s">
        <v>283</v>
      </c>
      <c r="C17" s="345"/>
    </row>
    <row r="18" spans="1:3" s="471" customFormat="1" ht="12" customHeight="1" thickBot="1">
      <c r="A18" s="16" t="s">
        <v>128</v>
      </c>
      <c r="B18" s="474" t="s">
        <v>284</v>
      </c>
      <c r="C18" s="347"/>
    </row>
    <row r="19" spans="1:3" s="471" customFormat="1" ht="12" customHeight="1" thickBot="1">
      <c r="A19" s="20" t="s">
        <v>23</v>
      </c>
      <c r="B19" s="21" t="s">
        <v>285</v>
      </c>
      <c r="C19" s="343">
        <f>+C20+C21+C22+C23+C24</f>
        <v>0</v>
      </c>
    </row>
    <row r="20" spans="1:3" s="471" customFormat="1" ht="12" customHeight="1">
      <c r="A20" s="15" t="s">
        <v>98</v>
      </c>
      <c r="B20" s="472" t="s">
        <v>286</v>
      </c>
      <c r="C20" s="346"/>
    </row>
    <row r="21" spans="1:3" s="471" customFormat="1" ht="12" customHeight="1">
      <c r="A21" s="14" t="s">
        <v>99</v>
      </c>
      <c r="B21" s="473" t="s">
        <v>287</v>
      </c>
      <c r="C21" s="345"/>
    </row>
    <row r="22" spans="1:3" s="471" customFormat="1" ht="12" customHeight="1">
      <c r="A22" s="14" t="s">
        <v>100</v>
      </c>
      <c r="B22" s="473" t="s">
        <v>521</v>
      </c>
      <c r="C22" s="345"/>
    </row>
    <row r="23" spans="1:3" s="471" customFormat="1" ht="12" customHeight="1">
      <c r="A23" s="14" t="s">
        <v>101</v>
      </c>
      <c r="B23" s="473" t="s">
        <v>522</v>
      </c>
      <c r="C23" s="345"/>
    </row>
    <row r="24" spans="1:3" s="471" customFormat="1" ht="12" customHeight="1">
      <c r="A24" s="14" t="s">
        <v>181</v>
      </c>
      <c r="B24" s="473" t="s">
        <v>288</v>
      </c>
      <c r="C24" s="345"/>
    </row>
    <row r="25" spans="1:3" s="471" customFormat="1" ht="12" customHeight="1" thickBot="1">
      <c r="A25" s="16" t="s">
        <v>182</v>
      </c>
      <c r="B25" s="474" t="s">
        <v>289</v>
      </c>
      <c r="C25" s="347"/>
    </row>
    <row r="26" spans="1:3" s="471" customFormat="1" ht="12" customHeight="1" thickBot="1">
      <c r="A26" s="20" t="s">
        <v>183</v>
      </c>
      <c r="B26" s="21" t="s">
        <v>290</v>
      </c>
      <c r="C26" s="349">
        <f>+C27+C30+C31+C32</f>
        <v>0</v>
      </c>
    </row>
    <row r="27" spans="1:3" s="471" customFormat="1" ht="12" customHeight="1">
      <c r="A27" s="15" t="s">
        <v>291</v>
      </c>
      <c r="B27" s="472" t="s">
        <v>297</v>
      </c>
      <c r="C27" s="467">
        <f>+C28+C29</f>
        <v>0</v>
      </c>
    </row>
    <row r="28" spans="1:3" s="471" customFormat="1" ht="12" customHeight="1">
      <c r="A28" s="14" t="s">
        <v>292</v>
      </c>
      <c r="B28" s="473" t="s">
        <v>298</v>
      </c>
      <c r="C28" s="345"/>
    </row>
    <row r="29" spans="1:3" s="471" customFormat="1" ht="12" customHeight="1">
      <c r="A29" s="14" t="s">
        <v>293</v>
      </c>
      <c r="B29" s="473" t="s">
        <v>299</v>
      </c>
      <c r="C29" s="345"/>
    </row>
    <row r="30" spans="1:3" s="471" customFormat="1" ht="12" customHeight="1">
      <c r="A30" s="14" t="s">
        <v>294</v>
      </c>
      <c r="B30" s="473" t="s">
        <v>300</v>
      </c>
      <c r="C30" s="345"/>
    </row>
    <row r="31" spans="1:3" s="471" customFormat="1" ht="12" customHeight="1">
      <c r="A31" s="14" t="s">
        <v>295</v>
      </c>
      <c r="B31" s="473" t="s">
        <v>301</v>
      </c>
      <c r="C31" s="345"/>
    </row>
    <row r="32" spans="1:3" s="471" customFormat="1" ht="12" customHeight="1" thickBot="1">
      <c r="A32" s="16" t="s">
        <v>296</v>
      </c>
      <c r="B32" s="474" t="s">
        <v>302</v>
      </c>
      <c r="C32" s="347"/>
    </row>
    <row r="33" spans="1:3" s="471" customFormat="1" ht="12" customHeight="1" thickBot="1">
      <c r="A33" s="20" t="s">
        <v>25</v>
      </c>
      <c r="B33" s="21" t="s">
        <v>303</v>
      </c>
      <c r="C33" s="343">
        <f>SUM(C34:C43)</f>
        <v>0</v>
      </c>
    </row>
    <row r="34" spans="1:3" s="471" customFormat="1" ht="12" customHeight="1">
      <c r="A34" s="15" t="s">
        <v>102</v>
      </c>
      <c r="B34" s="472" t="s">
        <v>306</v>
      </c>
      <c r="C34" s="346"/>
    </row>
    <row r="35" spans="1:3" s="471" customFormat="1" ht="12" customHeight="1">
      <c r="A35" s="14" t="s">
        <v>103</v>
      </c>
      <c r="B35" s="473" t="s">
        <v>307</v>
      </c>
      <c r="C35" s="345"/>
    </row>
    <row r="36" spans="1:3" s="471" customFormat="1" ht="12" customHeight="1">
      <c r="A36" s="14" t="s">
        <v>104</v>
      </c>
      <c r="B36" s="473" t="s">
        <v>308</v>
      </c>
      <c r="C36" s="345"/>
    </row>
    <row r="37" spans="1:3" s="471" customFormat="1" ht="12" customHeight="1">
      <c r="A37" s="14" t="s">
        <v>185</v>
      </c>
      <c r="B37" s="473" t="s">
        <v>309</v>
      </c>
      <c r="C37" s="345"/>
    </row>
    <row r="38" spans="1:3" s="471" customFormat="1" ht="12" customHeight="1">
      <c r="A38" s="14" t="s">
        <v>186</v>
      </c>
      <c r="B38" s="473" t="s">
        <v>310</v>
      </c>
      <c r="C38" s="345"/>
    </row>
    <row r="39" spans="1:3" s="471" customFormat="1" ht="12" customHeight="1">
      <c r="A39" s="14" t="s">
        <v>187</v>
      </c>
      <c r="B39" s="473" t="s">
        <v>311</v>
      </c>
      <c r="C39" s="345"/>
    </row>
    <row r="40" spans="1:3" s="471" customFormat="1" ht="12" customHeight="1">
      <c r="A40" s="14" t="s">
        <v>188</v>
      </c>
      <c r="B40" s="473" t="s">
        <v>312</v>
      </c>
      <c r="C40" s="345"/>
    </row>
    <row r="41" spans="1:3" s="471" customFormat="1" ht="12" customHeight="1">
      <c r="A41" s="14" t="s">
        <v>189</v>
      </c>
      <c r="B41" s="473" t="s">
        <v>313</v>
      </c>
      <c r="C41" s="345"/>
    </row>
    <row r="42" spans="1:3" s="471" customFormat="1" ht="12" customHeight="1">
      <c r="A42" s="14" t="s">
        <v>304</v>
      </c>
      <c r="B42" s="473" t="s">
        <v>314</v>
      </c>
      <c r="C42" s="348"/>
    </row>
    <row r="43" spans="1:3" s="471" customFormat="1" ht="12" customHeight="1" thickBot="1">
      <c r="A43" s="16" t="s">
        <v>305</v>
      </c>
      <c r="B43" s="474" t="s">
        <v>315</v>
      </c>
      <c r="C43" s="459"/>
    </row>
    <row r="44" spans="1:3" s="471" customFormat="1" ht="12" customHeight="1" thickBot="1">
      <c r="A44" s="20" t="s">
        <v>26</v>
      </c>
      <c r="B44" s="21" t="s">
        <v>316</v>
      </c>
      <c r="C44" s="343">
        <f>SUM(C45:C49)</f>
        <v>0</v>
      </c>
    </row>
    <row r="45" spans="1:3" s="471" customFormat="1" ht="12" customHeight="1">
      <c r="A45" s="15" t="s">
        <v>105</v>
      </c>
      <c r="B45" s="472" t="s">
        <v>320</v>
      </c>
      <c r="C45" s="522"/>
    </row>
    <row r="46" spans="1:3" s="471" customFormat="1" ht="12" customHeight="1">
      <c r="A46" s="14" t="s">
        <v>106</v>
      </c>
      <c r="B46" s="473" t="s">
        <v>321</v>
      </c>
      <c r="C46" s="348"/>
    </row>
    <row r="47" spans="1:3" s="471" customFormat="1" ht="12" customHeight="1">
      <c r="A47" s="14" t="s">
        <v>317</v>
      </c>
      <c r="B47" s="473" t="s">
        <v>322</v>
      </c>
      <c r="C47" s="348"/>
    </row>
    <row r="48" spans="1:3" s="471" customFormat="1" ht="12" customHeight="1">
      <c r="A48" s="14" t="s">
        <v>318</v>
      </c>
      <c r="B48" s="473" t="s">
        <v>323</v>
      </c>
      <c r="C48" s="348"/>
    </row>
    <row r="49" spans="1:3" s="471" customFormat="1" ht="12" customHeight="1" thickBot="1">
      <c r="A49" s="16" t="s">
        <v>319</v>
      </c>
      <c r="B49" s="474" t="s">
        <v>324</v>
      </c>
      <c r="C49" s="459"/>
    </row>
    <row r="50" spans="1:3" s="471" customFormat="1" ht="12" customHeight="1" thickBot="1">
      <c r="A50" s="20" t="s">
        <v>190</v>
      </c>
      <c r="B50" s="21" t="s">
        <v>325</v>
      </c>
      <c r="C50" s="343">
        <f>SUM(C51:C53)</f>
        <v>0</v>
      </c>
    </row>
    <row r="51" spans="1:3" s="471" customFormat="1" ht="12" customHeight="1">
      <c r="A51" s="15" t="s">
        <v>107</v>
      </c>
      <c r="B51" s="472" t="s">
        <v>326</v>
      </c>
      <c r="C51" s="346"/>
    </row>
    <row r="52" spans="1:3" s="471" customFormat="1" ht="12" customHeight="1">
      <c r="A52" s="14" t="s">
        <v>108</v>
      </c>
      <c r="B52" s="473" t="s">
        <v>523</v>
      </c>
      <c r="C52" s="345"/>
    </row>
    <row r="53" spans="1:3" s="471" customFormat="1" ht="12" customHeight="1">
      <c r="A53" s="14" t="s">
        <v>330</v>
      </c>
      <c r="B53" s="473" t="s">
        <v>328</v>
      </c>
      <c r="C53" s="345"/>
    </row>
    <row r="54" spans="1:3" s="471" customFormat="1" ht="12" customHeight="1" thickBot="1">
      <c r="A54" s="16" t="s">
        <v>331</v>
      </c>
      <c r="B54" s="474" t="s">
        <v>329</v>
      </c>
      <c r="C54" s="347"/>
    </row>
    <row r="55" spans="1:3" s="471" customFormat="1" ht="12" customHeight="1" thickBot="1">
      <c r="A55" s="20" t="s">
        <v>28</v>
      </c>
      <c r="B55" s="338" t="s">
        <v>332</v>
      </c>
      <c r="C55" s="343">
        <f>SUM(C56:C58)</f>
        <v>0</v>
      </c>
    </row>
    <row r="56" spans="1:3" s="471" customFormat="1" ht="12" customHeight="1">
      <c r="A56" s="15" t="s">
        <v>191</v>
      </c>
      <c r="B56" s="472" t="s">
        <v>334</v>
      </c>
      <c r="C56" s="348"/>
    </row>
    <row r="57" spans="1:3" s="471" customFormat="1" ht="12" customHeight="1">
      <c r="A57" s="14" t="s">
        <v>192</v>
      </c>
      <c r="B57" s="473" t="s">
        <v>524</v>
      </c>
      <c r="C57" s="348"/>
    </row>
    <row r="58" spans="1:3" s="471" customFormat="1" ht="12" customHeight="1">
      <c r="A58" s="14" t="s">
        <v>244</v>
      </c>
      <c r="B58" s="473" t="s">
        <v>335</v>
      </c>
      <c r="C58" s="348"/>
    </row>
    <row r="59" spans="1:3" s="471" customFormat="1" ht="12" customHeight="1" thickBot="1">
      <c r="A59" s="16" t="s">
        <v>333</v>
      </c>
      <c r="B59" s="474" t="s">
        <v>336</v>
      </c>
      <c r="C59" s="348"/>
    </row>
    <row r="60" spans="1:3" s="471" customFormat="1" ht="12" customHeight="1" thickBot="1">
      <c r="A60" s="20" t="s">
        <v>29</v>
      </c>
      <c r="B60" s="21" t="s">
        <v>337</v>
      </c>
      <c r="C60" s="349">
        <f>+C5+C12+C19+C26+C33+C44+C50+C55</f>
        <v>0</v>
      </c>
    </row>
    <row r="61" spans="1:3" s="471" customFormat="1" ht="12" customHeight="1" thickBot="1">
      <c r="A61" s="475" t="s">
        <v>338</v>
      </c>
      <c r="B61" s="338" t="s">
        <v>339</v>
      </c>
      <c r="C61" s="343">
        <f>SUM(C62:C64)</f>
        <v>0</v>
      </c>
    </row>
    <row r="62" spans="1:3" s="471" customFormat="1" ht="12" customHeight="1">
      <c r="A62" s="15" t="s">
        <v>372</v>
      </c>
      <c r="B62" s="472" t="s">
        <v>340</v>
      </c>
      <c r="C62" s="348"/>
    </row>
    <row r="63" spans="1:3" s="471" customFormat="1" ht="12" customHeight="1">
      <c r="A63" s="14" t="s">
        <v>381</v>
      </c>
      <c r="B63" s="473" t="s">
        <v>341</v>
      </c>
      <c r="C63" s="348"/>
    </row>
    <row r="64" spans="1:3" s="471" customFormat="1" ht="12" customHeight="1" thickBot="1">
      <c r="A64" s="16" t="s">
        <v>382</v>
      </c>
      <c r="B64" s="476" t="s">
        <v>342</v>
      </c>
      <c r="C64" s="348"/>
    </row>
    <row r="65" spans="1:3" s="471" customFormat="1" ht="12" customHeight="1" thickBot="1">
      <c r="A65" s="475" t="s">
        <v>343</v>
      </c>
      <c r="B65" s="338" t="s">
        <v>344</v>
      </c>
      <c r="C65" s="343">
        <f>SUM(C66:C69)</f>
        <v>0</v>
      </c>
    </row>
    <row r="66" spans="1:3" s="471" customFormat="1" ht="12" customHeight="1">
      <c r="A66" s="15" t="s">
        <v>159</v>
      </c>
      <c r="B66" s="472" t="s">
        <v>345</v>
      </c>
      <c r="C66" s="348"/>
    </row>
    <row r="67" spans="1:3" s="471" customFormat="1" ht="12" customHeight="1">
      <c r="A67" s="14" t="s">
        <v>160</v>
      </c>
      <c r="B67" s="473" t="s">
        <v>346</v>
      </c>
      <c r="C67" s="348"/>
    </row>
    <row r="68" spans="1:3" s="471" customFormat="1" ht="12" customHeight="1">
      <c r="A68" s="14" t="s">
        <v>373</v>
      </c>
      <c r="B68" s="473" t="s">
        <v>347</v>
      </c>
      <c r="C68" s="348"/>
    </row>
    <row r="69" spans="1:3" s="471" customFormat="1" ht="12" customHeight="1" thickBot="1">
      <c r="A69" s="16" t="s">
        <v>374</v>
      </c>
      <c r="B69" s="474" t="s">
        <v>348</v>
      </c>
      <c r="C69" s="348"/>
    </row>
    <row r="70" spans="1:3" s="471" customFormat="1" ht="12" customHeight="1" thickBot="1">
      <c r="A70" s="475" t="s">
        <v>349</v>
      </c>
      <c r="B70" s="338" t="s">
        <v>350</v>
      </c>
      <c r="C70" s="343">
        <f>SUM(C71:C72)</f>
        <v>0</v>
      </c>
    </row>
    <row r="71" spans="1:3" s="471" customFormat="1" ht="12" customHeight="1">
      <c r="A71" s="15" t="s">
        <v>375</v>
      </c>
      <c r="B71" s="472" t="s">
        <v>351</v>
      </c>
      <c r="C71" s="348"/>
    </row>
    <row r="72" spans="1:3" s="471" customFormat="1" ht="12" customHeight="1" thickBot="1">
      <c r="A72" s="16" t="s">
        <v>376</v>
      </c>
      <c r="B72" s="474" t="s">
        <v>352</v>
      </c>
      <c r="C72" s="348"/>
    </row>
    <row r="73" spans="1:3" s="471" customFormat="1" ht="12" customHeight="1" thickBot="1">
      <c r="A73" s="475" t="s">
        <v>353</v>
      </c>
      <c r="B73" s="338" t="s">
        <v>354</v>
      </c>
      <c r="C73" s="343">
        <f>SUM(C74:C76)</f>
        <v>0</v>
      </c>
    </row>
    <row r="74" spans="1:3" s="471" customFormat="1" ht="12" customHeight="1">
      <c r="A74" s="15" t="s">
        <v>377</v>
      </c>
      <c r="B74" s="472" t="s">
        <v>355</v>
      </c>
      <c r="C74" s="348"/>
    </row>
    <row r="75" spans="1:3" s="471" customFormat="1" ht="12" customHeight="1">
      <c r="A75" s="14" t="s">
        <v>378</v>
      </c>
      <c r="B75" s="473" t="s">
        <v>356</v>
      </c>
      <c r="C75" s="348"/>
    </row>
    <row r="76" spans="1:3" s="471" customFormat="1" ht="12" customHeight="1" thickBot="1">
      <c r="A76" s="16" t="s">
        <v>379</v>
      </c>
      <c r="B76" s="474" t="s">
        <v>357</v>
      </c>
      <c r="C76" s="348"/>
    </row>
    <row r="77" spans="1:3" s="471" customFormat="1" ht="12" customHeight="1" thickBot="1">
      <c r="A77" s="475" t="s">
        <v>358</v>
      </c>
      <c r="B77" s="338" t="s">
        <v>380</v>
      </c>
      <c r="C77" s="343">
        <f>SUM(C78:C81)</f>
        <v>0</v>
      </c>
    </row>
    <row r="78" spans="1:3" s="471" customFormat="1" ht="12" customHeight="1">
      <c r="A78" s="477" t="s">
        <v>359</v>
      </c>
      <c r="B78" s="472" t="s">
        <v>360</v>
      </c>
      <c r="C78" s="348"/>
    </row>
    <row r="79" spans="1:3" s="471" customFormat="1" ht="12" customHeight="1">
      <c r="A79" s="478" t="s">
        <v>361</v>
      </c>
      <c r="B79" s="473" t="s">
        <v>362</v>
      </c>
      <c r="C79" s="348"/>
    </row>
    <row r="80" spans="1:3" s="471" customFormat="1" ht="12" customHeight="1">
      <c r="A80" s="478" t="s">
        <v>363</v>
      </c>
      <c r="B80" s="473" t="s">
        <v>364</v>
      </c>
      <c r="C80" s="348"/>
    </row>
    <row r="81" spans="1:3" s="471" customFormat="1" ht="12" customHeight="1" thickBot="1">
      <c r="A81" s="479" t="s">
        <v>365</v>
      </c>
      <c r="B81" s="474" t="s">
        <v>366</v>
      </c>
      <c r="C81" s="348"/>
    </row>
    <row r="82" spans="1:3" s="471" customFormat="1" ht="13.5" customHeight="1" thickBot="1">
      <c r="A82" s="475" t="s">
        <v>367</v>
      </c>
      <c r="B82" s="338" t="s">
        <v>368</v>
      </c>
      <c r="C82" s="523"/>
    </row>
    <row r="83" spans="1:3" s="471" customFormat="1" ht="15.75" customHeight="1" thickBot="1">
      <c r="A83" s="475" t="s">
        <v>369</v>
      </c>
      <c r="B83" s="480" t="s">
        <v>370</v>
      </c>
      <c r="C83" s="349">
        <f>+C61+C65+C70+C73+C77+C82</f>
        <v>0</v>
      </c>
    </row>
    <row r="84" spans="1:3" s="471" customFormat="1" ht="16.5" customHeight="1" thickBot="1">
      <c r="A84" s="481" t="s">
        <v>383</v>
      </c>
      <c r="B84" s="482" t="s">
        <v>371</v>
      </c>
      <c r="C84" s="349">
        <f>+C60+C83</f>
        <v>0</v>
      </c>
    </row>
    <row r="85" spans="1:3" s="471" customFormat="1" ht="83.25" customHeight="1">
      <c r="A85" s="5"/>
      <c r="B85" s="6"/>
      <c r="C85" s="350"/>
    </row>
    <row r="86" spans="1:3" ht="16.5" customHeight="1">
      <c r="A86" s="603" t="s">
        <v>50</v>
      </c>
      <c r="B86" s="603"/>
      <c r="C86" s="603"/>
    </row>
    <row r="87" spans="1:3" s="483" customFormat="1" ht="16.5" customHeight="1" thickBot="1">
      <c r="A87" s="604" t="s">
        <v>163</v>
      </c>
      <c r="B87" s="604"/>
      <c r="C87" s="165" t="s">
        <v>243</v>
      </c>
    </row>
    <row r="88" spans="1:3" ht="37.5" customHeight="1" thickBot="1">
      <c r="A88" s="23" t="s">
        <v>78</v>
      </c>
      <c r="B88" s="24" t="s">
        <v>51</v>
      </c>
      <c r="C88" s="44" t="s">
        <v>272</v>
      </c>
    </row>
    <row r="89" spans="1:3" s="470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386</v>
      </c>
      <c r="C90" s="342">
        <f>SUM(C91:C95)</f>
        <v>0</v>
      </c>
    </row>
    <row r="91" spans="1:3" ht="12" customHeight="1">
      <c r="A91" s="17" t="s">
        <v>109</v>
      </c>
      <c r="B91" s="10" t="s">
        <v>52</v>
      </c>
      <c r="C91" s="344"/>
    </row>
    <row r="92" spans="1:3" ht="12" customHeight="1">
      <c r="A92" s="14" t="s">
        <v>110</v>
      </c>
      <c r="B92" s="8" t="s">
        <v>193</v>
      </c>
      <c r="C92" s="345"/>
    </row>
    <row r="93" spans="1:3" ht="12" customHeight="1">
      <c r="A93" s="14" t="s">
        <v>111</v>
      </c>
      <c r="B93" s="8" t="s">
        <v>150</v>
      </c>
      <c r="C93" s="347"/>
    </row>
    <row r="94" spans="1:3" ht="12" customHeight="1">
      <c r="A94" s="14" t="s">
        <v>112</v>
      </c>
      <c r="B94" s="11" t="s">
        <v>194</v>
      </c>
      <c r="C94" s="347"/>
    </row>
    <row r="95" spans="1:3" ht="12" customHeight="1">
      <c r="A95" s="14" t="s">
        <v>123</v>
      </c>
      <c r="B95" s="19" t="s">
        <v>195</v>
      </c>
      <c r="C95" s="347"/>
    </row>
    <row r="96" spans="1:3" ht="12" customHeight="1">
      <c r="A96" s="14" t="s">
        <v>113</v>
      </c>
      <c r="B96" s="8" t="s">
        <v>387</v>
      </c>
      <c r="C96" s="347"/>
    </row>
    <row r="97" spans="1:3" ht="12" customHeight="1">
      <c r="A97" s="14" t="s">
        <v>114</v>
      </c>
      <c r="B97" s="168" t="s">
        <v>388</v>
      </c>
      <c r="C97" s="347"/>
    </row>
    <row r="98" spans="1:3" ht="12" customHeight="1">
      <c r="A98" s="14" t="s">
        <v>124</v>
      </c>
      <c r="B98" s="169" t="s">
        <v>389</v>
      </c>
      <c r="C98" s="347"/>
    </row>
    <row r="99" spans="1:3" ht="12" customHeight="1">
      <c r="A99" s="14" t="s">
        <v>125</v>
      </c>
      <c r="B99" s="169" t="s">
        <v>390</v>
      </c>
      <c r="C99" s="347"/>
    </row>
    <row r="100" spans="1:3" ht="12" customHeight="1">
      <c r="A100" s="14" t="s">
        <v>126</v>
      </c>
      <c r="B100" s="168" t="s">
        <v>391</v>
      </c>
      <c r="C100" s="347"/>
    </row>
    <row r="101" spans="1:3" ht="12" customHeight="1">
      <c r="A101" s="14" t="s">
        <v>127</v>
      </c>
      <c r="B101" s="168" t="s">
        <v>392</v>
      </c>
      <c r="C101" s="347"/>
    </row>
    <row r="102" spans="1:3" ht="12" customHeight="1">
      <c r="A102" s="14" t="s">
        <v>129</v>
      </c>
      <c r="B102" s="169" t="s">
        <v>393</v>
      </c>
      <c r="C102" s="347"/>
    </row>
    <row r="103" spans="1:3" ht="12" customHeight="1">
      <c r="A103" s="13" t="s">
        <v>196</v>
      </c>
      <c r="B103" s="170" t="s">
        <v>394</v>
      </c>
      <c r="C103" s="347"/>
    </row>
    <row r="104" spans="1:3" ht="12" customHeight="1">
      <c r="A104" s="14" t="s">
        <v>384</v>
      </c>
      <c r="B104" s="170" t="s">
        <v>395</v>
      </c>
      <c r="C104" s="347"/>
    </row>
    <row r="105" spans="1:3" ht="12" customHeight="1" thickBot="1">
      <c r="A105" s="18" t="s">
        <v>385</v>
      </c>
      <c r="B105" s="171" t="s">
        <v>396</v>
      </c>
      <c r="C105" s="351"/>
    </row>
    <row r="106" spans="1:3" ht="12" customHeight="1" thickBot="1">
      <c r="A106" s="20" t="s">
        <v>22</v>
      </c>
      <c r="B106" s="30" t="s">
        <v>397</v>
      </c>
      <c r="C106" s="343">
        <f>+C107+C109+C111</f>
        <v>0</v>
      </c>
    </row>
    <row r="107" spans="1:3" ht="12" customHeight="1">
      <c r="A107" s="15" t="s">
        <v>115</v>
      </c>
      <c r="B107" s="8" t="s">
        <v>242</v>
      </c>
      <c r="C107" s="346"/>
    </row>
    <row r="108" spans="1:3" ht="12" customHeight="1">
      <c r="A108" s="15" t="s">
        <v>116</v>
      </c>
      <c r="B108" s="12" t="s">
        <v>401</v>
      </c>
      <c r="C108" s="346"/>
    </row>
    <row r="109" spans="1:3" ht="12" customHeight="1">
      <c r="A109" s="15" t="s">
        <v>117</v>
      </c>
      <c r="B109" s="12" t="s">
        <v>197</v>
      </c>
      <c r="C109" s="345"/>
    </row>
    <row r="110" spans="1:3" ht="12" customHeight="1">
      <c r="A110" s="15" t="s">
        <v>118</v>
      </c>
      <c r="B110" s="12" t="s">
        <v>402</v>
      </c>
      <c r="C110" s="310"/>
    </row>
    <row r="111" spans="1:3" ht="12" customHeight="1">
      <c r="A111" s="15" t="s">
        <v>119</v>
      </c>
      <c r="B111" s="340" t="s">
        <v>245</v>
      </c>
      <c r="C111" s="310"/>
    </row>
    <row r="112" spans="1:3" ht="12" customHeight="1">
      <c r="A112" s="15" t="s">
        <v>128</v>
      </c>
      <c r="B112" s="339" t="s">
        <v>525</v>
      </c>
      <c r="C112" s="310"/>
    </row>
    <row r="113" spans="1:3" ht="12" customHeight="1">
      <c r="A113" s="15" t="s">
        <v>130</v>
      </c>
      <c r="B113" s="468" t="s">
        <v>407</v>
      </c>
      <c r="C113" s="310"/>
    </row>
    <row r="114" spans="1:3" ht="15.75">
      <c r="A114" s="15" t="s">
        <v>198</v>
      </c>
      <c r="B114" s="169" t="s">
        <v>390</v>
      </c>
      <c r="C114" s="310"/>
    </row>
    <row r="115" spans="1:3" ht="12" customHeight="1">
      <c r="A115" s="15" t="s">
        <v>199</v>
      </c>
      <c r="B115" s="169" t="s">
        <v>406</v>
      </c>
      <c r="C115" s="310"/>
    </row>
    <row r="116" spans="1:3" ht="12" customHeight="1">
      <c r="A116" s="15" t="s">
        <v>200</v>
      </c>
      <c r="B116" s="169" t="s">
        <v>405</v>
      </c>
      <c r="C116" s="310"/>
    </row>
    <row r="117" spans="1:3" ht="12" customHeight="1">
      <c r="A117" s="15" t="s">
        <v>398</v>
      </c>
      <c r="B117" s="169" t="s">
        <v>393</v>
      </c>
      <c r="C117" s="310"/>
    </row>
    <row r="118" spans="1:3" ht="12" customHeight="1">
      <c r="A118" s="15" t="s">
        <v>399</v>
      </c>
      <c r="B118" s="169" t="s">
        <v>404</v>
      </c>
      <c r="C118" s="310"/>
    </row>
    <row r="119" spans="1:3" ht="16.5" thickBot="1">
      <c r="A119" s="13" t="s">
        <v>400</v>
      </c>
      <c r="B119" s="169" t="s">
        <v>403</v>
      </c>
      <c r="C119" s="312"/>
    </row>
    <row r="120" spans="1:3" ht="12" customHeight="1" thickBot="1">
      <c r="A120" s="20" t="s">
        <v>23</v>
      </c>
      <c r="B120" s="149" t="s">
        <v>408</v>
      </c>
      <c r="C120" s="343">
        <f>+C121+C122</f>
        <v>0</v>
      </c>
    </row>
    <row r="121" spans="1:3" ht="12" customHeight="1">
      <c r="A121" s="15" t="s">
        <v>98</v>
      </c>
      <c r="B121" s="9" t="s">
        <v>65</v>
      </c>
      <c r="C121" s="346"/>
    </row>
    <row r="122" spans="1:3" ht="12" customHeight="1" thickBot="1">
      <c r="A122" s="16" t="s">
        <v>99</v>
      </c>
      <c r="B122" s="12" t="s">
        <v>66</v>
      </c>
      <c r="C122" s="347"/>
    </row>
    <row r="123" spans="1:3" ht="12" customHeight="1" thickBot="1">
      <c r="A123" s="20" t="s">
        <v>24</v>
      </c>
      <c r="B123" s="149" t="s">
        <v>409</v>
      </c>
      <c r="C123" s="343">
        <f>+C90+C106+C120</f>
        <v>0</v>
      </c>
    </row>
    <row r="124" spans="1:3" ht="12" customHeight="1" thickBot="1">
      <c r="A124" s="20" t="s">
        <v>25</v>
      </c>
      <c r="B124" s="149" t="s">
        <v>410</v>
      </c>
      <c r="C124" s="343">
        <f>+C125+C126+C127</f>
        <v>0</v>
      </c>
    </row>
    <row r="125" spans="1:3" ht="12" customHeight="1">
      <c r="A125" s="15" t="s">
        <v>102</v>
      </c>
      <c r="B125" s="9" t="s">
        <v>411</v>
      </c>
      <c r="C125" s="310"/>
    </row>
    <row r="126" spans="1:3" ht="12" customHeight="1">
      <c r="A126" s="15" t="s">
        <v>103</v>
      </c>
      <c r="B126" s="9" t="s">
        <v>412</v>
      </c>
      <c r="C126" s="310"/>
    </row>
    <row r="127" spans="1:3" ht="12" customHeight="1" thickBot="1">
      <c r="A127" s="13" t="s">
        <v>104</v>
      </c>
      <c r="B127" s="7" t="s">
        <v>413</v>
      </c>
      <c r="C127" s="310"/>
    </row>
    <row r="128" spans="1:3" ht="12" customHeight="1" thickBot="1">
      <c r="A128" s="20" t="s">
        <v>26</v>
      </c>
      <c r="B128" s="149" t="s">
        <v>477</v>
      </c>
      <c r="C128" s="343">
        <f>+C129+C130+C131+C132</f>
        <v>0</v>
      </c>
    </row>
    <row r="129" spans="1:3" ht="12" customHeight="1">
      <c r="A129" s="15" t="s">
        <v>105</v>
      </c>
      <c r="B129" s="9" t="s">
        <v>414</v>
      </c>
      <c r="C129" s="310"/>
    </row>
    <row r="130" spans="1:3" ht="12" customHeight="1">
      <c r="A130" s="15" t="s">
        <v>106</v>
      </c>
      <c r="B130" s="9" t="s">
        <v>415</v>
      </c>
      <c r="C130" s="310"/>
    </row>
    <row r="131" spans="1:3" ht="12" customHeight="1">
      <c r="A131" s="15" t="s">
        <v>317</v>
      </c>
      <c r="B131" s="9" t="s">
        <v>416</v>
      </c>
      <c r="C131" s="310"/>
    </row>
    <row r="132" spans="1:3" ht="12" customHeight="1" thickBot="1">
      <c r="A132" s="13" t="s">
        <v>318</v>
      </c>
      <c r="B132" s="7" t="s">
        <v>417</v>
      </c>
      <c r="C132" s="310"/>
    </row>
    <row r="133" spans="1:3" ht="12" customHeight="1" thickBot="1">
      <c r="A133" s="20" t="s">
        <v>27</v>
      </c>
      <c r="B133" s="149" t="s">
        <v>418</v>
      </c>
      <c r="C133" s="349">
        <f>+C134+C135+C136+C137</f>
        <v>0</v>
      </c>
    </row>
    <row r="134" spans="1:3" ht="12" customHeight="1">
      <c r="A134" s="15" t="s">
        <v>107</v>
      </c>
      <c r="B134" s="9" t="s">
        <v>419</v>
      </c>
      <c r="C134" s="310"/>
    </row>
    <row r="135" spans="1:3" ht="12" customHeight="1">
      <c r="A135" s="15" t="s">
        <v>108</v>
      </c>
      <c r="B135" s="9" t="s">
        <v>429</v>
      </c>
      <c r="C135" s="310"/>
    </row>
    <row r="136" spans="1:3" ht="12" customHeight="1">
      <c r="A136" s="15" t="s">
        <v>330</v>
      </c>
      <c r="B136" s="9" t="s">
        <v>420</v>
      </c>
      <c r="C136" s="310"/>
    </row>
    <row r="137" spans="1:3" ht="12" customHeight="1" thickBot="1">
      <c r="A137" s="13" t="s">
        <v>331</v>
      </c>
      <c r="B137" s="7" t="s">
        <v>421</v>
      </c>
      <c r="C137" s="310"/>
    </row>
    <row r="138" spans="1:3" ht="12" customHeight="1" thickBot="1">
      <c r="A138" s="20" t="s">
        <v>28</v>
      </c>
      <c r="B138" s="149" t="s">
        <v>422</v>
      </c>
      <c r="C138" s="352">
        <f>+C139+C140+C141+C142</f>
        <v>0</v>
      </c>
    </row>
    <row r="139" spans="1:3" ht="12" customHeight="1">
      <c r="A139" s="15" t="s">
        <v>191</v>
      </c>
      <c r="B139" s="9" t="s">
        <v>423</v>
      </c>
      <c r="C139" s="310"/>
    </row>
    <row r="140" spans="1:3" ht="12" customHeight="1">
      <c r="A140" s="15" t="s">
        <v>192</v>
      </c>
      <c r="B140" s="9" t="s">
        <v>424</v>
      </c>
      <c r="C140" s="310"/>
    </row>
    <row r="141" spans="1:3" ht="12" customHeight="1">
      <c r="A141" s="15" t="s">
        <v>244</v>
      </c>
      <c r="B141" s="9" t="s">
        <v>425</v>
      </c>
      <c r="C141" s="310"/>
    </row>
    <row r="142" spans="1:3" ht="12" customHeight="1" thickBot="1">
      <c r="A142" s="15" t="s">
        <v>333</v>
      </c>
      <c r="B142" s="9" t="s">
        <v>426</v>
      </c>
      <c r="C142" s="310"/>
    </row>
    <row r="143" spans="1:9" ht="15" customHeight="1" thickBot="1">
      <c r="A143" s="20" t="s">
        <v>29</v>
      </c>
      <c r="B143" s="149" t="s">
        <v>427</v>
      </c>
      <c r="C143" s="484">
        <f>+C124+C128+C133+C138</f>
        <v>0</v>
      </c>
      <c r="F143" s="485"/>
      <c r="G143" s="486"/>
      <c r="H143" s="486"/>
      <c r="I143" s="486"/>
    </row>
    <row r="144" spans="1:3" s="471" customFormat="1" ht="12.75" customHeight="1" thickBot="1">
      <c r="A144" s="341" t="s">
        <v>30</v>
      </c>
      <c r="B144" s="435" t="s">
        <v>428</v>
      </c>
      <c r="C144" s="484">
        <f>+C123+C143</f>
        <v>0</v>
      </c>
    </row>
    <row r="145" ht="7.5" customHeight="1"/>
    <row r="146" spans="1:3" ht="15.75">
      <c r="A146" s="605" t="s">
        <v>430</v>
      </c>
      <c r="B146" s="605"/>
      <c r="C146" s="605"/>
    </row>
    <row r="147" spans="1:3" ht="15" customHeight="1" thickBot="1">
      <c r="A147" s="602" t="s">
        <v>164</v>
      </c>
      <c r="B147" s="602"/>
      <c r="C147" s="353" t="s">
        <v>243</v>
      </c>
    </row>
    <row r="148" spans="1:4" ht="13.5" customHeight="1" thickBot="1">
      <c r="A148" s="20">
        <v>1</v>
      </c>
      <c r="B148" s="30" t="s">
        <v>431</v>
      </c>
      <c r="C148" s="343">
        <f>+C60-C123</f>
        <v>0</v>
      </c>
      <c r="D148" s="487"/>
    </row>
    <row r="149" spans="1:3" ht="27.75" customHeight="1" thickBot="1">
      <c r="A149" s="20" t="s">
        <v>22</v>
      </c>
      <c r="B149" s="30" t="s">
        <v>432</v>
      </c>
      <c r="C149" s="343">
        <f>+C83-C143</f>
        <v>0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Mályi Község Önkormányzat
2014. ÉVI KÖLTSÉGVETÉS
ÖNKÉNT VÁLLALT FELADATAINAK MÉRLEGE
&amp;R&amp;"Times New Roman CE,Félkövér dőlt"&amp;11 1.3. melléklet a 3/2014. (II.12.)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SheetLayoutView="100" workbookViewId="0" topLeftCell="A91">
      <selection activeCell="B8" sqref="B8"/>
    </sheetView>
  </sheetViews>
  <sheetFormatPr defaultColWidth="9.00390625" defaultRowHeight="12.75"/>
  <cols>
    <col min="1" max="1" width="9.50390625" style="436" customWidth="1"/>
    <col min="2" max="2" width="91.625" style="436" customWidth="1"/>
    <col min="3" max="3" width="21.625" style="437" customWidth="1"/>
    <col min="4" max="4" width="9.00390625" style="469" customWidth="1"/>
    <col min="5" max="16384" width="9.375" style="469" customWidth="1"/>
  </cols>
  <sheetData>
    <row r="1" spans="1:3" ht="15.75" customHeight="1">
      <c r="A1" s="603" t="s">
        <v>18</v>
      </c>
      <c r="B1" s="603"/>
      <c r="C1" s="603"/>
    </row>
    <row r="2" spans="1:3" ht="15.75" customHeight="1" thickBot="1">
      <c r="A2" s="602" t="s">
        <v>162</v>
      </c>
      <c r="B2" s="602"/>
      <c r="C2" s="353" t="s">
        <v>243</v>
      </c>
    </row>
    <row r="3" spans="1:3" ht="37.5" customHeight="1" thickBot="1">
      <c r="A3" s="23" t="s">
        <v>78</v>
      </c>
      <c r="B3" s="24" t="s">
        <v>20</v>
      </c>
      <c r="C3" s="44" t="s">
        <v>272</v>
      </c>
    </row>
    <row r="4" spans="1:3" s="470" customFormat="1" ht="12" customHeight="1" thickBot="1">
      <c r="A4" s="464">
        <v>1</v>
      </c>
      <c r="B4" s="465">
        <v>2</v>
      </c>
      <c r="C4" s="466">
        <v>3</v>
      </c>
    </row>
    <row r="5" spans="1:3" s="471" customFormat="1" ht="12" customHeight="1" thickBot="1">
      <c r="A5" s="20" t="s">
        <v>21</v>
      </c>
      <c r="B5" s="21" t="s">
        <v>273</v>
      </c>
      <c r="C5" s="343">
        <f>+C6+C7+C8+C9+C10+C11</f>
        <v>0</v>
      </c>
    </row>
    <row r="6" spans="1:3" s="471" customFormat="1" ht="12" customHeight="1">
      <c r="A6" s="15" t="s">
        <v>109</v>
      </c>
      <c r="B6" s="472" t="s">
        <v>274</v>
      </c>
      <c r="C6" s="346"/>
    </row>
    <row r="7" spans="1:3" s="471" customFormat="1" ht="12" customHeight="1">
      <c r="A7" s="14" t="s">
        <v>110</v>
      </c>
      <c r="B7" s="473" t="s">
        <v>275</v>
      </c>
      <c r="C7" s="345"/>
    </row>
    <row r="8" spans="1:3" s="471" customFormat="1" ht="12" customHeight="1">
      <c r="A8" s="14" t="s">
        <v>111</v>
      </c>
      <c r="B8" s="473" t="s">
        <v>276</v>
      </c>
      <c r="C8" s="345"/>
    </row>
    <row r="9" spans="1:3" s="471" customFormat="1" ht="12" customHeight="1">
      <c r="A9" s="14" t="s">
        <v>112</v>
      </c>
      <c r="B9" s="473" t="s">
        <v>277</v>
      </c>
      <c r="C9" s="345"/>
    </row>
    <row r="10" spans="1:3" s="471" customFormat="1" ht="12" customHeight="1">
      <c r="A10" s="14" t="s">
        <v>158</v>
      </c>
      <c r="B10" s="473" t="s">
        <v>278</v>
      </c>
      <c r="C10" s="345"/>
    </row>
    <row r="11" spans="1:3" s="471" customFormat="1" ht="12" customHeight="1" thickBot="1">
      <c r="A11" s="16" t="s">
        <v>113</v>
      </c>
      <c r="B11" s="474" t="s">
        <v>279</v>
      </c>
      <c r="C11" s="345"/>
    </row>
    <row r="12" spans="1:3" s="471" customFormat="1" ht="12" customHeight="1" thickBot="1">
      <c r="A12" s="20" t="s">
        <v>22</v>
      </c>
      <c r="B12" s="338" t="s">
        <v>280</v>
      </c>
      <c r="C12" s="343">
        <f>+C13+C14+C15+C16+C17</f>
        <v>0</v>
      </c>
    </row>
    <row r="13" spans="1:3" s="471" customFormat="1" ht="12" customHeight="1">
      <c r="A13" s="15" t="s">
        <v>115</v>
      </c>
      <c r="B13" s="472" t="s">
        <v>281</v>
      </c>
      <c r="C13" s="346"/>
    </row>
    <row r="14" spans="1:3" s="471" customFormat="1" ht="12" customHeight="1">
      <c r="A14" s="14" t="s">
        <v>116</v>
      </c>
      <c r="B14" s="473" t="s">
        <v>282</v>
      </c>
      <c r="C14" s="345"/>
    </row>
    <row r="15" spans="1:3" s="471" customFormat="1" ht="12" customHeight="1">
      <c r="A15" s="14" t="s">
        <v>117</v>
      </c>
      <c r="B15" s="473" t="s">
        <v>519</v>
      </c>
      <c r="C15" s="345"/>
    </row>
    <row r="16" spans="1:3" s="471" customFormat="1" ht="12" customHeight="1">
      <c r="A16" s="14" t="s">
        <v>118</v>
      </c>
      <c r="B16" s="473" t="s">
        <v>520</v>
      </c>
      <c r="C16" s="345"/>
    </row>
    <row r="17" spans="1:3" s="471" customFormat="1" ht="12" customHeight="1">
      <c r="A17" s="14" t="s">
        <v>119</v>
      </c>
      <c r="B17" s="473" t="s">
        <v>283</v>
      </c>
      <c r="C17" s="345"/>
    </row>
    <row r="18" spans="1:3" s="471" customFormat="1" ht="12" customHeight="1" thickBot="1">
      <c r="A18" s="16" t="s">
        <v>128</v>
      </c>
      <c r="B18" s="474" t="s">
        <v>284</v>
      </c>
      <c r="C18" s="347"/>
    </row>
    <row r="19" spans="1:3" s="471" customFormat="1" ht="12" customHeight="1" thickBot="1">
      <c r="A19" s="20" t="s">
        <v>23</v>
      </c>
      <c r="B19" s="21" t="s">
        <v>285</v>
      </c>
      <c r="C19" s="343">
        <f>+C20+C21+C22+C23+C24</f>
        <v>0</v>
      </c>
    </row>
    <row r="20" spans="1:3" s="471" customFormat="1" ht="12" customHeight="1">
      <c r="A20" s="15" t="s">
        <v>98</v>
      </c>
      <c r="B20" s="472" t="s">
        <v>286</v>
      </c>
      <c r="C20" s="346"/>
    </row>
    <row r="21" spans="1:3" s="471" customFormat="1" ht="12" customHeight="1">
      <c r="A21" s="14" t="s">
        <v>99</v>
      </c>
      <c r="B21" s="473" t="s">
        <v>287</v>
      </c>
      <c r="C21" s="345"/>
    </row>
    <row r="22" spans="1:3" s="471" customFormat="1" ht="12" customHeight="1">
      <c r="A22" s="14" t="s">
        <v>100</v>
      </c>
      <c r="B22" s="473" t="s">
        <v>521</v>
      </c>
      <c r="C22" s="345"/>
    </row>
    <row r="23" spans="1:3" s="471" customFormat="1" ht="12" customHeight="1">
      <c r="A23" s="14" t="s">
        <v>101</v>
      </c>
      <c r="B23" s="473" t="s">
        <v>522</v>
      </c>
      <c r="C23" s="345"/>
    </row>
    <row r="24" spans="1:3" s="471" customFormat="1" ht="12" customHeight="1">
      <c r="A24" s="14" t="s">
        <v>181</v>
      </c>
      <c r="B24" s="473" t="s">
        <v>288</v>
      </c>
      <c r="C24" s="345"/>
    </row>
    <row r="25" spans="1:3" s="471" customFormat="1" ht="12" customHeight="1" thickBot="1">
      <c r="A25" s="16" t="s">
        <v>182</v>
      </c>
      <c r="B25" s="474" t="s">
        <v>289</v>
      </c>
      <c r="C25" s="347"/>
    </row>
    <row r="26" spans="1:3" s="471" customFormat="1" ht="12" customHeight="1" thickBot="1">
      <c r="A26" s="20" t="s">
        <v>183</v>
      </c>
      <c r="B26" s="21" t="s">
        <v>290</v>
      </c>
      <c r="C26" s="349">
        <f>+C27+C30+C31+C32</f>
        <v>0</v>
      </c>
    </row>
    <row r="27" spans="1:3" s="471" customFormat="1" ht="12" customHeight="1">
      <c r="A27" s="15" t="s">
        <v>291</v>
      </c>
      <c r="B27" s="472" t="s">
        <v>297</v>
      </c>
      <c r="C27" s="467">
        <f>+C28+C29</f>
        <v>0</v>
      </c>
    </row>
    <row r="28" spans="1:3" s="471" customFormat="1" ht="12" customHeight="1">
      <c r="A28" s="14" t="s">
        <v>292</v>
      </c>
      <c r="B28" s="473" t="s">
        <v>298</v>
      </c>
      <c r="C28" s="345"/>
    </row>
    <row r="29" spans="1:3" s="471" customFormat="1" ht="12" customHeight="1">
      <c r="A29" s="14" t="s">
        <v>293</v>
      </c>
      <c r="B29" s="473" t="s">
        <v>299</v>
      </c>
      <c r="C29" s="345"/>
    </row>
    <row r="30" spans="1:3" s="471" customFormat="1" ht="12" customHeight="1">
      <c r="A30" s="14" t="s">
        <v>294</v>
      </c>
      <c r="B30" s="473" t="s">
        <v>300</v>
      </c>
      <c r="C30" s="345"/>
    </row>
    <row r="31" spans="1:3" s="471" customFormat="1" ht="12" customHeight="1">
      <c r="A31" s="14" t="s">
        <v>295</v>
      </c>
      <c r="B31" s="473" t="s">
        <v>301</v>
      </c>
      <c r="C31" s="345"/>
    </row>
    <row r="32" spans="1:3" s="471" customFormat="1" ht="12" customHeight="1" thickBot="1">
      <c r="A32" s="16" t="s">
        <v>296</v>
      </c>
      <c r="B32" s="474" t="s">
        <v>302</v>
      </c>
      <c r="C32" s="347"/>
    </row>
    <row r="33" spans="1:3" s="471" customFormat="1" ht="12" customHeight="1" thickBot="1">
      <c r="A33" s="20" t="s">
        <v>25</v>
      </c>
      <c r="B33" s="21" t="s">
        <v>303</v>
      </c>
      <c r="C33" s="343">
        <f>SUM(C34:C43)</f>
        <v>0</v>
      </c>
    </row>
    <row r="34" spans="1:3" s="471" customFormat="1" ht="12" customHeight="1">
      <c r="A34" s="15" t="s">
        <v>102</v>
      </c>
      <c r="B34" s="472" t="s">
        <v>306</v>
      </c>
      <c r="C34" s="346"/>
    </row>
    <row r="35" spans="1:3" s="471" customFormat="1" ht="12" customHeight="1">
      <c r="A35" s="14" t="s">
        <v>103</v>
      </c>
      <c r="B35" s="473" t="s">
        <v>307</v>
      </c>
      <c r="C35" s="345"/>
    </row>
    <row r="36" spans="1:3" s="471" customFormat="1" ht="12" customHeight="1">
      <c r="A36" s="14" t="s">
        <v>104</v>
      </c>
      <c r="B36" s="473" t="s">
        <v>308</v>
      </c>
      <c r="C36" s="345"/>
    </row>
    <row r="37" spans="1:3" s="471" customFormat="1" ht="12" customHeight="1">
      <c r="A37" s="14" t="s">
        <v>185</v>
      </c>
      <c r="B37" s="473" t="s">
        <v>309</v>
      </c>
      <c r="C37" s="345"/>
    </row>
    <row r="38" spans="1:3" s="471" customFormat="1" ht="12" customHeight="1">
      <c r="A38" s="14" t="s">
        <v>186</v>
      </c>
      <c r="B38" s="473" t="s">
        <v>310</v>
      </c>
      <c r="C38" s="345"/>
    </row>
    <row r="39" spans="1:3" s="471" customFormat="1" ht="12" customHeight="1">
      <c r="A39" s="14" t="s">
        <v>187</v>
      </c>
      <c r="B39" s="473" t="s">
        <v>311</v>
      </c>
      <c r="C39" s="345"/>
    </row>
    <row r="40" spans="1:3" s="471" customFormat="1" ht="12" customHeight="1">
      <c r="A40" s="14" t="s">
        <v>188</v>
      </c>
      <c r="B40" s="473" t="s">
        <v>312</v>
      </c>
      <c r="C40" s="345"/>
    </row>
    <row r="41" spans="1:3" s="471" customFormat="1" ht="12" customHeight="1">
      <c r="A41" s="14" t="s">
        <v>189</v>
      </c>
      <c r="B41" s="473" t="s">
        <v>313</v>
      </c>
      <c r="C41" s="345"/>
    </row>
    <row r="42" spans="1:3" s="471" customFormat="1" ht="12" customHeight="1">
      <c r="A42" s="14" t="s">
        <v>304</v>
      </c>
      <c r="B42" s="473" t="s">
        <v>314</v>
      </c>
      <c r="C42" s="348"/>
    </row>
    <row r="43" spans="1:3" s="471" customFormat="1" ht="12" customHeight="1" thickBot="1">
      <c r="A43" s="16" t="s">
        <v>305</v>
      </c>
      <c r="B43" s="474" t="s">
        <v>315</v>
      </c>
      <c r="C43" s="459"/>
    </row>
    <row r="44" spans="1:3" s="471" customFormat="1" ht="12" customHeight="1" thickBot="1">
      <c r="A44" s="20" t="s">
        <v>26</v>
      </c>
      <c r="B44" s="21" t="s">
        <v>316</v>
      </c>
      <c r="C44" s="343">
        <f>SUM(C45:C49)</f>
        <v>0</v>
      </c>
    </row>
    <row r="45" spans="1:3" s="471" customFormat="1" ht="12" customHeight="1">
      <c r="A45" s="15" t="s">
        <v>105</v>
      </c>
      <c r="B45" s="472" t="s">
        <v>320</v>
      </c>
      <c r="C45" s="522"/>
    </row>
    <row r="46" spans="1:3" s="471" customFormat="1" ht="12" customHeight="1">
      <c r="A46" s="14" t="s">
        <v>106</v>
      </c>
      <c r="B46" s="473" t="s">
        <v>321</v>
      </c>
      <c r="C46" s="348"/>
    </row>
    <row r="47" spans="1:3" s="471" customFormat="1" ht="12" customHeight="1">
      <c r="A47" s="14" t="s">
        <v>317</v>
      </c>
      <c r="B47" s="473" t="s">
        <v>322</v>
      </c>
      <c r="C47" s="348"/>
    </row>
    <row r="48" spans="1:3" s="471" customFormat="1" ht="12" customHeight="1">
      <c r="A48" s="14" t="s">
        <v>318</v>
      </c>
      <c r="B48" s="473" t="s">
        <v>323</v>
      </c>
      <c r="C48" s="348"/>
    </row>
    <row r="49" spans="1:3" s="471" customFormat="1" ht="12" customHeight="1" thickBot="1">
      <c r="A49" s="16" t="s">
        <v>319</v>
      </c>
      <c r="B49" s="474" t="s">
        <v>324</v>
      </c>
      <c r="C49" s="459"/>
    </row>
    <row r="50" spans="1:3" s="471" customFormat="1" ht="12" customHeight="1" thickBot="1">
      <c r="A50" s="20" t="s">
        <v>190</v>
      </c>
      <c r="B50" s="21" t="s">
        <v>325</v>
      </c>
      <c r="C50" s="343">
        <f>SUM(C51:C53)</f>
        <v>0</v>
      </c>
    </row>
    <row r="51" spans="1:3" s="471" customFormat="1" ht="12" customHeight="1">
      <c r="A51" s="15" t="s">
        <v>107</v>
      </c>
      <c r="B51" s="472" t="s">
        <v>326</v>
      </c>
      <c r="C51" s="346"/>
    </row>
    <row r="52" spans="1:3" s="471" customFormat="1" ht="12" customHeight="1">
      <c r="A52" s="14" t="s">
        <v>108</v>
      </c>
      <c r="B52" s="473" t="s">
        <v>523</v>
      </c>
      <c r="C52" s="345"/>
    </row>
    <row r="53" spans="1:3" s="471" customFormat="1" ht="12" customHeight="1">
      <c r="A53" s="14" t="s">
        <v>330</v>
      </c>
      <c r="B53" s="473" t="s">
        <v>328</v>
      </c>
      <c r="C53" s="345"/>
    </row>
    <row r="54" spans="1:3" s="471" customFormat="1" ht="12" customHeight="1" thickBot="1">
      <c r="A54" s="16" t="s">
        <v>331</v>
      </c>
      <c r="B54" s="474" t="s">
        <v>329</v>
      </c>
      <c r="C54" s="347"/>
    </row>
    <row r="55" spans="1:3" s="471" customFormat="1" ht="12" customHeight="1" thickBot="1">
      <c r="A55" s="20" t="s">
        <v>28</v>
      </c>
      <c r="B55" s="338" t="s">
        <v>332</v>
      </c>
      <c r="C55" s="343">
        <f>SUM(C56:C58)</f>
        <v>0</v>
      </c>
    </row>
    <row r="56" spans="1:3" s="471" customFormat="1" ht="12" customHeight="1">
      <c r="A56" s="15" t="s">
        <v>191</v>
      </c>
      <c r="B56" s="472" t="s">
        <v>334</v>
      </c>
      <c r="C56" s="348"/>
    </row>
    <row r="57" spans="1:3" s="471" customFormat="1" ht="12" customHeight="1">
      <c r="A57" s="14" t="s">
        <v>192</v>
      </c>
      <c r="B57" s="473" t="s">
        <v>524</v>
      </c>
      <c r="C57" s="348"/>
    </row>
    <row r="58" spans="1:3" s="471" customFormat="1" ht="12" customHeight="1">
      <c r="A58" s="14" t="s">
        <v>244</v>
      </c>
      <c r="B58" s="473" t="s">
        <v>335</v>
      </c>
      <c r="C58" s="348"/>
    </row>
    <row r="59" spans="1:3" s="471" customFormat="1" ht="12" customHeight="1" thickBot="1">
      <c r="A59" s="16" t="s">
        <v>333</v>
      </c>
      <c r="B59" s="474" t="s">
        <v>336</v>
      </c>
      <c r="C59" s="348"/>
    </row>
    <row r="60" spans="1:3" s="471" customFormat="1" ht="12" customHeight="1" thickBot="1">
      <c r="A60" s="20" t="s">
        <v>29</v>
      </c>
      <c r="B60" s="21" t="s">
        <v>337</v>
      </c>
      <c r="C60" s="349">
        <f>+C5+C12+C19+C26+C33+C44+C50+C55</f>
        <v>0</v>
      </c>
    </row>
    <row r="61" spans="1:3" s="471" customFormat="1" ht="12" customHeight="1" thickBot="1">
      <c r="A61" s="475" t="s">
        <v>338</v>
      </c>
      <c r="B61" s="338" t="s">
        <v>339</v>
      </c>
      <c r="C61" s="343">
        <f>SUM(C62:C64)</f>
        <v>0</v>
      </c>
    </row>
    <row r="62" spans="1:3" s="471" customFormat="1" ht="12" customHeight="1">
      <c r="A62" s="15" t="s">
        <v>372</v>
      </c>
      <c r="B62" s="472" t="s">
        <v>340</v>
      </c>
      <c r="C62" s="348"/>
    </row>
    <row r="63" spans="1:3" s="471" customFormat="1" ht="12" customHeight="1">
      <c r="A63" s="14" t="s">
        <v>381</v>
      </c>
      <c r="B63" s="473" t="s">
        <v>341</v>
      </c>
      <c r="C63" s="348"/>
    </row>
    <row r="64" spans="1:3" s="471" customFormat="1" ht="12" customHeight="1" thickBot="1">
      <c r="A64" s="16" t="s">
        <v>382</v>
      </c>
      <c r="B64" s="476" t="s">
        <v>342</v>
      </c>
      <c r="C64" s="348"/>
    </row>
    <row r="65" spans="1:3" s="471" customFormat="1" ht="12" customHeight="1" thickBot="1">
      <c r="A65" s="475" t="s">
        <v>343</v>
      </c>
      <c r="B65" s="338" t="s">
        <v>344</v>
      </c>
      <c r="C65" s="343">
        <f>SUM(C66:C69)</f>
        <v>0</v>
      </c>
    </row>
    <row r="66" spans="1:3" s="471" customFormat="1" ht="12" customHeight="1">
      <c r="A66" s="15" t="s">
        <v>159</v>
      </c>
      <c r="B66" s="472" t="s">
        <v>345</v>
      </c>
      <c r="C66" s="348"/>
    </row>
    <row r="67" spans="1:3" s="471" customFormat="1" ht="12" customHeight="1">
      <c r="A67" s="14" t="s">
        <v>160</v>
      </c>
      <c r="B67" s="473" t="s">
        <v>346</v>
      </c>
      <c r="C67" s="348"/>
    </row>
    <row r="68" spans="1:3" s="471" customFormat="1" ht="12" customHeight="1">
      <c r="A68" s="14" t="s">
        <v>373</v>
      </c>
      <c r="B68" s="473" t="s">
        <v>347</v>
      </c>
      <c r="C68" s="348"/>
    </row>
    <row r="69" spans="1:3" s="471" customFormat="1" ht="12" customHeight="1" thickBot="1">
      <c r="A69" s="16" t="s">
        <v>374</v>
      </c>
      <c r="B69" s="474" t="s">
        <v>348</v>
      </c>
      <c r="C69" s="348"/>
    </row>
    <row r="70" spans="1:3" s="471" customFormat="1" ht="12" customHeight="1" thickBot="1">
      <c r="A70" s="475" t="s">
        <v>349</v>
      </c>
      <c r="B70" s="338" t="s">
        <v>350</v>
      </c>
      <c r="C70" s="343">
        <f>SUM(C71:C72)</f>
        <v>0</v>
      </c>
    </row>
    <row r="71" spans="1:3" s="471" customFormat="1" ht="12" customHeight="1">
      <c r="A71" s="15" t="s">
        <v>375</v>
      </c>
      <c r="B71" s="472" t="s">
        <v>351</v>
      </c>
      <c r="C71" s="348"/>
    </row>
    <row r="72" spans="1:3" s="471" customFormat="1" ht="12" customHeight="1" thickBot="1">
      <c r="A72" s="16" t="s">
        <v>376</v>
      </c>
      <c r="B72" s="474" t="s">
        <v>352</v>
      </c>
      <c r="C72" s="348"/>
    </row>
    <row r="73" spans="1:3" s="471" customFormat="1" ht="12" customHeight="1" thickBot="1">
      <c r="A73" s="475" t="s">
        <v>353</v>
      </c>
      <c r="B73" s="338" t="s">
        <v>354</v>
      </c>
      <c r="C73" s="343">
        <f>SUM(C74:C76)</f>
        <v>0</v>
      </c>
    </row>
    <row r="74" spans="1:3" s="471" customFormat="1" ht="12" customHeight="1">
      <c r="A74" s="15" t="s">
        <v>377</v>
      </c>
      <c r="B74" s="472" t="s">
        <v>355</v>
      </c>
      <c r="C74" s="348"/>
    </row>
    <row r="75" spans="1:3" s="471" customFormat="1" ht="12" customHeight="1">
      <c r="A75" s="14" t="s">
        <v>378</v>
      </c>
      <c r="B75" s="473" t="s">
        <v>356</v>
      </c>
      <c r="C75" s="348"/>
    </row>
    <row r="76" spans="1:3" s="471" customFormat="1" ht="12" customHeight="1" thickBot="1">
      <c r="A76" s="16" t="s">
        <v>379</v>
      </c>
      <c r="B76" s="474" t="s">
        <v>357</v>
      </c>
      <c r="C76" s="348"/>
    </row>
    <row r="77" spans="1:3" s="471" customFormat="1" ht="12" customHeight="1" thickBot="1">
      <c r="A77" s="475" t="s">
        <v>358</v>
      </c>
      <c r="B77" s="338" t="s">
        <v>380</v>
      </c>
      <c r="C77" s="343">
        <f>SUM(C78:C81)</f>
        <v>0</v>
      </c>
    </row>
    <row r="78" spans="1:3" s="471" customFormat="1" ht="12" customHeight="1">
      <c r="A78" s="477" t="s">
        <v>359</v>
      </c>
      <c r="B78" s="472" t="s">
        <v>360</v>
      </c>
      <c r="C78" s="348"/>
    </row>
    <row r="79" spans="1:3" s="471" customFormat="1" ht="12" customHeight="1">
      <c r="A79" s="478" t="s">
        <v>361</v>
      </c>
      <c r="B79" s="473" t="s">
        <v>362</v>
      </c>
      <c r="C79" s="348"/>
    </row>
    <row r="80" spans="1:3" s="471" customFormat="1" ht="12" customHeight="1">
      <c r="A80" s="478" t="s">
        <v>363</v>
      </c>
      <c r="B80" s="473" t="s">
        <v>364</v>
      </c>
      <c r="C80" s="348"/>
    </row>
    <row r="81" spans="1:3" s="471" customFormat="1" ht="12" customHeight="1" thickBot="1">
      <c r="A81" s="479" t="s">
        <v>365</v>
      </c>
      <c r="B81" s="474" t="s">
        <v>366</v>
      </c>
      <c r="C81" s="348"/>
    </row>
    <row r="82" spans="1:3" s="471" customFormat="1" ht="13.5" customHeight="1" thickBot="1">
      <c r="A82" s="475" t="s">
        <v>367</v>
      </c>
      <c r="B82" s="338" t="s">
        <v>368</v>
      </c>
      <c r="C82" s="523"/>
    </row>
    <row r="83" spans="1:3" s="471" customFormat="1" ht="15.75" customHeight="1" thickBot="1">
      <c r="A83" s="475" t="s">
        <v>369</v>
      </c>
      <c r="B83" s="480" t="s">
        <v>370</v>
      </c>
      <c r="C83" s="349">
        <f>+C61+C65+C70+C73+C77+C82</f>
        <v>0</v>
      </c>
    </row>
    <row r="84" spans="1:3" s="471" customFormat="1" ht="16.5" customHeight="1" thickBot="1">
      <c r="A84" s="481" t="s">
        <v>383</v>
      </c>
      <c r="B84" s="482" t="s">
        <v>371</v>
      </c>
      <c r="C84" s="349">
        <f>+C60+C83</f>
        <v>0</v>
      </c>
    </row>
    <row r="85" spans="1:3" s="471" customFormat="1" ht="83.25" customHeight="1">
      <c r="A85" s="5"/>
      <c r="B85" s="6"/>
      <c r="C85" s="350"/>
    </row>
    <row r="86" spans="1:3" ht="16.5" customHeight="1">
      <c r="A86" s="603" t="s">
        <v>50</v>
      </c>
      <c r="B86" s="603"/>
      <c r="C86" s="603"/>
    </row>
    <row r="87" spans="1:3" s="483" customFormat="1" ht="16.5" customHeight="1" thickBot="1">
      <c r="A87" s="604" t="s">
        <v>163</v>
      </c>
      <c r="B87" s="604"/>
      <c r="C87" s="165" t="s">
        <v>243</v>
      </c>
    </row>
    <row r="88" spans="1:3" ht="37.5" customHeight="1" thickBot="1">
      <c r="A88" s="23" t="s">
        <v>78</v>
      </c>
      <c r="B88" s="24" t="s">
        <v>51</v>
      </c>
      <c r="C88" s="44" t="s">
        <v>272</v>
      </c>
    </row>
    <row r="89" spans="1:3" s="470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386</v>
      </c>
      <c r="C90" s="342">
        <f>SUM(C91:C95)</f>
        <v>0</v>
      </c>
    </row>
    <row r="91" spans="1:3" ht="12" customHeight="1">
      <c r="A91" s="17" t="s">
        <v>109</v>
      </c>
      <c r="B91" s="10" t="s">
        <v>52</v>
      </c>
      <c r="C91" s="344"/>
    </row>
    <row r="92" spans="1:3" ht="12" customHeight="1">
      <c r="A92" s="14" t="s">
        <v>110</v>
      </c>
      <c r="B92" s="8" t="s">
        <v>193</v>
      </c>
      <c r="C92" s="345"/>
    </row>
    <row r="93" spans="1:3" ht="12" customHeight="1">
      <c r="A93" s="14" t="s">
        <v>111</v>
      </c>
      <c r="B93" s="8" t="s">
        <v>150</v>
      </c>
      <c r="C93" s="347"/>
    </row>
    <row r="94" spans="1:3" ht="12" customHeight="1">
      <c r="A94" s="14" t="s">
        <v>112</v>
      </c>
      <c r="B94" s="11" t="s">
        <v>194</v>
      </c>
      <c r="C94" s="347"/>
    </row>
    <row r="95" spans="1:3" ht="12" customHeight="1">
      <c r="A95" s="14" t="s">
        <v>123</v>
      </c>
      <c r="B95" s="19" t="s">
        <v>195</v>
      </c>
      <c r="C95" s="347"/>
    </row>
    <row r="96" spans="1:3" ht="12" customHeight="1">
      <c r="A96" s="14" t="s">
        <v>113</v>
      </c>
      <c r="B96" s="8" t="s">
        <v>387</v>
      </c>
      <c r="C96" s="347"/>
    </row>
    <row r="97" spans="1:3" ht="12" customHeight="1">
      <c r="A97" s="14" t="s">
        <v>114</v>
      </c>
      <c r="B97" s="168" t="s">
        <v>388</v>
      </c>
      <c r="C97" s="347"/>
    </row>
    <row r="98" spans="1:3" ht="12" customHeight="1">
      <c r="A98" s="14" t="s">
        <v>124</v>
      </c>
      <c r="B98" s="169" t="s">
        <v>389</v>
      </c>
      <c r="C98" s="347"/>
    </row>
    <row r="99" spans="1:3" ht="12" customHeight="1">
      <c r="A99" s="14" t="s">
        <v>125</v>
      </c>
      <c r="B99" s="169" t="s">
        <v>390</v>
      </c>
      <c r="C99" s="347"/>
    </row>
    <row r="100" spans="1:3" ht="12" customHeight="1">
      <c r="A100" s="14" t="s">
        <v>126</v>
      </c>
      <c r="B100" s="168" t="s">
        <v>391</v>
      </c>
      <c r="C100" s="347"/>
    </row>
    <row r="101" spans="1:3" ht="12" customHeight="1">
      <c r="A101" s="14" t="s">
        <v>127</v>
      </c>
      <c r="B101" s="168" t="s">
        <v>392</v>
      </c>
      <c r="C101" s="347"/>
    </row>
    <row r="102" spans="1:3" ht="12" customHeight="1">
      <c r="A102" s="14" t="s">
        <v>129</v>
      </c>
      <c r="B102" s="169" t="s">
        <v>393</v>
      </c>
      <c r="C102" s="347"/>
    </row>
    <row r="103" spans="1:3" ht="12" customHeight="1">
      <c r="A103" s="13" t="s">
        <v>196</v>
      </c>
      <c r="B103" s="170" t="s">
        <v>394</v>
      </c>
      <c r="C103" s="347"/>
    </row>
    <row r="104" spans="1:3" ht="12" customHeight="1">
      <c r="A104" s="14" t="s">
        <v>384</v>
      </c>
      <c r="B104" s="170" t="s">
        <v>395</v>
      </c>
      <c r="C104" s="347"/>
    </row>
    <row r="105" spans="1:3" ht="12" customHeight="1" thickBot="1">
      <c r="A105" s="18" t="s">
        <v>385</v>
      </c>
      <c r="B105" s="171" t="s">
        <v>396</v>
      </c>
      <c r="C105" s="351"/>
    </row>
    <row r="106" spans="1:3" ht="12" customHeight="1" thickBot="1">
      <c r="A106" s="20" t="s">
        <v>22</v>
      </c>
      <c r="B106" s="30" t="s">
        <v>397</v>
      </c>
      <c r="C106" s="343">
        <f>+C107+C109+C111</f>
        <v>0</v>
      </c>
    </row>
    <row r="107" spans="1:3" ht="12" customHeight="1">
      <c r="A107" s="15" t="s">
        <v>115</v>
      </c>
      <c r="B107" s="8" t="s">
        <v>242</v>
      </c>
      <c r="C107" s="346"/>
    </row>
    <row r="108" spans="1:3" ht="12" customHeight="1">
      <c r="A108" s="15" t="s">
        <v>116</v>
      </c>
      <c r="B108" s="12" t="s">
        <v>401</v>
      </c>
      <c r="C108" s="346"/>
    </row>
    <row r="109" spans="1:3" ht="12" customHeight="1">
      <c r="A109" s="15" t="s">
        <v>117</v>
      </c>
      <c r="B109" s="12" t="s">
        <v>197</v>
      </c>
      <c r="C109" s="345"/>
    </row>
    <row r="110" spans="1:3" ht="12" customHeight="1">
      <c r="A110" s="15" t="s">
        <v>118</v>
      </c>
      <c r="B110" s="12" t="s">
        <v>402</v>
      </c>
      <c r="C110" s="310"/>
    </row>
    <row r="111" spans="1:3" ht="12" customHeight="1">
      <c r="A111" s="15" t="s">
        <v>119</v>
      </c>
      <c r="B111" s="340" t="s">
        <v>245</v>
      </c>
      <c r="C111" s="310"/>
    </row>
    <row r="112" spans="1:3" ht="12" customHeight="1">
      <c r="A112" s="15" t="s">
        <v>128</v>
      </c>
      <c r="B112" s="339" t="s">
        <v>525</v>
      </c>
      <c r="C112" s="310"/>
    </row>
    <row r="113" spans="1:3" ht="12" customHeight="1">
      <c r="A113" s="15" t="s">
        <v>130</v>
      </c>
      <c r="B113" s="468" t="s">
        <v>407</v>
      </c>
      <c r="C113" s="310"/>
    </row>
    <row r="114" spans="1:3" ht="15.75">
      <c r="A114" s="15" t="s">
        <v>198</v>
      </c>
      <c r="B114" s="169" t="s">
        <v>390</v>
      </c>
      <c r="C114" s="310"/>
    </row>
    <row r="115" spans="1:3" ht="12" customHeight="1">
      <c r="A115" s="15" t="s">
        <v>199</v>
      </c>
      <c r="B115" s="169" t="s">
        <v>406</v>
      </c>
      <c r="C115" s="310"/>
    </row>
    <row r="116" spans="1:3" ht="12" customHeight="1">
      <c r="A116" s="15" t="s">
        <v>200</v>
      </c>
      <c r="B116" s="169" t="s">
        <v>405</v>
      </c>
      <c r="C116" s="310"/>
    </row>
    <row r="117" spans="1:3" ht="12" customHeight="1">
      <c r="A117" s="15" t="s">
        <v>398</v>
      </c>
      <c r="B117" s="169" t="s">
        <v>393</v>
      </c>
      <c r="C117" s="310"/>
    </row>
    <row r="118" spans="1:3" ht="12" customHeight="1">
      <c r="A118" s="15" t="s">
        <v>399</v>
      </c>
      <c r="B118" s="169" t="s">
        <v>404</v>
      </c>
      <c r="C118" s="310"/>
    </row>
    <row r="119" spans="1:3" ht="16.5" thickBot="1">
      <c r="A119" s="13" t="s">
        <v>400</v>
      </c>
      <c r="B119" s="169" t="s">
        <v>403</v>
      </c>
      <c r="C119" s="312"/>
    </row>
    <row r="120" spans="1:3" ht="12" customHeight="1" thickBot="1">
      <c r="A120" s="20" t="s">
        <v>23</v>
      </c>
      <c r="B120" s="149" t="s">
        <v>408</v>
      </c>
      <c r="C120" s="343">
        <f>+C121+C122</f>
        <v>0</v>
      </c>
    </row>
    <row r="121" spans="1:3" ht="12" customHeight="1">
      <c r="A121" s="15" t="s">
        <v>98</v>
      </c>
      <c r="B121" s="9" t="s">
        <v>65</v>
      </c>
      <c r="C121" s="346"/>
    </row>
    <row r="122" spans="1:3" ht="12" customHeight="1" thickBot="1">
      <c r="A122" s="16" t="s">
        <v>99</v>
      </c>
      <c r="B122" s="12" t="s">
        <v>66</v>
      </c>
      <c r="C122" s="347"/>
    </row>
    <row r="123" spans="1:3" ht="12" customHeight="1" thickBot="1">
      <c r="A123" s="20" t="s">
        <v>24</v>
      </c>
      <c r="B123" s="149" t="s">
        <v>409</v>
      </c>
      <c r="C123" s="343">
        <f>+C90+C106+C120</f>
        <v>0</v>
      </c>
    </row>
    <row r="124" spans="1:3" ht="12" customHeight="1" thickBot="1">
      <c r="A124" s="20" t="s">
        <v>25</v>
      </c>
      <c r="B124" s="149" t="s">
        <v>410</v>
      </c>
      <c r="C124" s="343">
        <f>+C125+C126+C127</f>
        <v>0</v>
      </c>
    </row>
    <row r="125" spans="1:3" ht="12" customHeight="1">
      <c r="A125" s="15" t="s">
        <v>102</v>
      </c>
      <c r="B125" s="9" t="s">
        <v>411</v>
      </c>
      <c r="C125" s="310"/>
    </row>
    <row r="126" spans="1:3" ht="12" customHeight="1">
      <c r="A126" s="15" t="s">
        <v>103</v>
      </c>
      <c r="B126" s="9" t="s">
        <v>412</v>
      </c>
      <c r="C126" s="310"/>
    </row>
    <row r="127" spans="1:3" ht="12" customHeight="1" thickBot="1">
      <c r="A127" s="13" t="s">
        <v>104</v>
      </c>
      <c r="B127" s="7" t="s">
        <v>413</v>
      </c>
      <c r="C127" s="310"/>
    </row>
    <row r="128" spans="1:3" ht="12" customHeight="1" thickBot="1">
      <c r="A128" s="20" t="s">
        <v>26</v>
      </c>
      <c r="B128" s="149" t="s">
        <v>477</v>
      </c>
      <c r="C128" s="343">
        <f>+C129+C130+C131+C132</f>
        <v>0</v>
      </c>
    </row>
    <row r="129" spans="1:3" ht="12" customHeight="1">
      <c r="A129" s="15" t="s">
        <v>105</v>
      </c>
      <c r="B129" s="9" t="s">
        <v>414</v>
      </c>
      <c r="C129" s="310"/>
    </row>
    <row r="130" spans="1:3" ht="12" customHeight="1">
      <c r="A130" s="15" t="s">
        <v>106</v>
      </c>
      <c r="B130" s="9" t="s">
        <v>415</v>
      </c>
      <c r="C130" s="310"/>
    </row>
    <row r="131" spans="1:3" ht="12" customHeight="1">
      <c r="A131" s="15" t="s">
        <v>317</v>
      </c>
      <c r="B131" s="9" t="s">
        <v>416</v>
      </c>
      <c r="C131" s="310"/>
    </row>
    <row r="132" spans="1:3" ht="12" customHeight="1" thickBot="1">
      <c r="A132" s="13" t="s">
        <v>318</v>
      </c>
      <c r="B132" s="7" t="s">
        <v>417</v>
      </c>
      <c r="C132" s="310"/>
    </row>
    <row r="133" spans="1:3" ht="12" customHeight="1" thickBot="1">
      <c r="A133" s="20" t="s">
        <v>27</v>
      </c>
      <c r="B133" s="149" t="s">
        <v>418</v>
      </c>
      <c r="C133" s="349">
        <f>+C134+C135+C136+C137</f>
        <v>0</v>
      </c>
    </row>
    <row r="134" spans="1:3" ht="12" customHeight="1">
      <c r="A134" s="15" t="s">
        <v>107</v>
      </c>
      <c r="B134" s="9" t="s">
        <v>419</v>
      </c>
      <c r="C134" s="310"/>
    </row>
    <row r="135" spans="1:3" ht="12" customHeight="1">
      <c r="A135" s="15" t="s">
        <v>108</v>
      </c>
      <c r="B135" s="9" t="s">
        <v>429</v>
      </c>
      <c r="C135" s="310"/>
    </row>
    <row r="136" spans="1:3" ht="12" customHeight="1">
      <c r="A136" s="15" t="s">
        <v>330</v>
      </c>
      <c r="B136" s="9" t="s">
        <v>420</v>
      </c>
      <c r="C136" s="310"/>
    </row>
    <row r="137" spans="1:3" ht="12" customHeight="1" thickBot="1">
      <c r="A137" s="13" t="s">
        <v>331</v>
      </c>
      <c r="B137" s="7" t="s">
        <v>421</v>
      </c>
      <c r="C137" s="310"/>
    </row>
    <row r="138" spans="1:3" ht="12" customHeight="1" thickBot="1">
      <c r="A138" s="20" t="s">
        <v>28</v>
      </c>
      <c r="B138" s="149" t="s">
        <v>422</v>
      </c>
      <c r="C138" s="352">
        <f>+C139+C140+C141+C142</f>
        <v>0</v>
      </c>
    </row>
    <row r="139" spans="1:3" ht="12" customHeight="1">
      <c r="A139" s="15" t="s">
        <v>191</v>
      </c>
      <c r="B139" s="9" t="s">
        <v>423</v>
      </c>
      <c r="C139" s="310"/>
    </row>
    <row r="140" spans="1:3" ht="12" customHeight="1">
      <c r="A140" s="15" t="s">
        <v>192</v>
      </c>
      <c r="B140" s="9" t="s">
        <v>424</v>
      </c>
      <c r="C140" s="310"/>
    </row>
    <row r="141" spans="1:3" ht="12" customHeight="1">
      <c r="A141" s="15" t="s">
        <v>244</v>
      </c>
      <c r="B141" s="9" t="s">
        <v>425</v>
      </c>
      <c r="C141" s="310"/>
    </row>
    <row r="142" spans="1:3" ht="12" customHeight="1" thickBot="1">
      <c r="A142" s="15" t="s">
        <v>333</v>
      </c>
      <c r="B142" s="9" t="s">
        <v>426</v>
      </c>
      <c r="C142" s="310"/>
    </row>
    <row r="143" spans="1:9" ht="15" customHeight="1" thickBot="1">
      <c r="A143" s="20" t="s">
        <v>29</v>
      </c>
      <c r="B143" s="149" t="s">
        <v>427</v>
      </c>
      <c r="C143" s="484">
        <f>+C124+C128+C133+C138</f>
        <v>0</v>
      </c>
      <c r="F143" s="485"/>
      <c r="G143" s="486"/>
      <c r="H143" s="486"/>
      <c r="I143" s="486"/>
    </row>
    <row r="144" spans="1:3" s="471" customFormat="1" ht="12.75" customHeight="1" thickBot="1">
      <c r="A144" s="341" t="s">
        <v>30</v>
      </c>
      <c r="B144" s="435" t="s">
        <v>428</v>
      </c>
      <c r="C144" s="484">
        <f>+C123+C143</f>
        <v>0</v>
      </c>
    </row>
    <row r="145" ht="7.5" customHeight="1"/>
    <row r="146" spans="1:3" ht="15.75">
      <c r="A146" s="605" t="s">
        <v>430</v>
      </c>
      <c r="B146" s="605"/>
      <c r="C146" s="605"/>
    </row>
    <row r="147" spans="1:3" ht="15" customHeight="1" thickBot="1">
      <c r="A147" s="602" t="s">
        <v>164</v>
      </c>
      <c r="B147" s="602"/>
      <c r="C147" s="353" t="s">
        <v>243</v>
      </c>
    </row>
    <row r="148" spans="1:4" ht="13.5" customHeight="1" thickBot="1">
      <c r="A148" s="20">
        <v>1</v>
      </c>
      <c r="B148" s="30" t="s">
        <v>431</v>
      </c>
      <c r="C148" s="343">
        <f>+C60-C123</f>
        <v>0</v>
      </c>
      <c r="D148" s="487"/>
    </row>
    <row r="149" spans="1:3" ht="27.75" customHeight="1" thickBot="1">
      <c r="A149" s="20" t="s">
        <v>22</v>
      </c>
      <c r="B149" s="30" t="s">
        <v>432</v>
      </c>
      <c r="C149" s="343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Mályi Község Önkormányzat
2014. ÉVI KÖLTSÉGVETÉS
ÁLLAMI (ÁLLAMIGAZGATÁSI) FELADATOK MÉRLEGE
&amp;R&amp;"Times New Roman CE,Félkövér dőlt"&amp;11 1.4. melléklet a 3/2014. (II.12.)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A1">
      <selection activeCell="D35" sqref="D35"/>
    </sheetView>
  </sheetViews>
  <sheetFormatPr defaultColWidth="9.00390625" defaultRowHeight="12.75"/>
  <cols>
    <col min="1" max="1" width="6.875" style="61" customWidth="1"/>
    <col min="2" max="2" width="55.125" style="225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9.75" customHeight="1">
      <c r="B1" s="365" t="s">
        <v>168</v>
      </c>
      <c r="C1" s="366"/>
      <c r="D1" s="366"/>
      <c r="E1" s="366"/>
      <c r="F1" s="608" t="s">
        <v>603</v>
      </c>
    </row>
    <row r="2" spans="5:6" ht="14.25" thickBot="1">
      <c r="E2" s="367" t="s">
        <v>69</v>
      </c>
      <c r="F2" s="608"/>
    </row>
    <row r="3" spans="1:6" ht="18" customHeight="1" thickBot="1">
      <c r="A3" s="606" t="s">
        <v>78</v>
      </c>
      <c r="B3" s="368" t="s">
        <v>61</v>
      </c>
      <c r="C3" s="369"/>
      <c r="D3" s="368" t="s">
        <v>63</v>
      </c>
      <c r="E3" s="370"/>
      <c r="F3" s="608"/>
    </row>
    <row r="4" spans="1:6" s="371" customFormat="1" ht="35.25" customHeight="1" thickBot="1">
      <c r="A4" s="607"/>
      <c r="B4" s="226" t="s">
        <v>70</v>
      </c>
      <c r="C4" s="227" t="s">
        <v>272</v>
      </c>
      <c r="D4" s="226" t="s">
        <v>70</v>
      </c>
      <c r="E4" s="57" t="s">
        <v>272</v>
      </c>
      <c r="F4" s="608"/>
    </row>
    <row r="5" spans="1:6" s="376" customFormat="1" ht="12" customHeight="1" thickBot="1">
      <c r="A5" s="372">
        <v>1</v>
      </c>
      <c r="B5" s="373">
        <v>2</v>
      </c>
      <c r="C5" s="374" t="s">
        <v>23</v>
      </c>
      <c r="D5" s="373" t="s">
        <v>24</v>
      </c>
      <c r="E5" s="375" t="s">
        <v>25</v>
      </c>
      <c r="F5" s="608"/>
    </row>
    <row r="6" spans="1:6" ht="12.75" customHeight="1">
      <c r="A6" s="377" t="s">
        <v>21</v>
      </c>
      <c r="B6" s="378" t="s">
        <v>433</v>
      </c>
      <c r="C6" s="354">
        <v>217542</v>
      </c>
      <c r="D6" s="378" t="s">
        <v>71</v>
      </c>
      <c r="E6" s="360">
        <v>147102</v>
      </c>
      <c r="F6" s="608"/>
    </row>
    <row r="7" spans="1:6" ht="12.75" customHeight="1">
      <c r="A7" s="379" t="s">
        <v>22</v>
      </c>
      <c r="B7" s="380" t="s">
        <v>434</v>
      </c>
      <c r="C7" s="355">
        <v>76455</v>
      </c>
      <c r="D7" s="380" t="s">
        <v>193</v>
      </c>
      <c r="E7" s="361">
        <v>35682</v>
      </c>
      <c r="F7" s="608"/>
    </row>
    <row r="8" spans="1:6" ht="12.75" customHeight="1">
      <c r="A8" s="379" t="s">
        <v>23</v>
      </c>
      <c r="B8" s="380" t="s">
        <v>481</v>
      </c>
      <c r="C8" s="355">
        <v>29303</v>
      </c>
      <c r="D8" s="380" t="s">
        <v>248</v>
      </c>
      <c r="E8" s="361">
        <v>163822</v>
      </c>
      <c r="F8" s="608"/>
    </row>
    <row r="9" spans="1:6" ht="12.75" customHeight="1">
      <c r="A9" s="379" t="s">
        <v>24</v>
      </c>
      <c r="B9" s="380" t="s">
        <v>184</v>
      </c>
      <c r="C9" s="355">
        <v>117130</v>
      </c>
      <c r="D9" s="380" t="s">
        <v>194</v>
      </c>
      <c r="E9" s="361">
        <v>37051</v>
      </c>
      <c r="F9" s="608"/>
    </row>
    <row r="10" spans="1:6" ht="12.75" customHeight="1">
      <c r="A10" s="379" t="s">
        <v>25</v>
      </c>
      <c r="B10" s="381" t="s">
        <v>435</v>
      </c>
      <c r="C10" s="355"/>
      <c r="D10" s="380" t="s">
        <v>195</v>
      </c>
      <c r="E10" s="361">
        <v>30090</v>
      </c>
      <c r="F10" s="608"/>
    </row>
    <row r="11" spans="1:6" ht="12.75" customHeight="1">
      <c r="A11" s="379" t="s">
        <v>26</v>
      </c>
      <c r="B11" s="380" t="s">
        <v>436</v>
      </c>
      <c r="C11" s="356"/>
      <c r="D11" s="380" t="s">
        <v>53</v>
      </c>
      <c r="E11" s="361">
        <v>8966</v>
      </c>
      <c r="F11" s="608"/>
    </row>
    <row r="12" spans="1:6" ht="12.75" customHeight="1">
      <c r="A12" s="379" t="s">
        <v>27</v>
      </c>
      <c r="B12" s="380" t="s">
        <v>315</v>
      </c>
      <c r="C12" s="355">
        <v>36170</v>
      </c>
      <c r="D12" s="51"/>
      <c r="E12" s="361"/>
      <c r="F12" s="608"/>
    </row>
    <row r="13" spans="1:6" ht="12.75" customHeight="1">
      <c r="A13" s="379" t="s">
        <v>28</v>
      </c>
      <c r="B13" s="51"/>
      <c r="C13" s="355"/>
      <c r="D13" s="51"/>
      <c r="E13" s="361"/>
      <c r="F13" s="608"/>
    </row>
    <row r="14" spans="1:6" ht="12.75" customHeight="1">
      <c r="A14" s="379" t="s">
        <v>29</v>
      </c>
      <c r="B14" s="488"/>
      <c r="C14" s="356"/>
      <c r="D14" s="51"/>
      <c r="E14" s="361"/>
      <c r="F14" s="608"/>
    </row>
    <row r="15" spans="1:6" ht="12.75" customHeight="1">
      <c r="A15" s="379" t="s">
        <v>30</v>
      </c>
      <c r="B15" s="51"/>
      <c r="C15" s="355"/>
      <c r="D15" s="51"/>
      <c r="E15" s="361"/>
      <c r="F15" s="608"/>
    </row>
    <row r="16" spans="1:6" ht="12.75" customHeight="1">
      <c r="A16" s="379" t="s">
        <v>31</v>
      </c>
      <c r="B16" s="51"/>
      <c r="C16" s="355"/>
      <c r="D16" s="51"/>
      <c r="E16" s="361"/>
      <c r="F16" s="608"/>
    </row>
    <row r="17" spans="1:6" ht="12.75" customHeight="1" thickBot="1">
      <c r="A17" s="379" t="s">
        <v>32</v>
      </c>
      <c r="B17" s="63"/>
      <c r="C17" s="357"/>
      <c r="D17" s="51"/>
      <c r="E17" s="362"/>
      <c r="F17" s="608"/>
    </row>
    <row r="18" spans="1:6" ht="15.75" customHeight="1" thickBot="1">
      <c r="A18" s="382" t="s">
        <v>33</v>
      </c>
      <c r="B18" s="151" t="s">
        <v>482</v>
      </c>
      <c r="C18" s="358">
        <f>+C6+C7+C9+C10+C12+C13+C14+C15+C16+C17</f>
        <v>447297</v>
      </c>
      <c r="D18" s="151" t="s">
        <v>444</v>
      </c>
      <c r="E18" s="363">
        <f>SUM(E6:E17)</f>
        <v>422713</v>
      </c>
      <c r="F18" s="608"/>
    </row>
    <row r="19" spans="1:6" ht="12.75" customHeight="1">
      <c r="A19" s="383" t="s">
        <v>34</v>
      </c>
      <c r="B19" s="384" t="s">
        <v>439</v>
      </c>
      <c r="C19" s="554">
        <f>+C20+C21+C22+C23</f>
        <v>0</v>
      </c>
      <c r="D19" s="385" t="s">
        <v>201</v>
      </c>
      <c r="E19" s="364"/>
      <c r="F19" s="608"/>
    </row>
    <row r="20" spans="1:6" ht="12.75" customHeight="1">
      <c r="A20" s="386" t="s">
        <v>35</v>
      </c>
      <c r="B20" s="385" t="s">
        <v>240</v>
      </c>
      <c r="C20" s="96"/>
      <c r="D20" s="385" t="s">
        <v>443</v>
      </c>
      <c r="E20" s="97"/>
      <c r="F20" s="608"/>
    </row>
    <row r="21" spans="1:6" ht="12.75" customHeight="1">
      <c r="A21" s="386" t="s">
        <v>36</v>
      </c>
      <c r="B21" s="385" t="s">
        <v>241</v>
      </c>
      <c r="C21" s="96"/>
      <c r="D21" s="385" t="s">
        <v>166</v>
      </c>
      <c r="E21" s="97"/>
      <c r="F21" s="608"/>
    </row>
    <row r="22" spans="1:6" ht="12.75" customHeight="1">
      <c r="A22" s="386" t="s">
        <v>37</v>
      </c>
      <c r="B22" s="385" t="s">
        <v>246</v>
      </c>
      <c r="C22" s="96"/>
      <c r="D22" s="385" t="s">
        <v>167</v>
      </c>
      <c r="E22" s="97"/>
      <c r="F22" s="608"/>
    </row>
    <row r="23" spans="1:6" ht="12.75" customHeight="1">
      <c r="A23" s="386" t="s">
        <v>38</v>
      </c>
      <c r="B23" s="385" t="s">
        <v>247</v>
      </c>
      <c r="C23" s="96"/>
      <c r="D23" s="384" t="s">
        <v>249</v>
      </c>
      <c r="E23" s="97"/>
      <c r="F23" s="608"/>
    </row>
    <row r="24" spans="1:6" ht="12.75" customHeight="1">
      <c r="A24" s="386" t="s">
        <v>39</v>
      </c>
      <c r="B24" s="385" t="s">
        <v>440</v>
      </c>
      <c r="C24" s="387">
        <f>+C25+C26</f>
        <v>0</v>
      </c>
      <c r="D24" s="385" t="s">
        <v>202</v>
      </c>
      <c r="E24" s="97"/>
      <c r="F24" s="608"/>
    </row>
    <row r="25" spans="1:6" ht="12.75" customHeight="1">
      <c r="A25" s="383" t="s">
        <v>40</v>
      </c>
      <c r="B25" s="384" t="s">
        <v>437</v>
      </c>
      <c r="C25" s="359"/>
      <c r="D25" s="378" t="s">
        <v>203</v>
      </c>
      <c r="E25" s="364"/>
      <c r="F25" s="608"/>
    </row>
    <row r="26" spans="1:6" ht="12.75" customHeight="1" thickBot="1">
      <c r="A26" s="386" t="s">
        <v>41</v>
      </c>
      <c r="B26" s="385" t="s">
        <v>438</v>
      </c>
      <c r="C26" s="96"/>
      <c r="D26" s="51"/>
      <c r="E26" s="97"/>
      <c r="F26" s="608"/>
    </row>
    <row r="27" spans="1:6" ht="15.75" customHeight="1" thickBot="1">
      <c r="A27" s="382" t="s">
        <v>42</v>
      </c>
      <c r="B27" s="151" t="s">
        <v>441</v>
      </c>
      <c r="C27" s="358">
        <f>+C19+C24</f>
        <v>0</v>
      </c>
      <c r="D27" s="151" t="s">
        <v>445</v>
      </c>
      <c r="E27" s="363">
        <f>SUM(E19:E26)</f>
        <v>0</v>
      </c>
      <c r="F27" s="608"/>
    </row>
    <row r="28" spans="1:6" ht="13.5" thickBot="1">
      <c r="A28" s="382" t="s">
        <v>43</v>
      </c>
      <c r="B28" s="388" t="s">
        <v>442</v>
      </c>
      <c r="C28" s="389">
        <f>+C18+C27</f>
        <v>447297</v>
      </c>
      <c r="D28" s="388" t="s">
        <v>446</v>
      </c>
      <c r="E28" s="389">
        <f>+E18+E27</f>
        <v>422713</v>
      </c>
      <c r="F28" s="608"/>
    </row>
    <row r="29" spans="1:6" ht="13.5" thickBot="1">
      <c r="A29" s="382" t="s">
        <v>44</v>
      </c>
      <c r="B29" s="388" t="s">
        <v>179</v>
      </c>
      <c r="C29" s="389" t="str">
        <f>IF(C18-E18&lt;0,E18-C18,"-")</f>
        <v>-</v>
      </c>
      <c r="D29" s="388" t="s">
        <v>180</v>
      </c>
      <c r="E29" s="389">
        <f>IF(C18-E18&gt;0,C18-E18,"-")</f>
        <v>24584</v>
      </c>
      <c r="F29" s="608"/>
    </row>
    <row r="30" spans="1:6" ht="13.5" thickBot="1">
      <c r="A30" s="382" t="s">
        <v>45</v>
      </c>
      <c r="B30" s="388" t="s">
        <v>250</v>
      </c>
      <c r="C30" s="389" t="str">
        <f>IF(C18+C19-E28&lt;0,E28-(C18+C19),"-")</f>
        <v>-</v>
      </c>
      <c r="D30" s="388" t="s">
        <v>251</v>
      </c>
      <c r="E30" s="389">
        <f>IF(C18+C19-E28&gt;0,C18+C19-E28,"-")</f>
        <v>24584</v>
      </c>
      <c r="F30" s="608"/>
    </row>
    <row r="31" spans="2:4" ht="18.75">
      <c r="B31" s="609"/>
      <c r="C31" s="609"/>
      <c r="D31" s="60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SheetLayoutView="115" workbookViewId="0" topLeftCell="A1">
      <selection activeCell="C24" sqref="C24"/>
    </sheetView>
  </sheetViews>
  <sheetFormatPr defaultColWidth="9.00390625" defaultRowHeight="12.75"/>
  <cols>
    <col min="1" max="1" width="6.875" style="61" customWidth="1"/>
    <col min="2" max="2" width="55.125" style="225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1.5">
      <c r="B1" s="365" t="s">
        <v>169</v>
      </c>
      <c r="C1" s="366"/>
      <c r="D1" s="366"/>
      <c r="E1" s="366"/>
      <c r="F1" s="608" t="s">
        <v>604</v>
      </c>
    </row>
    <row r="2" spans="5:6" ht="14.25" thickBot="1">
      <c r="E2" s="367" t="s">
        <v>69</v>
      </c>
      <c r="F2" s="608"/>
    </row>
    <row r="3" spans="1:6" ht="13.5" thickBot="1">
      <c r="A3" s="610" t="s">
        <v>78</v>
      </c>
      <c r="B3" s="368" t="s">
        <v>61</v>
      </c>
      <c r="C3" s="369"/>
      <c r="D3" s="368" t="s">
        <v>63</v>
      </c>
      <c r="E3" s="370"/>
      <c r="F3" s="608"/>
    </row>
    <row r="4" spans="1:6" s="371" customFormat="1" ht="24.75" thickBot="1">
      <c r="A4" s="611"/>
      <c r="B4" s="226" t="s">
        <v>70</v>
      </c>
      <c r="C4" s="227" t="s">
        <v>272</v>
      </c>
      <c r="D4" s="226" t="s">
        <v>70</v>
      </c>
      <c r="E4" s="227" t="s">
        <v>272</v>
      </c>
      <c r="F4" s="608"/>
    </row>
    <row r="5" spans="1:6" s="371" customFormat="1" ht="13.5" thickBot="1">
      <c r="A5" s="372">
        <v>1</v>
      </c>
      <c r="B5" s="373">
        <v>2</v>
      </c>
      <c r="C5" s="374">
        <v>3</v>
      </c>
      <c r="D5" s="373">
        <v>4</v>
      </c>
      <c r="E5" s="375">
        <v>5</v>
      </c>
      <c r="F5" s="608"/>
    </row>
    <row r="6" spans="1:6" ht="12.75" customHeight="1">
      <c r="A6" s="377" t="s">
        <v>21</v>
      </c>
      <c r="B6" s="378" t="s">
        <v>447</v>
      </c>
      <c r="C6" s="354">
        <v>59894</v>
      </c>
      <c r="D6" s="378" t="s">
        <v>242</v>
      </c>
      <c r="E6" s="360">
        <v>99527</v>
      </c>
      <c r="F6" s="608"/>
    </row>
    <row r="7" spans="1:6" ht="12.75">
      <c r="A7" s="379" t="s">
        <v>22</v>
      </c>
      <c r="B7" s="380" t="s">
        <v>448</v>
      </c>
      <c r="C7" s="355">
        <v>21924</v>
      </c>
      <c r="D7" s="380" t="s">
        <v>453</v>
      </c>
      <c r="E7" s="361">
        <v>723</v>
      </c>
      <c r="F7" s="608"/>
    </row>
    <row r="8" spans="1:6" ht="12.75" customHeight="1">
      <c r="A8" s="379" t="s">
        <v>23</v>
      </c>
      <c r="B8" s="380" t="s">
        <v>12</v>
      </c>
      <c r="C8" s="355"/>
      <c r="D8" s="380" t="s">
        <v>197</v>
      </c>
      <c r="E8" s="361"/>
      <c r="F8" s="608"/>
    </row>
    <row r="9" spans="1:6" ht="12.75" customHeight="1">
      <c r="A9" s="379" t="s">
        <v>24</v>
      </c>
      <c r="B9" s="380" t="s">
        <v>449</v>
      </c>
      <c r="C9" s="355">
        <v>49</v>
      </c>
      <c r="D9" s="380" t="s">
        <v>454</v>
      </c>
      <c r="E9" s="361"/>
      <c r="F9" s="608"/>
    </row>
    <row r="10" spans="1:6" ht="12.75" customHeight="1">
      <c r="A10" s="379" t="s">
        <v>25</v>
      </c>
      <c r="B10" s="380" t="s">
        <v>450</v>
      </c>
      <c r="C10" s="355"/>
      <c r="D10" s="380" t="s">
        <v>245</v>
      </c>
      <c r="E10" s="361"/>
      <c r="F10" s="608"/>
    </row>
    <row r="11" spans="1:6" ht="12.75" customHeight="1">
      <c r="A11" s="379" t="s">
        <v>26</v>
      </c>
      <c r="B11" s="380" t="s">
        <v>451</v>
      </c>
      <c r="C11" s="356"/>
      <c r="D11" s="51"/>
      <c r="E11" s="361"/>
      <c r="F11" s="608"/>
    </row>
    <row r="12" spans="1:6" ht="12.75" customHeight="1">
      <c r="A12" s="379" t="s">
        <v>27</v>
      </c>
      <c r="B12" s="51"/>
      <c r="C12" s="355"/>
      <c r="D12" s="51"/>
      <c r="E12" s="361"/>
      <c r="F12" s="608"/>
    </row>
    <row r="13" spans="1:6" ht="12.75" customHeight="1">
      <c r="A13" s="379" t="s">
        <v>28</v>
      </c>
      <c r="B13" s="51"/>
      <c r="C13" s="355"/>
      <c r="D13" s="51"/>
      <c r="E13" s="361"/>
      <c r="F13" s="608"/>
    </row>
    <row r="14" spans="1:6" ht="12.75" customHeight="1">
      <c r="A14" s="379" t="s">
        <v>29</v>
      </c>
      <c r="B14" s="51"/>
      <c r="C14" s="356"/>
      <c r="D14" s="51"/>
      <c r="E14" s="361"/>
      <c r="F14" s="608"/>
    </row>
    <row r="15" spans="1:6" ht="12.75">
      <c r="A15" s="379" t="s">
        <v>30</v>
      </c>
      <c r="B15" s="51"/>
      <c r="C15" s="356"/>
      <c r="D15" s="51"/>
      <c r="E15" s="361"/>
      <c r="F15" s="608"/>
    </row>
    <row r="16" spans="1:6" ht="12.75" customHeight="1" thickBot="1">
      <c r="A16" s="449" t="s">
        <v>31</v>
      </c>
      <c r="B16" s="489"/>
      <c r="C16" s="451"/>
      <c r="D16" s="450" t="s">
        <v>53</v>
      </c>
      <c r="E16" s="411"/>
      <c r="F16" s="608"/>
    </row>
    <row r="17" spans="1:6" ht="15.75" customHeight="1" thickBot="1">
      <c r="A17" s="382" t="s">
        <v>32</v>
      </c>
      <c r="B17" s="151" t="s">
        <v>483</v>
      </c>
      <c r="C17" s="358">
        <f>+C6+C8+C9+C11+C12+C13+C14+C15+C16</f>
        <v>59943</v>
      </c>
      <c r="D17" s="151" t="s">
        <v>484</v>
      </c>
      <c r="E17" s="363">
        <f>+E6+E8+E10+E11+E12+E13+E14+E15+E16</f>
        <v>99527</v>
      </c>
      <c r="F17" s="608"/>
    </row>
    <row r="18" spans="1:6" ht="12.75" customHeight="1">
      <c r="A18" s="377" t="s">
        <v>33</v>
      </c>
      <c r="B18" s="392" t="s">
        <v>263</v>
      </c>
      <c r="C18" s="399">
        <f>+C19+C20+C21+C22+C23</f>
        <v>15000</v>
      </c>
      <c r="D18" s="385" t="s">
        <v>201</v>
      </c>
      <c r="E18" s="94"/>
      <c r="F18" s="608"/>
    </row>
    <row r="19" spans="1:6" ht="12.75" customHeight="1">
      <c r="A19" s="379" t="s">
        <v>34</v>
      </c>
      <c r="B19" s="393" t="s">
        <v>252</v>
      </c>
      <c r="C19" s="96">
        <v>15000</v>
      </c>
      <c r="D19" s="385" t="s">
        <v>204</v>
      </c>
      <c r="E19" s="97"/>
      <c r="F19" s="608"/>
    </row>
    <row r="20" spans="1:6" ht="12.75" customHeight="1">
      <c r="A20" s="377" t="s">
        <v>35</v>
      </c>
      <c r="B20" s="393" t="s">
        <v>253</v>
      </c>
      <c r="C20" s="96"/>
      <c r="D20" s="385" t="s">
        <v>166</v>
      </c>
      <c r="E20" s="97"/>
      <c r="F20" s="608"/>
    </row>
    <row r="21" spans="1:6" ht="12.75" customHeight="1">
      <c r="A21" s="379" t="s">
        <v>36</v>
      </c>
      <c r="B21" s="393" t="s">
        <v>254</v>
      </c>
      <c r="C21" s="96"/>
      <c r="D21" s="385" t="s">
        <v>167</v>
      </c>
      <c r="E21" s="97"/>
      <c r="F21" s="608"/>
    </row>
    <row r="22" spans="1:6" ht="12.75" customHeight="1">
      <c r="A22" s="377" t="s">
        <v>37</v>
      </c>
      <c r="B22" s="393" t="s">
        <v>255</v>
      </c>
      <c r="C22" s="96"/>
      <c r="D22" s="384" t="s">
        <v>249</v>
      </c>
      <c r="E22" s="97"/>
      <c r="F22" s="608"/>
    </row>
    <row r="23" spans="1:6" ht="12.75" customHeight="1">
      <c r="A23" s="379" t="s">
        <v>38</v>
      </c>
      <c r="B23" s="394" t="s">
        <v>256</v>
      </c>
      <c r="C23" s="96"/>
      <c r="D23" s="385" t="s">
        <v>205</v>
      </c>
      <c r="E23" s="97"/>
      <c r="F23" s="608"/>
    </row>
    <row r="24" spans="1:6" ht="12.75" customHeight="1">
      <c r="A24" s="377" t="s">
        <v>39</v>
      </c>
      <c r="B24" s="395" t="s">
        <v>257</v>
      </c>
      <c r="C24" s="387">
        <f>+C25+C26+C27+C28+C29</f>
        <v>0</v>
      </c>
      <c r="D24" s="396" t="s">
        <v>203</v>
      </c>
      <c r="E24" s="97"/>
      <c r="F24" s="608"/>
    </row>
    <row r="25" spans="1:6" ht="12.75" customHeight="1">
      <c r="A25" s="379" t="s">
        <v>40</v>
      </c>
      <c r="B25" s="394" t="s">
        <v>258</v>
      </c>
      <c r="C25" s="96"/>
      <c r="D25" s="396" t="s">
        <v>455</v>
      </c>
      <c r="E25" s="97"/>
      <c r="F25" s="608"/>
    </row>
    <row r="26" spans="1:6" ht="12.75" customHeight="1">
      <c r="A26" s="377" t="s">
        <v>41</v>
      </c>
      <c r="B26" s="394" t="s">
        <v>259</v>
      </c>
      <c r="C26" s="96"/>
      <c r="D26" s="391"/>
      <c r="E26" s="97"/>
      <c r="F26" s="608"/>
    </row>
    <row r="27" spans="1:6" ht="12.75" customHeight="1">
      <c r="A27" s="379" t="s">
        <v>42</v>
      </c>
      <c r="B27" s="393" t="s">
        <v>260</v>
      </c>
      <c r="C27" s="96"/>
      <c r="D27" s="147"/>
      <c r="E27" s="97"/>
      <c r="F27" s="608"/>
    </row>
    <row r="28" spans="1:6" ht="12.75" customHeight="1">
      <c r="A28" s="377" t="s">
        <v>43</v>
      </c>
      <c r="B28" s="397" t="s">
        <v>261</v>
      </c>
      <c r="C28" s="96"/>
      <c r="D28" s="51"/>
      <c r="E28" s="97"/>
      <c r="F28" s="608"/>
    </row>
    <row r="29" spans="1:6" ht="12.75" customHeight="1" thickBot="1">
      <c r="A29" s="379" t="s">
        <v>44</v>
      </c>
      <c r="B29" s="398" t="s">
        <v>262</v>
      </c>
      <c r="C29" s="96"/>
      <c r="D29" s="147"/>
      <c r="E29" s="97"/>
      <c r="F29" s="608"/>
    </row>
    <row r="30" spans="1:6" ht="21.75" customHeight="1" thickBot="1">
      <c r="A30" s="382" t="s">
        <v>45</v>
      </c>
      <c r="B30" s="151" t="s">
        <v>452</v>
      </c>
      <c r="C30" s="358">
        <f>+C18+C24</f>
        <v>15000</v>
      </c>
      <c r="D30" s="151" t="s">
        <v>456</v>
      </c>
      <c r="E30" s="363">
        <f>SUM(E18:E29)</f>
        <v>0</v>
      </c>
      <c r="F30" s="608"/>
    </row>
    <row r="31" spans="1:6" ht="13.5" thickBot="1">
      <c r="A31" s="382" t="s">
        <v>46</v>
      </c>
      <c r="B31" s="388" t="s">
        <v>457</v>
      </c>
      <c r="C31" s="389">
        <f>+C17+C30</f>
        <v>74943</v>
      </c>
      <c r="D31" s="388" t="s">
        <v>458</v>
      </c>
      <c r="E31" s="389">
        <f>+E17+E30</f>
        <v>99527</v>
      </c>
      <c r="F31" s="608"/>
    </row>
    <row r="32" spans="1:6" ht="13.5" thickBot="1">
      <c r="A32" s="382" t="s">
        <v>47</v>
      </c>
      <c r="B32" s="388" t="s">
        <v>179</v>
      </c>
      <c r="C32" s="389">
        <f>IF(C17-E17&lt;0,E17-C17,"-")</f>
        <v>39584</v>
      </c>
      <c r="D32" s="388" t="s">
        <v>180</v>
      </c>
      <c r="E32" s="389" t="str">
        <f>IF(C17-E17&gt;0,C17-E17,"-")</f>
        <v>-</v>
      </c>
      <c r="F32" s="608"/>
    </row>
    <row r="33" spans="1:6" ht="13.5" thickBot="1">
      <c r="A33" s="382" t="s">
        <v>48</v>
      </c>
      <c r="B33" s="388" t="s">
        <v>250</v>
      </c>
      <c r="C33" s="389">
        <f>IF(C17+C18-E31&lt;0,E31-(C17+C18),"-")</f>
        <v>24584</v>
      </c>
      <c r="D33" s="388" t="s">
        <v>251</v>
      </c>
      <c r="E33" s="389" t="str">
        <f>IF(C17+C18-E31&gt;0,C17+C18-E31,"-")</f>
        <v>-</v>
      </c>
      <c r="F33" s="60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2" t="s">
        <v>161</v>
      </c>
      <c r="E1" s="155" t="s">
        <v>165</v>
      </c>
    </row>
    <row r="3" spans="1:5" ht="12.75">
      <c r="A3" s="161"/>
      <c r="B3" s="162"/>
      <c r="C3" s="161"/>
      <c r="D3" s="164"/>
      <c r="E3" s="162"/>
    </row>
    <row r="4" spans="1:5" ht="15.75">
      <c r="A4" s="106" t="s">
        <v>459</v>
      </c>
      <c r="B4" s="163"/>
      <c r="C4" s="172"/>
      <c r="D4" s="164"/>
      <c r="E4" s="162"/>
    </row>
    <row r="5" spans="1:5" ht="12.75">
      <c r="A5" s="161"/>
      <c r="B5" s="162"/>
      <c r="C5" s="161"/>
      <c r="D5" s="164"/>
      <c r="E5" s="162"/>
    </row>
    <row r="6" spans="1:5" ht="12.75">
      <c r="A6" s="161" t="s">
        <v>461</v>
      </c>
      <c r="B6" s="162">
        <f>+'1.1.sz.mell.'!C60</f>
        <v>507240</v>
      </c>
      <c r="C6" s="161" t="s">
        <v>462</v>
      </c>
      <c r="D6" s="164">
        <f>+'2.1.sz.mell  '!C18+'2.2.sz.mell  '!C17</f>
        <v>507240</v>
      </c>
      <c r="E6" s="162">
        <f aca="true" t="shared" si="0" ref="E6:E15">+B6-D6</f>
        <v>0</v>
      </c>
    </row>
    <row r="7" spans="1:5" ht="12.75">
      <c r="A7" s="161" t="s">
        <v>463</v>
      </c>
      <c r="B7" s="162">
        <f>+'1.1.sz.mell.'!C83</f>
        <v>15000</v>
      </c>
      <c r="C7" s="161" t="s">
        <v>464</v>
      </c>
      <c r="D7" s="164">
        <f>+'2.1.sz.mell  '!C27+'2.2.sz.mell  '!C30</f>
        <v>15000</v>
      </c>
      <c r="E7" s="162">
        <f t="shared" si="0"/>
        <v>0</v>
      </c>
    </row>
    <row r="8" spans="1:5" ht="12.75">
      <c r="A8" s="161" t="s">
        <v>465</v>
      </c>
      <c r="B8" s="162">
        <f>+'1.1.sz.mell.'!C84</f>
        <v>522240</v>
      </c>
      <c r="C8" s="161" t="s">
        <v>466</v>
      </c>
      <c r="D8" s="164">
        <f>+'2.1.sz.mell  '!C28+'2.2.sz.mell  '!C31</f>
        <v>522240</v>
      </c>
      <c r="E8" s="162">
        <f t="shared" si="0"/>
        <v>0</v>
      </c>
    </row>
    <row r="9" spans="1:5" ht="12.75">
      <c r="A9" s="161"/>
      <c r="B9" s="162"/>
      <c r="C9" s="161"/>
      <c r="D9" s="164"/>
      <c r="E9" s="162"/>
    </row>
    <row r="10" spans="1:5" ht="12.75">
      <c r="A10" s="161"/>
      <c r="B10" s="162"/>
      <c r="C10" s="161"/>
      <c r="D10" s="164"/>
      <c r="E10" s="162"/>
    </row>
    <row r="11" spans="1:5" ht="15.75">
      <c r="A11" s="106" t="s">
        <v>460</v>
      </c>
      <c r="B11" s="163"/>
      <c r="C11" s="172"/>
      <c r="D11" s="164"/>
      <c r="E11" s="162"/>
    </row>
    <row r="12" spans="1:5" ht="12.75">
      <c r="A12" s="161"/>
      <c r="B12" s="162"/>
      <c r="C12" s="161"/>
      <c r="D12" s="164"/>
      <c r="E12" s="162"/>
    </row>
    <row r="13" spans="1:5" ht="12.75">
      <c r="A13" s="161" t="s">
        <v>470</v>
      </c>
      <c r="B13" s="162">
        <f>+'1.1.sz.mell.'!C123</f>
        <v>522240</v>
      </c>
      <c r="C13" s="161" t="s">
        <v>469</v>
      </c>
      <c r="D13" s="164">
        <f>+'2.1.sz.mell  '!E18+'2.2.sz.mell  '!E17</f>
        <v>522240</v>
      </c>
      <c r="E13" s="162">
        <f t="shared" si="0"/>
        <v>0</v>
      </c>
    </row>
    <row r="14" spans="1:5" ht="12.75">
      <c r="A14" s="161" t="s">
        <v>270</v>
      </c>
      <c r="B14" s="162">
        <f>+'1.1.sz.mell.'!C143</f>
        <v>0</v>
      </c>
      <c r="C14" s="161" t="s">
        <v>468</v>
      </c>
      <c r="D14" s="164">
        <f>+'2.1.sz.mell  '!E27+'2.2.sz.mell  '!E30</f>
        <v>0</v>
      </c>
      <c r="E14" s="162">
        <f t="shared" si="0"/>
        <v>0</v>
      </c>
    </row>
    <row r="15" spans="1:5" ht="12.75">
      <c r="A15" s="161" t="s">
        <v>471</v>
      </c>
      <c r="B15" s="162">
        <f>+'1.1.sz.mell.'!C144</f>
        <v>522240</v>
      </c>
      <c r="C15" s="161" t="s">
        <v>467</v>
      </c>
      <c r="D15" s="164">
        <f>+'2.1.sz.mell  '!E28+'2.2.sz.mell  '!E31</f>
        <v>522240</v>
      </c>
      <c r="E15" s="162">
        <f t="shared" si="0"/>
        <v>0</v>
      </c>
    </row>
    <row r="16" spans="1:5" ht="12.75">
      <c r="A16" s="153"/>
      <c r="B16" s="153"/>
      <c r="C16" s="161"/>
      <c r="D16" s="164"/>
      <c r="E16" s="154"/>
    </row>
    <row r="17" spans="1:5" ht="12.75">
      <c r="A17" s="153"/>
      <c r="B17" s="153"/>
      <c r="C17" s="153"/>
      <c r="D17" s="153"/>
      <c r="E17" s="153"/>
    </row>
    <row r="18" spans="1:5" ht="12.75">
      <c r="A18" s="153"/>
      <c r="B18" s="153"/>
      <c r="C18" s="153"/>
      <c r="D18" s="153"/>
      <c r="E18" s="153"/>
    </row>
    <row r="19" spans="1:5" ht="12.75">
      <c r="A19" s="153"/>
      <c r="B19" s="153"/>
      <c r="C19" s="153"/>
      <c r="D19" s="153"/>
      <c r="E19" s="153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75" customWidth="1"/>
    <col min="2" max="2" width="35.625" style="175" customWidth="1"/>
    <col min="3" max="6" width="14.00390625" style="175" customWidth="1"/>
    <col min="7" max="16384" width="9.375" style="175" customWidth="1"/>
  </cols>
  <sheetData>
    <row r="1" spans="1:6" ht="33" customHeight="1">
      <c r="A1" s="612" t="s">
        <v>532</v>
      </c>
      <c r="B1" s="612"/>
      <c r="C1" s="612"/>
      <c r="D1" s="612"/>
      <c r="E1" s="612"/>
      <c r="F1" s="612"/>
    </row>
    <row r="2" spans="1:7" ht="15.75" customHeight="1" thickBot="1">
      <c r="A2" s="176"/>
      <c r="B2" s="176"/>
      <c r="C2" s="613"/>
      <c r="D2" s="613"/>
      <c r="E2" s="620" t="s">
        <v>58</v>
      </c>
      <c r="F2" s="620"/>
      <c r="G2" s="183"/>
    </row>
    <row r="3" spans="1:6" ht="63" customHeight="1">
      <c r="A3" s="616" t="s">
        <v>19</v>
      </c>
      <c r="B3" s="618" t="s">
        <v>208</v>
      </c>
      <c r="C3" s="618" t="s">
        <v>271</v>
      </c>
      <c r="D3" s="618"/>
      <c r="E3" s="618"/>
      <c r="F3" s="614" t="s">
        <v>266</v>
      </c>
    </row>
    <row r="4" spans="1:6" ht="15.75" thickBot="1">
      <c r="A4" s="617"/>
      <c r="B4" s="619"/>
      <c r="C4" s="178" t="s">
        <v>264</v>
      </c>
      <c r="D4" s="178" t="s">
        <v>265</v>
      </c>
      <c r="E4" s="178" t="s">
        <v>472</v>
      </c>
      <c r="F4" s="615"/>
    </row>
    <row r="5" spans="1:6" ht="15.75" thickBot="1">
      <c r="A5" s="180">
        <v>1</v>
      </c>
      <c r="B5" s="181">
        <v>2</v>
      </c>
      <c r="C5" s="181">
        <v>3</v>
      </c>
      <c r="D5" s="181">
        <v>4</v>
      </c>
      <c r="E5" s="181">
        <v>5</v>
      </c>
      <c r="F5" s="182">
        <v>6</v>
      </c>
    </row>
    <row r="6" spans="1:6" ht="15">
      <c r="A6" s="179" t="s">
        <v>21</v>
      </c>
      <c r="B6" s="201"/>
      <c r="C6" s="202"/>
      <c r="D6" s="202"/>
      <c r="E6" s="202"/>
      <c r="F6" s="186">
        <f>SUM(C6:E6)</f>
        <v>0</v>
      </c>
    </row>
    <row r="7" spans="1:6" ht="15">
      <c r="A7" s="177" t="s">
        <v>22</v>
      </c>
      <c r="B7" s="203"/>
      <c r="C7" s="204"/>
      <c r="D7" s="204"/>
      <c r="E7" s="204"/>
      <c r="F7" s="187">
        <f>SUM(C7:E7)</f>
        <v>0</v>
      </c>
    </row>
    <row r="8" spans="1:6" ht="15">
      <c r="A8" s="177" t="s">
        <v>23</v>
      </c>
      <c r="B8" s="203"/>
      <c r="C8" s="204"/>
      <c r="D8" s="204"/>
      <c r="E8" s="204"/>
      <c r="F8" s="187">
        <f>SUM(C8:E8)</f>
        <v>0</v>
      </c>
    </row>
    <row r="9" spans="1:6" ht="15">
      <c r="A9" s="177" t="s">
        <v>24</v>
      </c>
      <c r="B9" s="203"/>
      <c r="C9" s="204"/>
      <c r="D9" s="204"/>
      <c r="E9" s="204"/>
      <c r="F9" s="187">
        <f>SUM(C9:E9)</f>
        <v>0</v>
      </c>
    </row>
    <row r="10" spans="1:6" ht="15.75" thickBot="1">
      <c r="A10" s="184" t="s">
        <v>25</v>
      </c>
      <c r="B10" s="205"/>
      <c r="C10" s="206"/>
      <c r="D10" s="206"/>
      <c r="E10" s="206"/>
      <c r="F10" s="187">
        <f>SUM(C10:E10)</f>
        <v>0</v>
      </c>
    </row>
    <row r="11" spans="1:6" s="535" customFormat="1" ht="15" thickBot="1">
      <c r="A11" s="532" t="s">
        <v>26</v>
      </c>
      <c r="B11" s="185" t="s">
        <v>210</v>
      </c>
      <c r="C11" s="533">
        <f>SUM(C6:C10)</f>
        <v>0</v>
      </c>
      <c r="D11" s="533">
        <f>SUM(D6:D10)</f>
        <v>0</v>
      </c>
      <c r="E11" s="533">
        <f>SUM(E6:E10)</f>
        <v>0</v>
      </c>
      <c r="F11" s="534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3/2014. (II.12.)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Mályi Község Önkormányzat</cp:lastModifiedBy>
  <cp:lastPrinted>2014-02-12T09:48:24Z</cp:lastPrinted>
  <dcterms:created xsi:type="dcterms:W3CDTF">1999-10-30T10:30:45Z</dcterms:created>
  <dcterms:modified xsi:type="dcterms:W3CDTF">2014-02-12T09:48:57Z</dcterms:modified>
  <cp:category/>
  <cp:version/>
  <cp:contentType/>
  <cp:contentStatus/>
</cp:coreProperties>
</file>