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7" activeTab="7"/>
  </bookViews>
  <sheets>
    <sheet name="2.sz.melléklet önkorm" sheetId="1" r:id="rId1"/>
    <sheet name="2.sz.melléklet önkorm bontás" sheetId="2" r:id="rId2"/>
    <sheet name="2.a. melléklet Közös Hiv. össz." sheetId="3" r:id="rId3"/>
    <sheet name="2.a. Kenéz Ö." sheetId="4" r:id="rId4"/>
    <sheet name="2.a. Megyhehíd Ö." sheetId="5" r:id="rId5"/>
    <sheet name="2.a. Ikervár Ö." sheetId="6" r:id="rId6"/>
    <sheet name="2.a. Pecöl Ö." sheetId="7" r:id="rId7"/>
    <sheet name="2.a. Csénye Ö." sheetId="8" r:id="rId8"/>
    <sheet name="2.a. Ikervár" sheetId="9" r:id="rId9"/>
    <sheet name="2.a. Pecöl" sheetId="10" r:id="rId10"/>
    <sheet name="2.a. Csénye" sheetId="11" r:id="rId11"/>
    <sheet name="2.a. Megyehíd" sheetId="12" r:id="rId12"/>
    <sheet name="2.a. Kenéz" sheetId="13" r:id="rId13"/>
    <sheet name="2.b. Mesevár Óvoda" sheetId="14" r:id="rId14"/>
    <sheet name="2.c. Műv.Ház" sheetId="15" r:id="rId15"/>
  </sheets>
  <definedNames>
    <definedName name="_xlnm.Print_Titles" localSheetId="0">'2.sz.melléklet önkorm'!$B:$B,'2.sz.melléklet önkorm'!$1:$3</definedName>
  </definedNames>
  <calcPr fullCalcOnLoad="1"/>
</workbook>
</file>

<file path=xl/sharedStrings.xml><?xml version="1.0" encoding="utf-8"?>
<sst xmlns="http://schemas.openxmlformats.org/spreadsheetml/2006/main" count="1990" uniqueCount="412">
  <si>
    <t>18</t>
  </si>
  <si>
    <t>01</t>
  </si>
  <si>
    <t>02</t>
  </si>
  <si>
    <t>03</t>
  </si>
  <si>
    <t>04</t>
  </si>
  <si>
    <t>08</t>
  </si>
  <si>
    <t>09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</si>
  <si>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</si>
  <si>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</si>
  <si>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</si>
  <si>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</si>
  <si>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</si>
  <si>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</si>
  <si>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</si>
  <si>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</si>
  <si>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</si>
  <si>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</si>
  <si>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</si>
  <si>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</si>
  <si>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</si>
  <si>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</si>
  <si>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</si>
  <si>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</si>
  <si>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</si>
  <si>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</si>
  <si>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</si>
  <si>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</si>
  <si>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</si>
  <si>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15</t>
  </si>
  <si>
    <t>Választott tisztségviselők juttatásai (K121)</t>
  </si>
  <si>
    <t>16</t>
  </si>
  <si>
    <t>17</t>
  </si>
  <si>
    <t>Egyéb külső személyi juttatások (K123)</t>
  </si>
  <si>
    <t>19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</si>
  <si>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</si>
  <si>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</si>
  <si>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</si>
  <si>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</si>
  <si>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</si>
  <si>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</si>
  <si>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</si>
  <si>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</si>
  <si>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</si>
  <si>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25</t>
  </si>
  <si>
    <t>Informatikai szolgáltatások igénybevétele (K321)</t>
  </si>
  <si>
    <t>26</t>
  </si>
  <si>
    <t>Egyéb kommunikációs szolgáltatások (K322)</t>
  </si>
  <si>
    <t>27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</si>
  <si>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</si>
  <si>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</si>
  <si>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</si>
  <si>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</si>
  <si>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</si>
  <si>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</si>
  <si>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</si>
  <si>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</si>
  <si>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</si>
  <si>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</si>
  <si>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</si>
  <si>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</si>
  <si>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</si>
  <si>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</si>
  <si>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</si>
  <si>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36</t>
  </si>
  <si>
    <t>Kiküldetések kiadásai (K341)</t>
  </si>
  <si>
    <t>37</t>
  </si>
  <si>
    <t>Reklám- és propagandakiadások (K342)</t>
  </si>
  <si>
    <t>38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</si>
  <si>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</si>
  <si>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</si>
  <si>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</si>
  <si>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</si>
  <si>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</si>
  <si>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</si>
  <si>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</si>
  <si>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</si>
  <si>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</si>
  <si>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</si>
  <si>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</si>
  <si>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45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</si>
  <si>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</si>
  <si>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</si>
  <si>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</si>
  <si>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</si>
  <si>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</si>
  <si>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</si>
  <si>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</si>
  <si>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</si>
  <si>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</si>
  <si>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</si>
  <si>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</si>
  <si>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</si>
  <si>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</si>
  <si>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</si>
  <si>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</si>
  <si>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</si>
  <si>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</si>
  <si>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55</t>
  </si>
  <si>
    <t>Nemzetközi kötelezettségek (K501)</t>
  </si>
  <si>
    <t>56</t>
  </si>
  <si>
    <t>Elvonások és befizetések (K502)</t>
  </si>
  <si>
    <t>57</t>
  </si>
  <si>
    <t>58</t>
  </si>
  <si>
    <t>59</t>
  </si>
  <si>
    <t>60</t>
  </si>
  <si>
    <t>Egyéb működési célú támogatások államháztartáson belülre (K506)</t>
  </si>
  <si>
    <t>61</t>
  </si>
  <si>
    <t>62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</si>
  <si>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</si>
  <si>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</si>
  <si>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</si>
  <si>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</si>
  <si>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</si>
  <si>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</si>
  <si>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</si>
  <si>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</si>
  <si>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</si>
  <si>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</si>
  <si>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</si>
  <si>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</si>
  <si>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</si>
  <si>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</si>
  <si>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</si>
  <si>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</si>
  <si>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</si>
  <si>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</si>
  <si>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</si>
  <si>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</si>
  <si>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</si>
  <si>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</si>
  <si>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</si>
  <si>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</si>
  <si>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</si>
  <si>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</si>
  <si>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</si>
  <si>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</si>
  <si>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</si>
  <si>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</si>
  <si>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</si>
  <si>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</si>
  <si>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</si>
  <si>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81</t>
  </si>
  <si>
    <t>82</t>
  </si>
  <si>
    <t>83</t>
  </si>
  <si>
    <t>84</t>
  </si>
  <si>
    <t>Egyéb felhalmozási célú támogatások államháztartáson belülre (K84)</t>
  </si>
  <si>
    <t>85</t>
  </si>
  <si>
    <t>86</t>
  </si>
  <si>
    <t>87</t>
  </si>
  <si>
    <t>Lakástámogatás (K87)</t>
  </si>
  <si>
    <t>88</t>
  </si>
  <si>
    <t>Egyéb felhalmozási célú támogatások államháztartáson kívülre  (K88)</t>
  </si>
  <si>
    <t>89</t>
  </si>
  <si>
    <t>90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</si>
  <si>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</si>
  <si>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</si>
  <si>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</si>
  <si>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Forgatási célú belföldi értékpapírok vásárlása (K9121)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</si>
  <si>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</si>
  <si>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</si>
  <si>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</si>
  <si>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</si>
  <si>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</si>
  <si>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</si>
  <si>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betétként elhelyezése (K916)</t>
  </si>
  <si>
    <t>Pénzügyi lízing kiadásai (K917)</t>
  </si>
  <si>
    <t>Központi költségvetés sajátos finanszírozási kiadásai (K918)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</si>
  <si>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</si>
  <si>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</si>
  <si>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</si>
  <si>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Külföldi hitelek, kölcsönök törlesztése (K924)</t>
  </si>
  <si>
    <t>Adóssághoz nem kapcsolódó származékos ügyletek kiadásai (K93)</t>
  </si>
  <si>
    <t>Önk.jogalkotó</t>
  </si>
  <si>
    <t>és ált.tev</t>
  </si>
  <si>
    <t>községgazd.</t>
  </si>
  <si>
    <t>011130</t>
  </si>
  <si>
    <t>081030</t>
  </si>
  <si>
    <t>013320</t>
  </si>
  <si>
    <t>temető</t>
  </si>
  <si>
    <t>közvilágítás</t>
  </si>
  <si>
    <t>064010</t>
  </si>
  <si>
    <t xml:space="preserve">Szociális és </t>
  </si>
  <si>
    <t>átadott</t>
  </si>
  <si>
    <t>pénzek</t>
  </si>
  <si>
    <t>Összesen</t>
  </si>
  <si>
    <t>Foglalkoztatottak személyi juttatásai (K11)</t>
  </si>
  <si>
    <t>Külső személyi juttatások (K12)</t>
  </si>
  <si>
    <t>Személyi juttatások  (K1)</t>
  </si>
  <si>
    <t>Készletbeszerzés (K31)</t>
  </si>
  <si>
    <t>Kommunikációs szolgáltatások (K32)</t>
  </si>
  <si>
    <t>Szolgáltatási kiadások  (K33)</t>
  </si>
  <si>
    <t>Kiküldetések, reklám- és propagandakiadások (K34)</t>
  </si>
  <si>
    <t>Különféle befizetések és egyéb dologi kiadások  (K35)</t>
  </si>
  <si>
    <t>Dologi kiadások (K3)</t>
  </si>
  <si>
    <t>Ellátottak pénzbeli juttatásai (K4)</t>
  </si>
  <si>
    <t>Egyéb működési célú kiadások (K5)</t>
  </si>
  <si>
    <t>Beruházások (K6)</t>
  </si>
  <si>
    <t>Felújítások (K7)</t>
  </si>
  <si>
    <t>Egyéb felhalmozási célú kiadások (K8)</t>
  </si>
  <si>
    <t>Költségvetési kiadások (K1-K8)</t>
  </si>
  <si>
    <t>Kötelező</t>
  </si>
  <si>
    <t>feladat</t>
  </si>
  <si>
    <t>Önként</t>
  </si>
  <si>
    <t>vállalt</t>
  </si>
  <si>
    <t>állami</t>
  </si>
  <si>
    <t>államigazgatási</t>
  </si>
  <si>
    <t>Hitel-, kölcsöntörlesztés államháztartáson kívülre (K911)</t>
  </si>
  <si>
    <t>Belföldi értékpapírok kiadásai  (K912)</t>
  </si>
  <si>
    <t>Belföldi finanszírozás kiadásai  (K91)</t>
  </si>
  <si>
    <t>Külföldi finanszírozás kiadásai (K92)</t>
  </si>
  <si>
    <t>Finanszírozási kiadások (K9)</t>
  </si>
  <si>
    <t>Kiadások összesen</t>
  </si>
  <si>
    <t>Ikervár  Község Önkormányzata</t>
  </si>
  <si>
    <t>072111</t>
  </si>
  <si>
    <t>Házi gy.</t>
  </si>
  <si>
    <t>orvos</t>
  </si>
  <si>
    <t>074031</t>
  </si>
  <si>
    <t>védőnői</t>
  </si>
  <si>
    <t>szolg.</t>
  </si>
  <si>
    <t>107052</t>
  </si>
  <si>
    <t>Házi segíts.</t>
  </si>
  <si>
    <t>nyújtás</t>
  </si>
  <si>
    <t>Munkavégzésre irányuló egyéb jogviszonyban nem saját foglalkoztatottnak                            fizetett juttatások (K122)</t>
  </si>
  <si>
    <t>Működési célú garancia- és kezességvállalásból származó                                                       kifizetés államháztartáson belülre (K503)</t>
  </si>
  <si>
    <t>Működési célú visszatérítendő támogatások,                                                                        kölcsönök nyújtása államháztartáson belülre (K504)</t>
  </si>
  <si>
    <t>Működési célú visszatérítendő támogatások,                                                                         kölcsönök törlesztése államháztartáson belülre (K505)</t>
  </si>
  <si>
    <t>Működési célú garancia- és kezességvállalásból                                                                   származó kifizetés államháztartáson kívülre (K507)</t>
  </si>
  <si>
    <t>Működési célú visszatérítendő támogatások,                                                                          kölcsönök nyújtása államháztartáson kívülre (K508)</t>
  </si>
  <si>
    <t>Felhalmozási célú garancia- és kezességvállalásból                                                               származó kifizetés államháztartáson belülre (K81)</t>
  </si>
  <si>
    <t>Felhalmozási célú visszatérítendő támogatások,                                                            kölcsönök nyújtása államháztartáson belülre (K82)</t>
  </si>
  <si>
    <t>Felhalmozási célú visszatérítendő támogatások,                                                                  kölcsönök törlesztése államháztartáson belülre (K83)</t>
  </si>
  <si>
    <t>Felhalmozási célú garancia- és kezességvállalásból                                                       származó kifizetés államháztartáson kívülre (K85)</t>
  </si>
  <si>
    <t>Felhalmozási célú visszatérítendő támogatások,                                                                  kölcsönök nyújtása államháztartáson kívülre (K86)</t>
  </si>
  <si>
    <t>018030</t>
  </si>
  <si>
    <t>tám.célu</t>
  </si>
  <si>
    <t>fin.műv.</t>
  </si>
  <si>
    <t>tornacsarnok</t>
  </si>
  <si>
    <t>2.sz. melléklet</t>
  </si>
  <si>
    <t xml:space="preserve">                             Ikervár  Község Önkormányzata                                                      Kiadások E-Ft-ban  2014</t>
  </si>
  <si>
    <t>állam</t>
  </si>
  <si>
    <t xml:space="preserve">            Kiadások E-Ft-ban   2.számú melléklet</t>
  </si>
  <si>
    <t>igazg.</t>
  </si>
  <si>
    <t xml:space="preserve"> feladat</t>
  </si>
  <si>
    <t>Készenléti, ügyeleti, helyettesítési díj, túlóra, túlszol. (K1104)</t>
  </si>
  <si>
    <t>Munkavégzésre irányuló egyéb jogviszonyban nem saját foglalk.                          fizetett juttatások (K122)</t>
  </si>
  <si>
    <t>Munkaadókat terhelő járulékok és szociális hozzáj. adó                                                                             (K2)</t>
  </si>
  <si>
    <t>IKERVÁRI  KÖZÖS ÖNKORMÁNYZATI  HIVATAL</t>
  </si>
  <si>
    <t xml:space="preserve">BEVÉTELEK </t>
  </si>
  <si>
    <t>ezer Ft</t>
  </si>
  <si>
    <t>Ikervár</t>
  </si>
  <si>
    <t>Csénye</t>
  </si>
  <si>
    <t>Pecöl</t>
  </si>
  <si>
    <t xml:space="preserve">  798 fő</t>
  </si>
  <si>
    <t>Megyehid</t>
  </si>
  <si>
    <t>Kenéz</t>
  </si>
  <si>
    <t>Állami  támogatás összesen</t>
  </si>
  <si>
    <t>Állami támogatáson felüli hozzájárulás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</si>
  <si>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</si>
  <si>
    <t>összesen</t>
  </si>
  <si>
    <t>KIADÁSOK</t>
  </si>
  <si>
    <t>Ikervár székhely</t>
  </si>
  <si>
    <t xml:space="preserve">Megyehid </t>
  </si>
  <si>
    <t>Csényei Kirendeltség</t>
  </si>
  <si>
    <t>Pecöli  Kirendeltség</t>
  </si>
  <si>
    <t>KENÉZ</t>
  </si>
  <si>
    <t>2.a melléklet</t>
  </si>
  <si>
    <t>Bér és járulékai</t>
  </si>
  <si>
    <t>Dologi  kiadások</t>
  </si>
  <si>
    <t>Kirendeltség kiadásai összesen:</t>
  </si>
  <si>
    <t>KENÉZI  ÖNKORMÁNYZAT HOZZÁJÁRULÁSA</t>
  </si>
  <si>
    <t xml:space="preserve">     </t>
  </si>
  <si>
    <t>Hozzájárulás jegyző,aljegyző béréhez</t>
  </si>
  <si>
    <t>Hozzájárulás Ikervári Közös Önkormányzati</t>
  </si>
  <si>
    <t>Hivatal könyveléséhez,bérszámfejtéshez</t>
  </si>
  <si>
    <t>Hozzájárulás társulás,óvoda könyveléséhez</t>
  </si>
  <si>
    <t>Összesen:</t>
  </si>
  <si>
    <t>állami támogatás</t>
  </si>
  <si>
    <t>Kenéz Önkormányzat hozzájárulása</t>
  </si>
  <si>
    <t>MEGYEHID</t>
  </si>
  <si>
    <t>MEGYEHID ÖNKORMÁNYZAT HOZZÁJÁRULÁSA</t>
  </si>
  <si>
    <t>Hozzájárulás társulás, óvoda könyveléséhez</t>
  </si>
  <si>
    <t>Megyehid Önkormányzat hozzájárulása</t>
  </si>
  <si>
    <t xml:space="preserve">             IKERVÁR SZÉKHELY  KIADÁSAI</t>
  </si>
  <si>
    <t xml:space="preserve">      </t>
  </si>
  <si>
    <t>Székhely kiadásai összesen:</t>
  </si>
  <si>
    <t xml:space="preserve">    IKERVÁRI  ÖNKORMÁNYZAT HOZZÁJÁRULÁSA</t>
  </si>
  <si>
    <t>Ikervár Székhely</t>
  </si>
  <si>
    <t>Hivatal könyveléséhez,bérszámfejtéséhez</t>
  </si>
  <si>
    <t>állami támogatás Ikervár</t>
  </si>
  <si>
    <t xml:space="preserve">               Csénye</t>
  </si>
  <si>
    <t xml:space="preserve">               Pecöl</t>
  </si>
  <si>
    <t xml:space="preserve">               Megyehid</t>
  </si>
  <si>
    <t xml:space="preserve">               Kenéz</t>
  </si>
  <si>
    <t xml:space="preserve"> Társulás könyveléséhez átadás</t>
  </si>
  <si>
    <t>Ikervári Önkormányzat hozzájárulása:</t>
  </si>
  <si>
    <t xml:space="preserve"> PECÖL KIRENDELTSÉG KIADÁSA</t>
  </si>
  <si>
    <t>2. a melléklet</t>
  </si>
  <si>
    <t xml:space="preserve">    PECÖLI  ÖNKORMÁNYZAT HOZZÁJÁRULÁSA</t>
  </si>
  <si>
    <t>Pecöl kirendeltség</t>
  </si>
  <si>
    <t>Társulás könyveléséhez átadás</t>
  </si>
  <si>
    <t>Pecöl Önkormányzat hozzájárulása:</t>
  </si>
  <si>
    <t xml:space="preserve">             CSÉNYEI KIRENDELTSÉG KIADÁSAI</t>
  </si>
  <si>
    <t xml:space="preserve">    CSÉNYEI ÖNKORMÁNYZAT HOZZÁJÁRULÁSA</t>
  </si>
  <si>
    <t>Csényei kirendeltség</t>
  </si>
  <si>
    <t>Csényei  Önkormányzat hozzájárulása:</t>
  </si>
  <si>
    <t>Ikervári Közös Önormányzati Hivatal Ikervár Székhely</t>
  </si>
  <si>
    <t>082044</t>
  </si>
  <si>
    <t>032020</t>
  </si>
  <si>
    <t>082091</t>
  </si>
  <si>
    <t>104042</t>
  </si>
  <si>
    <t xml:space="preserve"> Kiadások  Ft-ban</t>
  </si>
  <si>
    <t>könyvtár</t>
  </si>
  <si>
    <t>ÖTE</t>
  </si>
  <si>
    <t>kultúr</t>
  </si>
  <si>
    <t>sport</t>
  </si>
  <si>
    <t>gyerekjóléti</t>
  </si>
  <si>
    <t>Munkavégzésre irányuló egyéb jogviszonyban nem saját foglalkoztatottnak fizetett juttatások (K122)</t>
  </si>
  <si>
    <t>Működési célú garancia- és kezességvállalásból származó kifizetés államháztartáson belülre (K503)</t>
  </si>
  <si>
    <t>Működési célú visszatérítendő támogatások, kölcsönök nyújtása államháztartáson belülre (K504)</t>
  </si>
  <si>
    <t>Működési célú visszatérítendő támogatások, kölcsönök törlesztése államháztartáson belülre (K505)</t>
  </si>
  <si>
    <t>Működési célú garancia- és kezességvállalásból származó kifizetés államháztartáson kívülre (K507)</t>
  </si>
  <si>
    <t>Működési célú visszatérítendő támogatások, kölcsönök nyújtása államháztartáson kívülre (K508)</t>
  </si>
  <si>
    <t>Felhalmozási célú garancia- és kezességvállalásból származó kifizetés államháztartáson belülre (K81)</t>
  </si>
  <si>
    <t>Felhalmozási célú visszatérítendő támogatások, kölcsönök nyújtása államháztartáson belülre (K82)</t>
  </si>
  <si>
    <t>Felhalmozási célú visszatérítendő támogatások, kölcsönök törlesztése államháztartáson belülre (K83)</t>
  </si>
  <si>
    <t>Felhalmozási célú garancia- és kezességvállalásból származó kifizetés államháztartáson kívülre (K85)</t>
  </si>
  <si>
    <t>Felhalmozási célú visszatérítendő támogatások, kölcsönök nyújtása államháztartáson kívülre (K86)</t>
  </si>
  <si>
    <t>Ikervári Közös Önkormányzati Hivatal Csényei kirendeltség</t>
  </si>
  <si>
    <t>011220</t>
  </si>
  <si>
    <t>109010</t>
  </si>
  <si>
    <t>016030</t>
  </si>
  <si>
    <t xml:space="preserve">Kötelező </t>
  </si>
  <si>
    <t xml:space="preserve"> Kiadások -Ft-ban</t>
  </si>
  <si>
    <t>Adó</t>
  </si>
  <si>
    <t>Szociális</t>
  </si>
  <si>
    <t>Állampolgársági</t>
  </si>
  <si>
    <t>igazgatás</t>
  </si>
  <si>
    <t>ügyek</t>
  </si>
  <si>
    <t>Csényei kirendeltség Kiadások összesen</t>
  </si>
  <si>
    <t>Hozzájárulás jegyző aljegyző béréhez</t>
  </si>
  <si>
    <t>Hozzájárulás a közös hivatal könyveléséhez,bérszámfejtéséhez</t>
  </si>
  <si>
    <t>Összes kiadás</t>
  </si>
  <si>
    <t>Ikervári Közös Önkormányzati Hivatal Megyehíd</t>
  </si>
  <si>
    <t xml:space="preserve">kötelező </t>
  </si>
  <si>
    <t>önként</t>
  </si>
  <si>
    <t>államig.</t>
  </si>
  <si>
    <t>terv</t>
  </si>
  <si>
    <t>Megyehíd  Kiadások összesen</t>
  </si>
  <si>
    <t>Ikervári Közös Önkormányzati Hivatal Kenéz</t>
  </si>
  <si>
    <t>kötelező</t>
  </si>
  <si>
    <t>Kenéz  Kiadások összesen</t>
  </si>
  <si>
    <t>Ikervári Mesevár Óvoda</t>
  </si>
  <si>
    <t>096015</t>
  </si>
  <si>
    <t>096025</t>
  </si>
  <si>
    <t>091110</t>
  </si>
  <si>
    <t>091140</t>
  </si>
  <si>
    <t xml:space="preserve"> Kiadások e-Ft-ban</t>
  </si>
  <si>
    <t xml:space="preserve">Munkahelyi </t>
  </si>
  <si>
    <t>Óvodai nev.</t>
  </si>
  <si>
    <t>étkeztetés</t>
  </si>
  <si>
    <t>szakmai felad.</t>
  </si>
  <si>
    <t>működtetés</t>
  </si>
  <si>
    <t>Munkavégzésre irányuló egyéb jogv. nem saját foglalk.-nak fiz. jutt. (K122)</t>
  </si>
  <si>
    <t>Munkaadókat terhelő járulékok és szociális hozzájárulási adó (K2)</t>
  </si>
  <si>
    <t>Működési célú garancia- és kezességvállalásból származó kifizetés államházt. belülre (K503)</t>
  </si>
  <si>
    <t>Működési célú visszatérítendő támogatások, kölcsönök nyújtása államházt. belülre (K504)</t>
  </si>
  <si>
    <t>Működési célú visszatérítendő támogatások, kölcsönök törlesztése államházt. belülre (K505)</t>
  </si>
  <si>
    <t>Működési célú garancia- és kezességvállalásból származó kifizetés államházt. kívülre (K507)</t>
  </si>
  <si>
    <t>Működési célú visszatérítendő támogatások, kölcsönök nyújtása államházt. kívülre (K508)</t>
  </si>
  <si>
    <t>Felhalmozási célú garancia- és kezességvállalásból származó kifizetés államházt. belülre (K81)</t>
  </si>
  <si>
    <t>Felhalmozási célú visszatérítendő támogatások, kölcsönök nyújtása államházt. belülre (K82)</t>
  </si>
  <si>
    <t>Felhalmozási célú visszatérítendő támogatások, kölcsönök törlesztése államházt.belülre (K83)</t>
  </si>
  <si>
    <t>Felhalmozási célú garancia- és kezességvállalásból származó kifizetés államházt. kívülre (K85)</t>
  </si>
  <si>
    <t>Felhalmozási célú visszatérítendő támogatások, kölcsönök nyújtása államházt. kívülre (K86)</t>
  </si>
  <si>
    <t>Ikervári Batthyány Lajos  Művelődési Ház és Könyvtár</t>
  </si>
  <si>
    <t>Közművelődés - közösségi</t>
  </si>
  <si>
    <t>Könyvtári szolgáltatások</t>
  </si>
  <si>
    <t>és társ. részv. fejlesztése</t>
  </si>
  <si>
    <t>Adóssághoz nem kapcsolódó szárm. ügyletek kiadásai (K93)</t>
  </si>
  <si>
    <t>Likviditási célú hitelek, kölcsönök törl. pénzügyi vállalkozásnak (K9112)</t>
  </si>
  <si>
    <t>Kiadások E-Ft-ban  2019.évi terv</t>
  </si>
  <si>
    <t>2019.év</t>
  </si>
  <si>
    <t>2019. évi MŰKÖDÉSI BEVÉTELEK ÉS KIADÁSOK TERVEZETE</t>
  </si>
  <si>
    <t>2019.évi terv</t>
  </si>
  <si>
    <t>1741 fő</t>
  </si>
  <si>
    <t xml:space="preserve">   707fő</t>
  </si>
  <si>
    <t xml:space="preserve">  317 fő</t>
  </si>
  <si>
    <t xml:space="preserve">  270 fő</t>
  </si>
  <si>
    <t>2019.évi terv  Ft</t>
  </si>
  <si>
    <t>bér és járulékai</t>
  </si>
  <si>
    <t>2019.évi terv   Ft</t>
  </si>
  <si>
    <t>2019.évi  terv  Ft</t>
  </si>
  <si>
    <t>2019. évi terv  FT</t>
  </si>
  <si>
    <t>Gyermek-</t>
  </si>
  <si>
    <t xml:space="preserve">Kötelező feladat </t>
  </si>
  <si>
    <t>Kötelező feladat</t>
  </si>
  <si>
    <t xml:space="preserve">Munkaadókat terhelő járulékok és szociális hozzájárulási adó  (K2)                                                                     </t>
  </si>
  <si>
    <t>2019. év 2. b .melléklet</t>
  </si>
  <si>
    <t>2019. év 2.c melléklet</t>
  </si>
  <si>
    <t xml:space="preserve"> Kiadások Ft-ban</t>
  </si>
  <si>
    <t>2019.év  2/a. melléklet</t>
  </si>
  <si>
    <t>Állami támogatás</t>
  </si>
  <si>
    <t>Fizetendő hozzájárulás</t>
  </si>
  <si>
    <t>2019.év   2.a melléklet</t>
  </si>
  <si>
    <t>ÁLLAMI TÁMOGATÁS</t>
  </si>
  <si>
    <t>FIZETENDŐ HOZZÁJÁRULÁS</t>
  </si>
  <si>
    <t>kötelező feladat</t>
  </si>
  <si>
    <t>Ikervári Közös Önkormányzati Hivatal Pecöl</t>
  </si>
  <si>
    <t>Pecöl  Kiadások összesen</t>
  </si>
  <si>
    <t>2019.év    2.a.számú  melléklet</t>
  </si>
  <si>
    <t>2.a.sz. melléklet</t>
  </si>
  <si>
    <t>2019.év  2.a. melléklet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</si>
</sst>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.0###"/>
  </numFmts>
  <fonts count="44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.5"/>
      <name val="MS Sans Serif"/>
      <family val="2"/>
    </font>
    <font>
      <b/>
      <sz val="10"/>
      <name val="MS Sans Serif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Arial"/>
      <family val="2"/>
    </font>
    <font>
      <sz val="14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1" applyNumberFormat="0" applyAlignment="0" applyProtection="0"/>
    <xf numFmtId="0" fontId="4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4" fillId="19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0" borderId="7" applyNumberFormat="0" applyFon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8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6" borderId="1" applyNumberFormat="0" applyAlignment="0" applyProtection="0"/>
    <xf numFmtId="9" fontId="1" fillId="0" borderId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16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2" fillId="16" borderId="0" xfId="0" applyFont="1" applyFill="1" applyAlignment="1">
      <alignment horizontal="center" vertical="top" wrapText="1"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16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0" fontId="1" fillId="0" borderId="0" xfId="0" applyFont="1" applyAlignment="1">
      <alignment horizontal="left" vertical="top" wrapText="1"/>
    </xf>
    <xf numFmtId="3" fontId="7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16" borderId="10" xfId="0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top" wrapText="1"/>
    </xf>
    <xf numFmtId="3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3" fontId="9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16" borderId="10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3" fontId="14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 vertical="top" wrapText="1"/>
    </xf>
    <xf numFmtId="3" fontId="15" fillId="0" borderId="1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5" fillId="16" borderId="16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2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2" fillId="16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2" fillId="16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zoomScale="110" zoomScaleNormal="110" zoomScalePageLayoutView="0" workbookViewId="0" topLeftCell="B1">
      <selection activeCell="E19" sqref="E19"/>
    </sheetView>
  </sheetViews>
  <sheetFormatPr defaultColWidth="9.140625" defaultRowHeight="12.75"/>
  <cols>
    <col min="1" max="1" width="8.140625" style="0" hidden="1" customWidth="1"/>
    <col min="2" max="2" width="53.140625" style="0" customWidth="1"/>
    <col min="3" max="4" width="10.7109375" style="0" customWidth="1"/>
    <col min="5" max="5" width="10.00390625" style="0" customWidth="1"/>
    <col min="6" max="6" width="12.421875" style="0" customWidth="1"/>
    <col min="7" max="7" width="9.421875" style="0" customWidth="1"/>
    <col min="8" max="8" width="10.421875" style="0" bestFit="1" customWidth="1"/>
    <col min="9" max="9" width="9.28125" style="0" bestFit="1" customWidth="1"/>
    <col min="10" max="10" width="10.421875" style="0" bestFit="1" customWidth="1"/>
    <col min="11" max="11" width="12.7109375" style="0" customWidth="1"/>
    <col min="12" max="12" width="10.421875" style="0" bestFit="1" customWidth="1"/>
    <col min="13" max="13" width="12.421875" style="0" customWidth="1"/>
    <col min="14" max="14" width="11.00390625" style="0" customWidth="1"/>
    <col min="20" max="20" width="11.57421875" style="0" customWidth="1"/>
  </cols>
  <sheetData>
    <row r="1" spans="1:23" ht="12.75">
      <c r="A1" s="69" t="s">
        <v>212</v>
      </c>
      <c r="B1" s="70"/>
      <c r="C1" s="7" t="s">
        <v>175</v>
      </c>
      <c r="D1" s="7">
        <v>660020</v>
      </c>
      <c r="E1" s="7" t="s">
        <v>213</v>
      </c>
      <c r="F1" s="7" t="s">
        <v>216</v>
      </c>
      <c r="G1" s="7" t="s">
        <v>219</v>
      </c>
      <c r="H1" s="7" t="s">
        <v>176</v>
      </c>
      <c r="I1" s="7" t="s">
        <v>177</v>
      </c>
      <c r="J1" s="7" t="s">
        <v>180</v>
      </c>
      <c r="K1" s="7" t="s">
        <v>233</v>
      </c>
      <c r="L1" s="7" t="s">
        <v>181</v>
      </c>
      <c r="M1" s="7" t="s">
        <v>184</v>
      </c>
      <c r="N1" s="7"/>
      <c r="O1" s="7"/>
      <c r="P1" s="7"/>
      <c r="Q1" s="7"/>
      <c r="R1" s="7"/>
      <c r="S1" s="7"/>
      <c r="T1" s="7"/>
      <c r="U1" s="7"/>
      <c r="V1" s="6"/>
      <c r="W1" s="6"/>
    </row>
    <row r="2" spans="1:23" ht="12.75">
      <c r="A2" s="69" t="s">
        <v>380</v>
      </c>
      <c r="B2" s="70"/>
      <c r="C2" s="6" t="s">
        <v>172</v>
      </c>
      <c r="D2" s="6" t="s">
        <v>174</v>
      </c>
      <c r="E2" s="6" t="s">
        <v>214</v>
      </c>
      <c r="F2" s="6" t="s">
        <v>217</v>
      </c>
      <c r="G2" s="6" t="s">
        <v>220</v>
      </c>
      <c r="H2" s="6" t="s">
        <v>236</v>
      </c>
      <c r="I2" s="6" t="s">
        <v>178</v>
      </c>
      <c r="J2" s="6" t="s">
        <v>179</v>
      </c>
      <c r="K2" s="6" t="s">
        <v>234</v>
      </c>
      <c r="L2" s="6" t="s">
        <v>182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15">
      <c r="A3" s="3"/>
      <c r="B3" s="11" t="s">
        <v>237</v>
      </c>
      <c r="C3" s="6" t="s">
        <v>173</v>
      </c>
      <c r="D3" s="6"/>
      <c r="E3" s="6" t="s">
        <v>215</v>
      </c>
      <c r="F3" s="6" t="s">
        <v>218</v>
      </c>
      <c r="G3" s="6" t="s">
        <v>221</v>
      </c>
      <c r="H3" s="6"/>
      <c r="I3" s="6"/>
      <c r="J3" s="6"/>
      <c r="K3" s="6" t="s">
        <v>235</v>
      </c>
      <c r="L3" s="6" t="s">
        <v>183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1" ht="12.75">
      <c r="A4" s="2" t="s">
        <v>1</v>
      </c>
      <c r="B4" s="1" t="s">
        <v>7</v>
      </c>
      <c r="C4" s="8"/>
      <c r="D4" s="8">
        <v>6556000</v>
      </c>
      <c r="E4" s="8">
        <v>2280000</v>
      </c>
      <c r="F4" s="8">
        <v>3725000</v>
      </c>
      <c r="G4" s="8">
        <v>980000</v>
      </c>
      <c r="H4" s="8">
        <v>1320000</v>
      </c>
      <c r="I4" s="8"/>
      <c r="J4" s="8"/>
      <c r="K4" s="8"/>
      <c r="L4" s="8"/>
      <c r="M4" s="8">
        <f>SUM(C4:L4)</f>
        <v>14861000</v>
      </c>
      <c r="N4" s="8"/>
      <c r="Q4" s="8"/>
      <c r="U4" s="8"/>
    </row>
    <row r="5" spans="1:21" ht="12.75">
      <c r="A5" s="2" t="s">
        <v>2</v>
      </c>
      <c r="B5" s="1" t="s">
        <v>8</v>
      </c>
      <c r="C5" s="8"/>
      <c r="D5" s="8"/>
      <c r="E5" s="8"/>
      <c r="F5" s="8"/>
      <c r="G5" s="8"/>
      <c r="H5" s="8"/>
      <c r="I5" s="8"/>
      <c r="J5" s="8"/>
      <c r="K5" s="8"/>
      <c r="L5" s="8"/>
      <c r="M5" s="8">
        <f aca="true" t="shared" si="0" ref="M5:M68">SUM(C5:L5)</f>
        <v>0</v>
      </c>
      <c r="N5" s="8"/>
      <c r="Q5" s="8"/>
      <c r="U5" s="8"/>
    </row>
    <row r="6" spans="1:21" ht="12.75">
      <c r="A6" s="2" t="s">
        <v>3</v>
      </c>
      <c r="B6" s="1" t="s">
        <v>9</v>
      </c>
      <c r="C6" s="8"/>
      <c r="D6" s="8"/>
      <c r="E6" s="8"/>
      <c r="F6" s="8"/>
      <c r="G6" s="8"/>
      <c r="H6" s="8"/>
      <c r="I6" s="8"/>
      <c r="J6" s="8"/>
      <c r="K6" s="8"/>
      <c r="L6" s="8"/>
      <c r="M6" s="8">
        <f t="shared" si="0"/>
        <v>0</v>
      </c>
      <c r="N6" s="8"/>
      <c r="Q6" s="8"/>
      <c r="U6" s="8"/>
    </row>
    <row r="7" spans="1:21" ht="25.5">
      <c r="A7" s="2" t="s">
        <v>4</v>
      </c>
      <c r="B7" s="1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  <c r="M7" s="8">
        <f t="shared" si="0"/>
        <v>0</v>
      </c>
      <c r="N7" s="8"/>
      <c r="Q7" s="8"/>
      <c r="U7" s="8"/>
    </row>
    <row r="8" spans="1:21" ht="12.75">
      <c r="A8" s="2" t="s">
        <v>11</v>
      </c>
      <c r="B8" s="1" t="s">
        <v>12</v>
      </c>
      <c r="C8" s="8"/>
      <c r="D8" s="8"/>
      <c r="E8" s="8"/>
      <c r="F8" s="8"/>
      <c r="G8" s="8"/>
      <c r="H8" s="8"/>
      <c r="I8" s="8"/>
      <c r="J8" s="8"/>
      <c r="K8" s="8"/>
      <c r="L8" s="8"/>
      <c r="M8" s="8">
        <f t="shared" si="0"/>
        <v>0</v>
      </c>
      <c r="N8" s="8"/>
      <c r="Q8" s="8"/>
      <c r="U8" s="8"/>
    </row>
    <row r="9" spans="1:21" ht="12.75">
      <c r="A9" s="2" t="s">
        <v>13</v>
      </c>
      <c r="B9" s="1" t="s">
        <v>14</v>
      </c>
      <c r="C9" s="8"/>
      <c r="D9" s="8"/>
      <c r="E9" s="8"/>
      <c r="F9" s="8"/>
      <c r="G9" s="8"/>
      <c r="H9" s="8"/>
      <c r="I9" s="8"/>
      <c r="J9" s="8"/>
      <c r="K9" s="8"/>
      <c r="L9" s="8"/>
      <c r="M9" s="8">
        <f t="shared" si="0"/>
        <v>0</v>
      </c>
      <c r="N9" s="8"/>
      <c r="Q9" s="8"/>
      <c r="U9" s="8"/>
    </row>
    <row r="10" spans="1:21" ht="12.75">
      <c r="A10" s="2" t="s">
        <v>15</v>
      </c>
      <c r="B10" s="1" t="s">
        <v>16</v>
      </c>
      <c r="C10" s="8">
        <v>200000</v>
      </c>
      <c r="D10" s="8">
        <v>300000</v>
      </c>
      <c r="E10" s="8">
        <v>100000</v>
      </c>
      <c r="F10" s="8">
        <v>100000</v>
      </c>
      <c r="G10" s="8"/>
      <c r="H10" s="8"/>
      <c r="I10" s="8"/>
      <c r="J10" s="8"/>
      <c r="K10" s="8"/>
      <c r="L10" s="8"/>
      <c r="M10" s="8">
        <f t="shared" si="0"/>
        <v>700000</v>
      </c>
      <c r="N10" s="8"/>
      <c r="Q10" s="8"/>
      <c r="U10" s="8"/>
    </row>
    <row r="11" spans="1:21" ht="12.75">
      <c r="A11" s="2" t="s">
        <v>5</v>
      </c>
      <c r="B11" s="1" t="s">
        <v>17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>
        <f t="shared" si="0"/>
        <v>0</v>
      </c>
      <c r="N11" s="8"/>
      <c r="Q11" s="8"/>
      <c r="U11" s="8"/>
    </row>
    <row r="12" spans="1:21" ht="12.75">
      <c r="A12" s="2" t="s">
        <v>6</v>
      </c>
      <c r="B12" s="1" t="s">
        <v>18</v>
      </c>
      <c r="C12" s="8"/>
      <c r="D12" s="8">
        <v>100000</v>
      </c>
      <c r="E12" s="8">
        <v>100000</v>
      </c>
      <c r="F12" s="8">
        <v>110000</v>
      </c>
      <c r="G12" s="8"/>
      <c r="H12" s="8"/>
      <c r="I12" s="8"/>
      <c r="J12" s="8"/>
      <c r="K12" s="8"/>
      <c r="L12" s="8"/>
      <c r="M12" s="8">
        <f t="shared" si="0"/>
        <v>310000</v>
      </c>
      <c r="N12" s="8"/>
      <c r="Q12" s="8"/>
      <c r="U12" s="8"/>
    </row>
    <row r="13" spans="1:21" ht="12.75">
      <c r="A13" s="2" t="s">
        <v>19</v>
      </c>
      <c r="B13" s="1" t="s">
        <v>20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>
        <f t="shared" si="0"/>
        <v>0</v>
      </c>
      <c r="N13" s="8"/>
      <c r="Q13" s="8"/>
      <c r="U13" s="8"/>
    </row>
    <row r="14" spans="1:21" ht="12.75">
      <c r="A14" s="2" t="s">
        <v>21</v>
      </c>
      <c r="B14" s="1" t="s">
        <v>22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>
        <f t="shared" si="0"/>
        <v>0</v>
      </c>
      <c r="N14" s="8"/>
      <c r="Q14" s="8"/>
      <c r="U14" s="8"/>
    </row>
    <row r="15" spans="1:21" ht="12.75">
      <c r="A15" s="2" t="s">
        <v>23</v>
      </c>
      <c r="B15" s="1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>
        <f t="shared" si="0"/>
        <v>0</v>
      </c>
      <c r="N15" s="8"/>
      <c r="Q15" s="8"/>
      <c r="U15" s="8"/>
    </row>
    <row r="16" spans="1:21" ht="12.75">
      <c r="A16" s="2" t="s">
        <v>25</v>
      </c>
      <c r="B16" s="1" t="s">
        <v>26</v>
      </c>
      <c r="C16" s="8">
        <v>0</v>
      </c>
      <c r="D16" s="8"/>
      <c r="E16" s="8"/>
      <c r="F16" s="8"/>
      <c r="G16" s="8"/>
      <c r="H16" s="8"/>
      <c r="I16" s="8"/>
      <c r="J16" s="8"/>
      <c r="K16" s="8"/>
      <c r="L16" s="8"/>
      <c r="M16" s="8">
        <f t="shared" si="0"/>
        <v>0</v>
      </c>
      <c r="N16" s="8"/>
      <c r="Q16" s="8"/>
      <c r="U16" s="8"/>
    </row>
    <row r="17" spans="1:21" ht="12.75">
      <c r="A17" s="4" t="s">
        <v>27</v>
      </c>
      <c r="B17" s="9" t="s">
        <v>185</v>
      </c>
      <c r="C17" s="8">
        <f aca="true" t="shared" si="1" ref="C17:L17">SUM(C4:C16)</f>
        <v>200000</v>
      </c>
      <c r="D17" s="8">
        <f t="shared" si="1"/>
        <v>6956000</v>
      </c>
      <c r="E17" s="8">
        <f t="shared" si="1"/>
        <v>2480000</v>
      </c>
      <c r="F17" s="8">
        <f t="shared" si="1"/>
        <v>3935000</v>
      </c>
      <c r="G17" s="8">
        <f t="shared" si="1"/>
        <v>980000</v>
      </c>
      <c r="H17" s="8">
        <f t="shared" si="1"/>
        <v>1320000</v>
      </c>
      <c r="I17" s="8">
        <f t="shared" si="1"/>
        <v>0</v>
      </c>
      <c r="J17" s="8">
        <f t="shared" si="1"/>
        <v>0</v>
      </c>
      <c r="K17" s="8">
        <f t="shared" si="1"/>
        <v>0</v>
      </c>
      <c r="L17" s="8">
        <f t="shared" si="1"/>
        <v>0</v>
      </c>
      <c r="M17" s="8">
        <f t="shared" si="0"/>
        <v>15871000</v>
      </c>
      <c r="N17" s="8"/>
      <c r="Q17" s="8"/>
      <c r="U17" s="8"/>
    </row>
    <row r="18" spans="1:21" ht="12.75">
      <c r="A18" s="2" t="s">
        <v>28</v>
      </c>
      <c r="B18" s="1" t="s">
        <v>29</v>
      </c>
      <c r="C18" s="8">
        <v>11500000</v>
      </c>
      <c r="D18" s="8"/>
      <c r="E18" s="8"/>
      <c r="F18" s="8"/>
      <c r="G18" s="8"/>
      <c r="H18" s="8"/>
      <c r="I18" s="8"/>
      <c r="J18" s="8"/>
      <c r="K18" s="8"/>
      <c r="L18" s="8"/>
      <c r="M18" s="8">
        <f t="shared" si="0"/>
        <v>11500000</v>
      </c>
      <c r="N18" s="8"/>
      <c r="Q18" s="8"/>
      <c r="U18" s="8"/>
    </row>
    <row r="19" spans="1:21" ht="38.25">
      <c r="A19" s="2" t="s">
        <v>30</v>
      </c>
      <c r="B19" s="1" t="s">
        <v>222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>
        <f t="shared" si="0"/>
        <v>0</v>
      </c>
      <c r="N19" s="8"/>
      <c r="Q19" s="8"/>
      <c r="U19" s="8"/>
    </row>
    <row r="20" spans="1:21" ht="12.75">
      <c r="A20" s="2" t="s">
        <v>31</v>
      </c>
      <c r="B20" s="1" t="s">
        <v>32</v>
      </c>
      <c r="C20" s="8"/>
      <c r="D20" s="8">
        <v>600000</v>
      </c>
      <c r="E20" s="8">
        <v>200000</v>
      </c>
      <c r="F20" s="8">
        <v>30000</v>
      </c>
      <c r="G20" s="8">
        <v>50000</v>
      </c>
      <c r="H20" s="8">
        <v>250000</v>
      </c>
      <c r="I20" s="8"/>
      <c r="J20" s="8"/>
      <c r="K20" s="8"/>
      <c r="L20" s="8"/>
      <c r="M20" s="8">
        <f t="shared" si="0"/>
        <v>1130000</v>
      </c>
      <c r="N20" s="8"/>
      <c r="Q20" s="8"/>
      <c r="U20" s="8"/>
    </row>
    <row r="21" spans="1:21" ht="12.75">
      <c r="A21" s="4" t="s">
        <v>0</v>
      </c>
      <c r="B21" s="9" t="s">
        <v>186</v>
      </c>
      <c r="C21" s="8">
        <f aca="true" t="shared" si="2" ref="C21:L21">C18+C19+C20</f>
        <v>11500000</v>
      </c>
      <c r="D21" s="8">
        <f t="shared" si="2"/>
        <v>600000</v>
      </c>
      <c r="E21" s="8">
        <f t="shared" si="2"/>
        <v>200000</v>
      </c>
      <c r="F21" s="8">
        <f t="shared" si="2"/>
        <v>30000</v>
      </c>
      <c r="G21" s="8">
        <f t="shared" si="2"/>
        <v>50000</v>
      </c>
      <c r="H21" s="8">
        <f t="shared" si="2"/>
        <v>250000</v>
      </c>
      <c r="I21" s="8">
        <f t="shared" si="2"/>
        <v>0</v>
      </c>
      <c r="J21" s="8">
        <f t="shared" si="2"/>
        <v>0</v>
      </c>
      <c r="K21" s="8">
        <f t="shared" si="2"/>
        <v>0</v>
      </c>
      <c r="L21" s="8">
        <f t="shared" si="2"/>
        <v>0</v>
      </c>
      <c r="M21" s="8">
        <f t="shared" si="0"/>
        <v>12630000</v>
      </c>
      <c r="N21" s="8"/>
      <c r="Q21" s="8"/>
      <c r="U21" s="8"/>
    </row>
    <row r="22" spans="1:21" ht="12.75">
      <c r="A22" s="4" t="s">
        <v>33</v>
      </c>
      <c r="B22" s="9" t="s">
        <v>187</v>
      </c>
      <c r="C22" s="8">
        <f aca="true" t="shared" si="3" ref="C22:L22">C17+C21</f>
        <v>11700000</v>
      </c>
      <c r="D22" s="8">
        <f t="shared" si="3"/>
        <v>7556000</v>
      </c>
      <c r="E22" s="8">
        <f t="shared" si="3"/>
        <v>2680000</v>
      </c>
      <c r="F22" s="8">
        <f t="shared" si="3"/>
        <v>3965000</v>
      </c>
      <c r="G22" s="8">
        <f t="shared" si="3"/>
        <v>1030000</v>
      </c>
      <c r="H22" s="8">
        <f t="shared" si="3"/>
        <v>1570000</v>
      </c>
      <c r="I22" s="8">
        <f t="shared" si="3"/>
        <v>0</v>
      </c>
      <c r="J22" s="8">
        <f t="shared" si="3"/>
        <v>0</v>
      </c>
      <c r="K22" s="8">
        <f t="shared" si="3"/>
        <v>0</v>
      </c>
      <c r="L22" s="8">
        <f t="shared" si="3"/>
        <v>0</v>
      </c>
      <c r="M22" s="8">
        <f t="shared" si="0"/>
        <v>28501000</v>
      </c>
      <c r="N22" s="8"/>
      <c r="Q22" s="8"/>
      <c r="U22" s="8"/>
    </row>
    <row r="23" spans="1:21" ht="38.25">
      <c r="A23" s="4" t="s">
        <v>34</v>
      </c>
      <c r="B23" s="5" t="s">
        <v>35</v>
      </c>
      <c r="C23" s="8">
        <v>2500000</v>
      </c>
      <c r="D23" s="8">
        <v>1500000</v>
      </c>
      <c r="E23" s="8">
        <v>531000</v>
      </c>
      <c r="F23" s="8">
        <v>770000</v>
      </c>
      <c r="G23" s="8">
        <v>355000</v>
      </c>
      <c r="H23" s="8">
        <v>307000</v>
      </c>
      <c r="I23" s="8"/>
      <c r="J23" s="8"/>
      <c r="K23" s="8"/>
      <c r="L23" s="8"/>
      <c r="M23" s="8">
        <f t="shared" si="0"/>
        <v>5963000</v>
      </c>
      <c r="N23" s="8"/>
      <c r="Q23" s="8"/>
      <c r="U23" s="8"/>
    </row>
    <row r="24" spans="1:21" ht="12.75">
      <c r="A24" s="2" t="s">
        <v>36</v>
      </c>
      <c r="B24" s="1" t="s">
        <v>37</v>
      </c>
      <c r="C24" s="8"/>
      <c r="D24" s="8"/>
      <c r="E24" s="8"/>
      <c r="F24" s="8">
        <v>30000</v>
      </c>
      <c r="G24" s="8"/>
      <c r="H24" s="8"/>
      <c r="I24" s="8"/>
      <c r="J24" s="8"/>
      <c r="K24" s="8"/>
      <c r="L24" s="8"/>
      <c r="M24" s="8">
        <f t="shared" si="0"/>
        <v>30000</v>
      </c>
      <c r="N24" s="8"/>
      <c r="Q24" s="8"/>
      <c r="U24" s="8"/>
    </row>
    <row r="25" spans="1:21" ht="12.75">
      <c r="A25" s="2" t="s">
        <v>38</v>
      </c>
      <c r="B25" s="1" t="s">
        <v>39</v>
      </c>
      <c r="C25" s="8">
        <v>1000000</v>
      </c>
      <c r="D25" s="8">
        <v>3750000</v>
      </c>
      <c r="E25" s="8"/>
      <c r="F25" s="8">
        <v>40000</v>
      </c>
      <c r="G25" s="8">
        <v>10000</v>
      </c>
      <c r="H25" s="8">
        <v>200000</v>
      </c>
      <c r="I25" s="8"/>
      <c r="J25" s="8"/>
      <c r="K25" s="8"/>
      <c r="L25" s="8"/>
      <c r="M25" s="8">
        <f t="shared" si="0"/>
        <v>5000000</v>
      </c>
      <c r="N25" s="8"/>
      <c r="Q25" s="8"/>
      <c r="U25" s="8"/>
    </row>
    <row r="26" spans="1:21" ht="12.75">
      <c r="A26" s="2" t="s">
        <v>40</v>
      </c>
      <c r="B26" s="1" t="s">
        <v>41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>
        <f t="shared" si="0"/>
        <v>0</v>
      </c>
      <c r="N26" s="8"/>
      <c r="Q26" s="8"/>
      <c r="U26" s="8"/>
    </row>
    <row r="27" spans="1:21" ht="12.75">
      <c r="A27" s="4" t="s">
        <v>42</v>
      </c>
      <c r="B27" s="9" t="s">
        <v>188</v>
      </c>
      <c r="C27" s="8">
        <f>C24+C25+C26</f>
        <v>1000000</v>
      </c>
      <c r="D27" s="8">
        <f>D24+D25+D26</f>
        <v>3750000</v>
      </c>
      <c r="E27" s="8">
        <f>E24+E25+E26</f>
        <v>0</v>
      </c>
      <c r="F27" s="8">
        <f>F24+F25+F26</f>
        <v>70000</v>
      </c>
      <c r="G27" s="8">
        <f aca="true" t="shared" si="4" ref="G27:L27">G24+G25+G26</f>
        <v>10000</v>
      </c>
      <c r="H27" s="8">
        <f t="shared" si="4"/>
        <v>200000</v>
      </c>
      <c r="I27" s="8">
        <f t="shared" si="4"/>
        <v>0</v>
      </c>
      <c r="J27" s="8">
        <f t="shared" si="4"/>
        <v>0</v>
      </c>
      <c r="K27" s="8">
        <f t="shared" si="4"/>
        <v>0</v>
      </c>
      <c r="L27" s="8">
        <f t="shared" si="4"/>
        <v>0</v>
      </c>
      <c r="M27" s="8">
        <f t="shared" si="0"/>
        <v>5030000</v>
      </c>
      <c r="N27" s="8"/>
      <c r="Q27" s="8"/>
      <c r="U27" s="8"/>
    </row>
    <row r="28" spans="1:21" ht="12.75">
      <c r="A28" s="2" t="s">
        <v>43</v>
      </c>
      <c r="B28" s="1" t="s">
        <v>44</v>
      </c>
      <c r="C28" s="8">
        <v>300000</v>
      </c>
      <c r="D28" s="8"/>
      <c r="E28" s="8"/>
      <c r="F28" s="8"/>
      <c r="G28" s="8"/>
      <c r="H28" s="8"/>
      <c r="I28" s="8"/>
      <c r="J28" s="8"/>
      <c r="K28" s="8"/>
      <c r="L28" s="8"/>
      <c r="M28" s="8">
        <f t="shared" si="0"/>
        <v>300000</v>
      </c>
      <c r="N28" s="8"/>
      <c r="Q28" s="8"/>
      <c r="U28" s="8"/>
    </row>
    <row r="29" spans="1:21" ht="12.75">
      <c r="A29" s="2" t="s">
        <v>45</v>
      </c>
      <c r="B29" s="1" t="s">
        <v>46</v>
      </c>
      <c r="C29" s="8">
        <v>350000</v>
      </c>
      <c r="D29" s="8">
        <v>150000</v>
      </c>
      <c r="E29" s="8"/>
      <c r="F29" s="8">
        <v>60000</v>
      </c>
      <c r="G29" s="8"/>
      <c r="H29" s="8"/>
      <c r="I29" s="8"/>
      <c r="J29" s="8"/>
      <c r="K29" s="8"/>
      <c r="L29" s="8"/>
      <c r="M29" s="8">
        <f t="shared" si="0"/>
        <v>560000</v>
      </c>
      <c r="N29" s="8"/>
      <c r="Q29" s="8"/>
      <c r="U29" s="8"/>
    </row>
    <row r="30" spans="1:21" ht="12.75">
      <c r="A30" s="4" t="s">
        <v>47</v>
      </c>
      <c r="B30" s="9" t="s">
        <v>189</v>
      </c>
      <c r="C30" s="8">
        <f aca="true" t="shared" si="5" ref="C30:L30">C28+C29</f>
        <v>650000</v>
      </c>
      <c r="D30" s="8">
        <f t="shared" si="5"/>
        <v>150000</v>
      </c>
      <c r="E30" s="8">
        <f t="shared" si="5"/>
        <v>0</v>
      </c>
      <c r="F30" s="8">
        <f t="shared" si="5"/>
        <v>60000</v>
      </c>
      <c r="G30" s="8">
        <f t="shared" si="5"/>
        <v>0</v>
      </c>
      <c r="H30" s="8">
        <f t="shared" si="5"/>
        <v>0</v>
      </c>
      <c r="I30" s="8">
        <f t="shared" si="5"/>
        <v>0</v>
      </c>
      <c r="J30" s="8">
        <f t="shared" si="5"/>
        <v>0</v>
      </c>
      <c r="K30" s="8">
        <f t="shared" si="5"/>
        <v>0</v>
      </c>
      <c r="L30" s="8">
        <f t="shared" si="5"/>
        <v>0</v>
      </c>
      <c r="M30" s="8">
        <f t="shared" si="0"/>
        <v>860000</v>
      </c>
      <c r="N30" s="8"/>
      <c r="Q30" s="8"/>
      <c r="U30" s="8"/>
    </row>
    <row r="31" spans="1:21" ht="12.75">
      <c r="A31" s="2" t="s">
        <v>48</v>
      </c>
      <c r="B31" s="1" t="s">
        <v>49</v>
      </c>
      <c r="C31" s="8">
        <v>520000</v>
      </c>
      <c r="D31" s="8">
        <v>1500000</v>
      </c>
      <c r="E31" s="8">
        <v>230000</v>
      </c>
      <c r="F31" s="8">
        <v>400000</v>
      </c>
      <c r="G31" s="8"/>
      <c r="H31" s="8">
        <v>800000</v>
      </c>
      <c r="I31" s="8"/>
      <c r="J31" s="8">
        <v>3150000</v>
      </c>
      <c r="K31" s="8"/>
      <c r="L31" s="8"/>
      <c r="M31" s="8">
        <f t="shared" si="0"/>
        <v>6600000</v>
      </c>
      <c r="N31" s="8"/>
      <c r="Q31" s="8"/>
      <c r="U31" s="8"/>
    </row>
    <row r="32" spans="1:21" ht="12.75">
      <c r="A32" s="2" t="s">
        <v>50</v>
      </c>
      <c r="B32" s="1" t="s">
        <v>51</v>
      </c>
      <c r="C32" s="8"/>
      <c r="D32" s="8"/>
      <c r="E32" s="8"/>
      <c r="F32" s="8"/>
      <c r="G32" s="8">
        <v>1100000</v>
      </c>
      <c r="H32" s="8"/>
      <c r="I32" s="8"/>
      <c r="J32" s="8"/>
      <c r="K32" s="8"/>
      <c r="L32" s="8"/>
      <c r="M32" s="8">
        <f t="shared" si="0"/>
        <v>1100000</v>
      </c>
      <c r="N32" s="8"/>
      <c r="Q32" s="8"/>
      <c r="U32" s="8"/>
    </row>
    <row r="33" spans="1:21" ht="12.75">
      <c r="A33" s="2" t="s">
        <v>52</v>
      </c>
      <c r="B33" s="1" t="s">
        <v>53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>
        <f t="shared" si="0"/>
        <v>0</v>
      </c>
      <c r="N33" s="8"/>
      <c r="Q33" s="8"/>
      <c r="U33" s="8"/>
    </row>
    <row r="34" spans="1:21" ht="12.75">
      <c r="A34" s="2" t="s">
        <v>54</v>
      </c>
      <c r="B34" s="1" t="s">
        <v>55</v>
      </c>
      <c r="C34" s="8">
        <v>100000</v>
      </c>
      <c r="D34" s="8">
        <v>300000</v>
      </c>
      <c r="E34" s="8"/>
      <c r="F34" s="8"/>
      <c r="G34" s="8"/>
      <c r="H34" s="8"/>
      <c r="I34" s="8"/>
      <c r="J34" s="8"/>
      <c r="K34" s="8"/>
      <c r="L34" s="8"/>
      <c r="M34" s="8">
        <f t="shared" si="0"/>
        <v>400000</v>
      </c>
      <c r="N34" s="8"/>
      <c r="Q34" s="8"/>
      <c r="U34" s="8"/>
    </row>
    <row r="35" spans="1:21" ht="12.75">
      <c r="A35" s="2" t="s">
        <v>56</v>
      </c>
      <c r="B35" s="1" t="s">
        <v>57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>
        <f t="shared" si="0"/>
        <v>0</v>
      </c>
      <c r="N35" s="8"/>
      <c r="Q35" s="8"/>
      <c r="U35" s="8"/>
    </row>
    <row r="36" spans="1:21" ht="12.75">
      <c r="A36" s="2" t="s">
        <v>58</v>
      </c>
      <c r="B36" s="1" t="s">
        <v>59</v>
      </c>
      <c r="C36" s="8">
        <v>500000</v>
      </c>
      <c r="D36" s="8"/>
      <c r="E36" s="8"/>
      <c r="F36" s="8"/>
      <c r="G36" s="8"/>
      <c r="H36" s="8"/>
      <c r="I36" s="8"/>
      <c r="J36" s="8"/>
      <c r="K36" s="8"/>
      <c r="L36" s="8"/>
      <c r="M36" s="8">
        <f t="shared" si="0"/>
        <v>500000</v>
      </c>
      <c r="N36" s="8"/>
      <c r="Q36" s="8"/>
      <c r="U36" s="8"/>
    </row>
    <row r="37" spans="1:21" ht="12.75">
      <c r="A37" s="2" t="s">
        <v>60</v>
      </c>
      <c r="B37" s="1" t="s">
        <v>61</v>
      </c>
      <c r="C37" s="8">
        <v>3050000</v>
      </c>
      <c r="D37" s="8">
        <v>4700000</v>
      </c>
      <c r="E37" s="8">
        <v>25000</v>
      </c>
      <c r="F37" s="8">
        <v>25000</v>
      </c>
      <c r="G37" s="8"/>
      <c r="H37" s="8">
        <v>200000</v>
      </c>
      <c r="I37" s="8">
        <v>500000</v>
      </c>
      <c r="J37" s="8"/>
      <c r="K37" s="8"/>
      <c r="L37" s="8"/>
      <c r="M37" s="8">
        <f t="shared" si="0"/>
        <v>8500000</v>
      </c>
      <c r="N37" s="8"/>
      <c r="Q37" s="8"/>
      <c r="U37" s="8"/>
    </row>
    <row r="38" spans="1:21" ht="12.75">
      <c r="A38" s="4" t="s">
        <v>62</v>
      </c>
      <c r="B38" s="9" t="s">
        <v>190</v>
      </c>
      <c r="C38" s="8">
        <f aca="true" t="shared" si="6" ref="C38:L38">SUM(C31:C37)</f>
        <v>4170000</v>
      </c>
      <c r="D38" s="8">
        <f t="shared" si="6"/>
        <v>6500000</v>
      </c>
      <c r="E38" s="8">
        <f t="shared" si="6"/>
        <v>255000</v>
      </c>
      <c r="F38" s="8">
        <f t="shared" si="6"/>
        <v>425000</v>
      </c>
      <c r="G38" s="8">
        <f t="shared" si="6"/>
        <v>1100000</v>
      </c>
      <c r="H38" s="8">
        <f t="shared" si="6"/>
        <v>1000000</v>
      </c>
      <c r="I38" s="8">
        <f t="shared" si="6"/>
        <v>500000</v>
      </c>
      <c r="J38" s="8">
        <f t="shared" si="6"/>
        <v>3150000</v>
      </c>
      <c r="K38" s="8">
        <f t="shared" si="6"/>
        <v>0</v>
      </c>
      <c r="L38" s="8">
        <f t="shared" si="6"/>
        <v>0</v>
      </c>
      <c r="M38" s="8">
        <f t="shared" si="0"/>
        <v>17100000</v>
      </c>
      <c r="N38" s="8"/>
      <c r="Q38" s="8"/>
      <c r="U38" s="8"/>
    </row>
    <row r="39" spans="1:21" ht="12.75">
      <c r="A39" s="2" t="s">
        <v>63</v>
      </c>
      <c r="B39" s="1" t="s">
        <v>64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>
        <f t="shared" si="0"/>
        <v>0</v>
      </c>
      <c r="N39" s="8"/>
      <c r="Q39" s="8"/>
      <c r="U39" s="8"/>
    </row>
    <row r="40" spans="1:21" ht="12.75">
      <c r="A40" s="2" t="s">
        <v>65</v>
      </c>
      <c r="B40" s="1" t="s">
        <v>66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>
        <f t="shared" si="0"/>
        <v>0</v>
      </c>
      <c r="N40" s="8"/>
      <c r="Q40" s="8"/>
      <c r="U40" s="8"/>
    </row>
    <row r="41" spans="1:21" ht="12.75">
      <c r="A41" s="4" t="s">
        <v>67</v>
      </c>
      <c r="B41" s="9" t="s">
        <v>191</v>
      </c>
      <c r="C41" s="8">
        <f>C39+C40</f>
        <v>0</v>
      </c>
      <c r="D41" s="8">
        <f aca="true" t="shared" si="7" ref="D41:L41">D39+D40</f>
        <v>0</v>
      </c>
      <c r="E41" s="8">
        <f t="shared" si="7"/>
        <v>0</v>
      </c>
      <c r="F41" s="8"/>
      <c r="G41" s="8">
        <f t="shared" si="7"/>
        <v>0</v>
      </c>
      <c r="H41" s="8">
        <f t="shared" si="7"/>
        <v>0</v>
      </c>
      <c r="I41" s="8">
        <f t="shared" si="7"/>
        <v>0</v>
      </c>
      <c r="J41" s="8">
        <f t="shared" si="7"/>
        <v>0</v>
      </c>
      <c r="K41" s="8">
        <f t="shared" si="7"/>
        <v>0</v>
      </c>
      <c r="L41" s="8">
        <f t="shared" si="7"/>
        <v>0</v>
      </c>
      <c r="M41" s="8">
        <f t="shared" si="0"/>
        <v>0</v>
      </c>
      <c r="N41" s="8"/>
      <c r="Q41" s="8"/>
      <c r="U41" s="8"/>
    </row>
    <row r="42" spans="1:21" ht="25.5">
      <c r="A42" s="2" t="s">
        <v>68</v>
      </c>
      <c r="B42" s="1" t="s">
        <v>69</v>
      </c>
      <c r="C42" s="8">
        <v>1570000</v>
      </c>
      <c r="D42" s="8">
        <v>3613000</v>
      </c>
      <c r="E42" s="8">
        <v>70000</v>
      </c>
      <c r="F42" s="8">
        <v>153000</v>
      </c>
      <c r="G42" s="8">
        <v>3000</v>
      </c>
      <c r="H42" s="8">
        <v>324000</v>
      </c>
      <c r="I42" s="8">
        <v>135000</v>
      </c>
      <c r="J42" s="8">
        <v>850000</v>
      </c>
      <c r="K42" s="8"/>
      <c r="L42" s="8"/>
      <c r="M42" s="8">
        <f t="shared" si="0"/>
        <v>6718000</v>
      </c>
      <c r="N42" s="8"/>
      <c r="Q42" s="8"/>
      <c r="U42" s="8"/>
    </row>
    <row r="43" spans="1:21" ht="12.75">
      <c r="A43" s="2" t="s">
        <v>70</v>
      </c>
      <c r="B43" s="1" t="s">
        <v>71</v>
      </c>
      <c r="C43" s="8"/>
      <c r="D43" s="8">
        <v>1000000</v>
      </c>
      <c r="E43" s="8"/>
      <c r="F43" s="8"/>
      <c r="G43" s="8"/>
      <c r="H43" s="8"/>
      <c r="I43" s="8"/>
      <c r="J43" s="8"/>
      <c r="K43" s="8"/>
      <c r="L43" s="8"/>
      <c r="M43" s="8">
        <f t="shared" si="0"/>
        <v>1000000</v>
      </c>
      <c r="N43" s="8"/>
      <c r="Q43" s="8"/>
      <c r="U43" s="8"/>
    </row>
    <row r="44" spans="1:21" ht="12.75">
      <c r="A44" s="2" t="s">
        <v>72</v>
      </c>
      <c r="B44" s="1" t="s">
        <v>73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>
        <f t="shared" si="0"/>
        <v>0</v>
      </c>
      <c r="N44" s="8"/>
      <c r="Q44" s="8"/>
      <c r="U44" s="8"/>
    </row>
    <row r="45" spans="1:21" ht="12.75">
      <c r="A45" s="2" t="s">
        <v>74</v>
      </c>
      <c r="B45" s="1" t="s">
        <v>75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>
        <f t="shared" si="0"/>
        <v>0</v>
      </c>
      <c r="N45" s="8"/>
      <c r="Q45" s="8"/>
      <c r="U45" s="8"/>
    </row>
    <row r="46" spans="1:21" ht="12.75">
      <c r="A46" s="2" t="s">
        <v>76</v>
      </c>
      <c r="B46" s="1" t="s">
        <v>77</v>
      </c>
      <c r="C46" s="8">
        <v>100000</v>
      </c>
      <c r="D46" s="8">
        <v>100000</v>
      </c>
      <c r="E46" s="8"/>
      <c r="F46" s="8"/>
      <c r="G46" s="8"/>
      <c r="H46" s="8"/>
      <c r="I46" s="8"/>
      <c r="J46" s="8"/>
      <c r="K46" s="8"/>
      <c r="L46" s="8"/>
      <c r="M46" s="8">
        <f t="shared" si="0"/>
        <v>200000</v>
      </c>
      <c r="N46" s="8"/>
      <c r="Q46" s="8"/>
      <c r="U46" s="8"/>
    </row>
    <row r="47" spans="1:21" ht="12.75">
      <c r="A47" s="4" t="s">
        <v>78</v>
      </c>
      <c r="B47" s="9" t="s">
        <v>192</v>
      </c>
      <c r="C47" s="8">
        <f aca="true" t="shared" si="8" ref="C47:I47">SUM(C42:C46)</f>
        <v>1670000</v>
      </c>
      <c r="D47" s="8">
        <f t="shared" si="8"/>
        <v>4713000</v>
      </c>
      <c r="E47" s="8">
        <f t="shared" si="8"/>
        <v>70000</v>
      </c>
      <c r="F47" s="8">
        <f t="shared" si="8"/>
        <v>153000</v>
      </c>
      <c r="G47" s="8">
        <f t="shared" si="8"/>
        <v>3000</v>
      </c>
      <c r="H47" s="8">
        <f t="shared" si="8"/>
        <v>324000</v>
      </c>
      <c r="I47" s="8">
        <f t="shared" si="8"/>
        <v>135000</v>
      </c>
      <c r="J47" s="8">
        <f>SUM(J42:J46)</f>
        <v>850000</v>
      </c>
      <c r="K47" s="8">
        <f>SUM(K42:K46)</f>
        <v>0</v>
      </c>
      <c r="L47" s="8">
        <f>SUM(L42:L46)</f>
        <v>0</v>
      </c>
      <c r="M47" s="8">
        <f t="shared" si="0"/>
        <v>7918000</v>
      </c>
      <c r="N47" s="8"/>
      <c r="Q47" s="8"/>
      <c r="U47" s="8"/>
    </row>
    <row r="48" spans="1:21" ht="12.75">
      <c r="A48" s="4" t="s">
        <v>79</v>
      </c>
      <c r="B48" s="9" t="s">
        <v>193</v>
      </c>
      <c r="C48" s="8">
        <f aca="true" t="shared" si="9" ref="C48:L48">C27+C30+C38+C41+C47</f>
        <v>7490000</v>
      </c>
      <c r="D48" s="8">
        <f t="shared" si="9"/>
        <v>15113000</v>
      </c>
      <c r="E48" s="8">
        <f t="shared" si="9"/>
        <v>325000</v>
      </c>
      <c r="F48" s="8">
        <f t="shared" si="9"/>
        <v>708000</v>
      </c>
      <c r="G48" s="8">
        <f t="shared" si="9"/>
        <v>1113000</v>
      </c>
      <c r="H48" s="8">
        <f t="shared" si="9"/>
        <v>1524000</v>
      </c>
      <c r="I48" s="8">
        <f t="shared" si="9"/>
        <v>635000</v>
      </c>
      <c r="J48" s="8">
        <f t="shared" si="9"/>
        <v>4000000</v>
      </c>
      <c r="K48" s="8">
        <f t="shared" si="9"/>
        <v>0</v>
      </c>
      <c r="L48" s="8">
        <f t="shared" si="9"/>
        <v>0</v>
      </c>
      <c r="M48" s="8">
        <f t="shared" si="0"/>
        <v>30908000</v>
      </c>
      <c r="N48" s="8"/>
      <c r="Q48" s="8"/>
      <c r="U48" s="8"/>
    </row>
    <row r="49" spans="1:21" ht="12.75">
      <c r="A49" s="2" t="s">
        <v>80</v>
      </c>
      <c r="B49" s="1" t="s">
        <v>81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>
        <f t="shared" si="0"/>
        <v>0</v>
      </c>
      <c r="N49" s="8"/>
      <c r="Q49" s="8"/>
      <c r="U49" s="8"/>
    </row>
    <row r="50" spans="1:21" ht="12.75">
      <c r="A50" s="2" t="s">
        <v>82</v>
      </c>
      <c r="B50" s="1" t="s">
        <v>83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>
        <f t="shared" si="0"/>
        <v>0</v>
      </c>
      <c r="N50" s="8"/>
      <c r="Q50" s="8"/>
      <c r="U50" s="8"/>
    </row>
    <row r="51" spans="1:21" ht="12.75">
      <c r="A51" s="2" t="s">
        <v>84</v>
      </c>
      <c r="B51" s="1" t="s">
        <v>85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>
        <f t="shared" si="0"/>
        <v>0</v>
      </c>
      <c r="N51" s="8"/>
      <c r="Q51" s="8"/>
      <c r="U51" s="8"/>
    </row>
    <row r="52" spans="1:21" ht="25.5">
      <c r="A52" s="2" t="s">
        <v>86</v>
      </c>
      <c r="B52" s="1" t="s">
        <v>87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>
        <f t="shared" si="0"/>
        <v>0</v>
      </c>
      <c r="N52" s="8"/>
      <c r="Q52" s="8"/>
      <c r="U52" s="8"/>
    </row>
    <row r="53" spans="1:21" ht="25.5">
      <c r="A53" s="2" t="s">
        <v>88</v>
      </c>
      <c r="B53" s="1" t="s">
        <v>89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>
        <f t="shared" si="0"/>
        <v>0</v>
      </c>
      <c r="N53" s="8"/>
      <c r="Q53" s="8"/>
      <c r="U53" s="8"/>
    </row>
    <row r="54" spans="1:21" ht="12.75">
      <c r="A54" s="2" t="s">
        <v>90</v>
      </c>
      <c r="B54" s="1" t="s">
        <v>91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>
        <f t="shared" si="0"/>
        <v>0</v>
      </c>
      <c r="N54" s="8"/>
      <c r="Q54" s="8"/>
      <c r="U54" s="8"/>
    </row>
    <row r="55" spans="1:21" ht="12.75">
      <c r="A55" s="2" t="s">
        <v>92</v>
      </c>
      <c r="B55" s="1" t="s">
        <v>93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>
        <f t="shared" si="0"/>
        <v>0</v>
      </c>
      <c r="N55" s="8"/>
      <c r="Q55" s="8"/>
      <c r="U55" s="8"/>
    </row>
    <row r="56" spans="1:21" ht="12.75">
      <c r="A56" s="2" t="s">
        <v>94</v>
      </c>
      <c r="B56" s="1" t="s">
        <v>95</v>
      </c>
      <c r="C56" s="8"/>
      <c r="D56" s="8"/>
      <c r="E56" s="8"/>
      <c r="F56" s="8"/>
      <c r="G56" s="8"/>
      <c r="H56" s="8"/>
      <c r="I56" s="8"/>
      <c r="J56" s="8"/>
      <c r="K56" s="8"/>
      <c r="L56" s="8">
        <v>2500000</v>
      </c>
      <c r="M56" s="8">
        <f t="shared" si="0"/>
        <v>2500000</v>
      </c>
      <c r="N56" s="8"/>
      <c r="Q56" s="8"/>
      <c r="U56" s="8"/>
    </row>
    <row r="57" spans="1:21" ht="12.75">
      <c r="A57" s="4" t="s">
        <v>96</v>
      </c>
      <c r="B57" s="9" t="s">
        <v>194</v>
      </c>
      <c r="C57" s="8">
        <f aca="true" t="shared" si="10" ref="C57:L57">SUM(C49:C56)</f>
        <v>0</v>
      </c>
      <c r="D57" s="8">
        <f t="shared" si="10"/>
        <v>0</v>
      </c>
      <c r="E57" s="8">
        <f t="shared" si="10"/>
        <v>0</v>
      </c>
      <c r="F57" s="8"/>
      <c r="G57" s="8">
        <f t="shared" si="10"/>
        <v>0</v>
      </c>
      <c r="H57" s="8">
        <f t="shared" si="10"/>
        <v>0</v>
      </c>
      <c r="I57" s="8">
        <f t="shared" si="10"/>
        <v>0</v>
      </c>
      <c r="J57" s="8">
        <f t="shared" si="10"/>
        <v>0</v>
      </c>
      <c r="K57" s="8">
        <f t="shared" si="10"/>
        <v>0</v>
      </c>
      <c r="L57" s="8">
        <f t="shared" si="10"/>
        <v>2500000</v>
      </c>
      <c r="M57" s="8">
        <f t="shared" si="0"/>
        <v>2500000</v>
      </c>
      <c r="N57" s="8"/>
      <c r="Q57" s="8"/>
      <c r="U57" s="8"/>
    </row>
    <row r="58" spans="1:21" ht="12.75">
      <c r="A58" s="2" t="s">
        <v>97</v>
      </c>
      <c r="B58" s="1" t="s">
        <v>98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>
        <f t="shared" si="0"/>
        <v>0</v>
      </c>
      <c r="N58" s="8"/>
      <c r="Q58" s="8"/>
      <c r="U58" s="8"/>
    </row>
    <row r="59" spans="1:21" ht="12.75">
      <c r="A59" s="2" t="s">
        <v>99</v>
      </c>
      <c r="B59" s="1" t="s">
        <v>100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>
        <f t="shared" si="0"/>
        <v>0</v>
      </c>
      <c r="N59" s="8"/>
      <c r="Q59" s="8"/>
      <c r="U59" s="8"/>
    </row>
    <row r="60" spans="1:21" ht="25.5">
      <c r="A60" s="2" t="s">
        <v>101</v>
      </c>
      <c r="B60" s="1" t="s">
        <v>223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>
        <f t="shared" si="0"/>
        <v>0</v>
      </c>
      <c r="N60" s="8"/>
      <c r="Q60" s="8"/>
      <c r="U60" s="8"/>
    </row>
    <row r="61" spans="1:21" ht="25.5">
      <c r="A61" s="2" t="s">
        <v>102</v>
      </c>
      <c r="B61" s="1" t="s">
        <v>224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>
        <f t="shared" si="0"/>
        <v>0</v>
      </c>
      <c r="N61" s="8"/>
      <c r="Q61" s="8"/>
      <c r="U61" s="8"/>
    </row>
    <row r="62" spans="1:21" ht="25.5">
      <c r="A62" s="2" t="s">
        <v>103</v>
      </c>
      <c r="B62" s="1" t="s">
        <v>225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>
        <f t="shared" si="0"/>
        <v>0</v>
      </c>
      <c r="N62" s="8"/>
      <c r="Q62" s="8"/>
      <c r="U62" s="8"/>
    </row>
    <row r="63" spans="1:21" ht="25.5">
      <c r="A63" s="2" t="s">
        <v>104</v>
      </c>
      <c r="B63" s="1" t="s">
        <v>105</v>
      </c>
      <c r="C63" s="8">
        <v>800000</v>
      </c>
      <c r="D63" s="8"/>
      <c r="E63" s="8"/>
      <c r="F63" s="8"/>
      <c r="G63" s="8"/>
      <c r="H63" s="8"/>
      <c r="I63" s="8"/>
      <c r="J63" s="8"/>
      <c r="K63" s="8"/>
      <c r="L63" s="8"/>
      <c r="M63" s="8">
        <f t="shared" si="0"/>
        <v>800000</v>
      </c>
      <c r="N63" s="8"/>
      <c r="Q63" s="8"/>
      <c r="U63" s="8"/>
    </row>
    <row r="64" spans="1:21" ht="25.5">
      <c r="A64" s="2" t="s">
        <v>106</v>
      </c>
      <c r="B64" s="1" t="s">
        <v>226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>
        <f t="shared" si="0"/>
        <v>0</v>
      </c>
      <c r="N64" s="8"/>
      <c r="Q64" s="8"/>
      <c r="U64" s="8"/>
    </row>
    <row r="65" spans="1:21" ht="25.5">
      <c r="A65" s="2" t="s">
        <v>107</v>
      </c>
      <c r="B65" s="1" t="s">
        <v>227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>
        <f t="shared" si="0"/>
        <v>0</v>
      </c>
      <c r="N65" s="8"/>
      <c r="Q65" s="8"/>
      <c r="U65" s="8"/>
    </row>
    <row r="66" spans="1:21" ht="12.75">
      <c r="A66" s="2" t="s">
        <v>108</v>
      </c>
      <c r="B66" s="1" t="s">
        <v>109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>
        <f t="shared" si="0"/>
        <v>0</v>
      </c>
      <c r="N66" s="8"/>
      <c r="Q66" s="8"/>
      <c r="U66" s="8"/>
    </row>
    <row r="67" spans="1:21" ht="12.75">
      <c r="A67" s="2" t="s">
        <v>110</v>
      </c>
      <c r="B67" s="1" t="s">
        <v>111</v>
      </c>
      <c r="C67" s="8"/>
      <c r="D67" s="8"/>
      <c r="E67" s="8"/>
      <c r="F67" s="8"/>
      <c r="G67" s="8"/>
      <c r="H67" s="8"/>
      <c r="I67" s="8"/>
      <c r="J67" s="8"/>
      <c r="K67" s="8"/>
      <c r="L67" s="8"/>
      <c r="M67" s="8">
        <f t="shared" si="0"/>
        <v>0</v>
      </c>
      <c r="N67" s="8"/>
      <c r="Q67" s="8"/>
      <c r="U67" s="8"/>
    </row>
    <row r="68" spans="1:21" ht="25.5">
      <c r="A68" s="2" t="s">
        <v>112</v>
      </c>
      <c r="B68" s="1" t="s">
        <v>113</v>
      </c>
      <c r="C68" s="8"/>
      <c r="D68" s="8"/>
      <c r="E68" s="8"/>
      <c r="F68" s="8"/>
      <c r="G68" s="8"/>
      <c r="H68" s="8"/>
      <c r="I68" s="8"/>
      <c r="J68" s="8"/>
      <c r="K68" s="8"/>
      <c r="L68" s="8">
        <v>5000000</v>
      </c>
      <c r="M68" s="8">
        <f t="shared" si="0"/>
        <v>5000000</v>
      </c>
      <c r="N68" s="8"/>
      <c r="Q68" s="8"/>
      <c r="U68" s="8"/>
    </row>
    <row r="69" spans="1:21" ht="12.75">
      <c r="A69" s="2" t="s">
        <v>114</v>
      </c>
      <c r="B69" s="1" t="s">
        <v>115</v>
      </c>
      <c r="C69" s="8">
        <v>500000</v>
      </c>
      <c r="D69" s="8"/>
      <c r="E69" s="8"/>
      <c r="F69" s="8">
        <f aca="true" t="shared" si="11" ref="C69:L70">SUM(F57:F68)</f>
        <v>0</v>
      </c>
      <c r="G69" s="8"/>
      <c r="H69" s="8"/>
      <c r="I69" s="8"/>
      <c r="J69" s="8"/>
      <c r="K69" s="8"/>
      <c r="L69" s="8"/>
      <c r="M69" s="8">
        <f aca="true" t="shared" si="12" ref="M69:M115">SUM(C69:L69)</f>
        <v>500000</v>
      </c>
      <c r="N69" s="8"/>
      <c r="Q69" s="8"/>
      <c r="U69" s="8"/>
    </row>
    <row r="70" spans="1:21" ht="12.75">
      <c r="A70" s="4" t="s">
        <v>116</v>
      </c>
      <c r="B70" s="9" t="s">
        <v>195</v>
      </c>
      <c r="C70" s="8">
        <f t="shared" si="11"/>
        <v>1300000</v>
      </c>
      <c r="D70" s="8">
        <f t="shared" si="11"/>
        <v>0</v>
      </c>
      <c r="E70" s="8">
        <f t="shared" si="11"/>
        <v>0</v>
      </c>
      <c r="F70" s="8"/>
      <c r="G70" s="8">
        <f t="shared" si="11"/>
        <v>0</v>
      </c>
      <c r="H70" s="8">
        <f t="shared" si="11"/>
        <v>0</v>
      </c>
      <c r="I70" s="8">
        <f t="shared" si="11"/>
        <v>0</v>
      </c>
      <c r="J70" s="8">
        <f t="shared" si="11"/>
        <v>0</v>
      </c>
      <c r="K70" s="8">
        <f t="shared" si="11"/>
        <v>0</v>
      </c>
      <c r="L70" s="8">
        <f t="shared" si="11"/>
        <v>5000000</v>
      </c>
      <c r="M70" s="8">
        <f t="shared" si="12"/>
        <v>6300000</v>
      </c>
      <c r="N70" s="8"/>
      <c r="Q70" s="8"/>
      <c r="U70" s="8"/>
    </row>
    <row r="71" spans="1:21" ht="12.75">
      <c r="A71" s="2" t="s">
        <v>117</v>
      </c>
      <c r="B71" s="1" t="s">
        <v>118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>
        <f t="shared" si="12"/>
        <v>0</v>
      </c>
      <c r="N71" s="8"/>
      <c r="Q71" s="8"/>
      <c r="U71" s="8"/>
    </row>
    <row r="72" spans="1:21" ht="12.75">
      <c r="A72" s="2" t="s">
        <v>119</v>
      </c>
      <c r="B72" s="1" t="s">
        <v>120</v>
      </c>
      <c r="C72" s="8"/>
      <c r="D72" s="8"/>
      <c r="E72" s="8"/>
      <c r="F72" s="8"/>
      <c r="G72" s="8"/>
      <c r="H72" s="8"/>
      <c r="I72" s="8"/>
      <c r="J72" s="8"/>
      <c r="K72" s="8"/>
      <c r="L72" s="8"/>
      <c r="M72" s="8">
        <f t="shared" si="12"/>
        <v>0</v>
      </c>
      <c r="N72" s="8"/>
      <c r="Q72" s="8"/>
      <c r="U72" s="8"/>
    </row>
    <row r="73" spans="1:21" ht="12.75">
      <c r="A73" s="2" t="s">
        <v>121</v>
      </c>
      <c r="B73" s="1" t="s">
        <v>122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>
        <f t="shared" si="12"/>
        <v>0</v>
      </c>
      <c r="N73" s="8"/>
      <c r="Q73" s="8"/>
      <c r="U73" s="8"/>
    </row>
    <row r="74" spans="1:21" ht="12.75">
      <c r="A74" s="2" t="s">
        <v>123</v>
      </c>
      <c r="B74" s="1" t="s">
        <v>124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>
        <f t="shared" si="12"/>
        <v>0</v>
      </c>
      <c r="N74" s="8"/>
      <c r="Q74" s="8"/>
      <c r="U74" s="8"/>
    </row>
    <row r="75" spans="1:21" ht="12.75">
      <c r="A75" s="2" t="s">
        <v>125</v>
      </c>
      <c r="B75" s="1" t="s">
        <v>126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>
        <f t="shared" si="12"/>
        <v>0</v>
      </c>
      <c r="N75" s="8"/>
      <c r="Q75" s="8"/>
      <c r="U75" s="8"/>
    </row>
    <row r="76" spans="1:21" ht="25.5">
      <c r="A76" s="2" t="s">
        <v>127</v>
      </c>
      <c r="B76" s="1" t="s">
        <v>128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>
        <f t="shared" si="12"/>
        <v>0</v>
      </c>
      <c r="N76" s="8"/>
      <c r="Q76" s="8"/>
      <c r="U76" s="8"/>
    </row>
    <row r="77" spans="1:21" ht="25.5">
      <c r="A77" s="2" t="s">
        <v>129</v>
      </c>
      <c r="B77" s="1" t="s">
        <v>130</v>
      </c>
      <c r="C77" s="8"/>
      <c r="D77" s="8"/>
      <c r="E77" s="8"/>
      <c r="F77" s="8">
        <f aca="true" t="shared" si="13" ref="C77:L78">SUM(F70:F76)</f>
        <v>0</v>
      </c>
      <c r="G77" s="8"/>
      <c r="H77" s="8"/>
      <c r="I77" s="8"/>
      <c r="J77" s="8"/>
      <c r="K77" s="8"/>
      <c r="L77" s="8"/>
      <c r="M77" s="8"/>
      <c r="N77" s="8"/>
      <c r="Q77" s="8"/>
      <c r="U77" s="8"/>
    </row>
    <row r="78" spans="1:21" ht="12.75">
      <c r="A78" s="4" t="s">
        <v>131</v>
      </c>
      <c r="B78" s="9" t="s">
        <v>196</v>
      </c>
      <c r="C78" s="8">
        <f t="shared" si="13"/>
        <v>0</v>
      </c>
      <c r="D78" s="8">
        <f t="shared" si="13"/>
        <v>0</v>
      </c>
      <c r="E78" s="8">
        <f t="shared" si="13"/>
        <v>0</v>
      </c>
      <c r="F78" s="8"/>
      <c r="G78" s="8">
        <f t="shared" si="13"/>
        <v>0</v>
      </c>
      <c r="H78" s="8">
        <f t="shared" si="13"/>
        <v>0</v>
      </c>
      <c r="I78" s="8">
        <f t="shared" si="13"/>
        <v>0</v>
      </c>
      <c r="J78" s="8">
        <f t="shared" si="13"/>
        <v>0</v>
      </c>
      <c r="K78" s="8">
        <f t="shared" si="13"/>
        <v>0</v>
      </c>
      <c r="L78" s="8">
        <f t="shared" si="13"/>
        <v>0</v>
      </c>
      <c r="M78" s="8">
        <f t="shared" si="12"/>
        <v>0</v>
      </c>
      <c r="N78" s="8"/>
      <c r="Q78" s="8"/>
      <c r="U78" s="8"/>
    </row>
    <row r="79" spans="1:21" ht="12.75">
      <c r="A79" s="2" t="s">
        <v>132</v>
      </c>
      <c r="B79" s="1" t="s">
        <v>133</v>
      </c>
      <c r="C79" s="8"/>
      <c r="D79" s="8">
        <v>57138609</v>
      </c>
      <c r="E79" s="8"/>
      <c r="F79" s="8"/>
      <c r="G79" s="8"/>
      <c r="H79" s="8"/>
      <c r="I79" s="8"/>
      <c r="J79" s="8"/>
      <c r="K79" s="8"/>
      <c r="L79" s="8"/>
      <c r="M79" s="8">
        <f t="shared" si="12"/>
        <v>57138609</v>
      </c>
      <c r="N79" s="8"/>
      <c r="Q79" s="8"/>
      <c r="U79" s="8"/>
    </row>
    <row r="80" spans="1:21" ht="12.75">
      <c r="A80" s="2" t="s">
        <v>134</v>
      </c>
      <c r="B80" s="1" t="s">
        <v>135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>
        <f t="shared" si="12"/>
        <v>0</v>
      </c>
      <c r="N80" s="8"/>
      <c r="Q80" s="8"/>
      <c r="U80" s="8"/>
    </row>
    <row r="81" spans="1:21" ht="12.75">
      <c r="A81" s="2" t="s">
        <v>136</v>
      </c>
      <c r="B81" s="1" t="s">
        <v>137</v>
      </c>
      <c r="C81" s="8"/>
      <c r="D81" s="8"/>
      <c r="E81" s="8"/>
      <c r="F81" s="8"/>
      <c r="G81" s="8"/>
      <c r="H81" s="8"/>
      <c r="I81" s="8"/>
      <c r="J81" s="8"/>
      <c r="K81" s="8"/>
      <c r="L81" s="8"/>
      <c r="M81" s="8">
        <f t="shared" si="12"/>
        <v>0</v>
      </c>
      <c r="N81" s="8"/>
      <c r="Q81" s="8"/>
      <c r="U81" s="8"/>
    </row>
    <row r="82" spans="1:21" ht="25.5">
      <c r="A82" s="2" t="s">
        <v>138</v>
      </c>
      <c r="B82" s="1" t="s">
        <v>139</v>
      </c>
      <c r="C82" s="8"/>
      <c r="D82" s="8">
        <v>15427425</v>
      </c>
      <c r="E82" s="8"/>
      <c r="F82" s="8">
        <f aca="true" t="shared" si="14" ref="C82:L83">SUM(F78:F81)</f>
        <v>0</v>
      </c>
      <c r="G82" s="8"/>
      <c r="H82" s="8"/>
      <c r="I82" s="8"/>
      <c r="J82" s="8"/>
      <c r="K82" s="8"/>
      <c r="L82" s="8"/>
      <c r="M82" s="8">
        <f t="shared" si="12"/>
        <v>15427425</v>
      </c>
      <c r="N82" s="8"/>
      <c r="Q82" s="8"/>
      <c r="U82" s="8"/>
    </row>
    <row r="83" spans="1:21" ht="12.75">
      <c r="A83" s="4" t="s">
        <v>140</v>
      </c>
      <c r="B83" s="9" t="s">
        <v>197</v>
      </c>
      <c r="C83" s="8">
        <f t="shared" si="14"/>
        <v>0</v>
      </c>
      <c r="D83" s="8">
        <f t="shared" si="14"/>
        <v>72566034</v>
      </c>
      <c r="E83" s="8">
        <f t="shared" si="14"/>
        <v>0</v>
      </c>
      <c r="F83" s="8"/>
      <c r="G83" s="8">
        <f t="shared" si="14"/>
        <v>0</v>
      </c>
      <c r="H83" s="8">
        <f t="shared" si="14"/>
        <v>0</v>
      </c>
      <c r="I83" s="8">
        <f t="shared" si="14"/>
        <v>0</v>
      </c>
      <c r="J83" s="8">
        <f t="shared" si="14"/>
        <v>0</v>
      </c>
      <c r="K83" s="8">
        <f t="shared" si="14"/>
        <v>0</v>
      </c>
      <c r="L83" s="8">
        <f t="shared" si="14"/>
        <v>0</v>
      </c>
      <c r="M83" s="8">
        <f t="shared" si="12"/>
        <v>72566034</v>
      </c>
      <c r="N83" s="8"/>
      <c r="Q83" s="8"/>
      <c r="U83" s="8"/>
    </row>
    <row r="84" spans="1:21" ht="25.5">
      <c r="A84" s="2" t="s">
        <v>141</v>
      </c>
      <c r="B84" s="1" t="s">
        <v>228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8">
        <f t="shared" si="12"/>
        <v>0</v>
      </c>
      <c r="N84" s="8"/>
      <c r="Q84" s="8"/>
      <c r="U84" s="8"/>
    </row>
    <row r="85" spans="1:21" ht="25.5">
      <c r="A85" s="2" t="s">
        <v>142</v>
      </c>
      <c r="B85" s="1" t="s">
        <v>229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>
        <f t="shared" si="12"/>
        <v>0</v>
      </c>
      <c r="N85" s="8"/>
      <c r="Q85" s="8"/>
      <c r="U85" s="8"/>
    </row>
    <row r="86" spans="1:21" ht="25.5">
      <c r="A86" s="2" t="s">
        <v>143</v>
      </c>
      <c r="B86" s="1" t="s">
        <v>230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>
        <f t="shared" si="12"/>
        <v>0</v>
      </c>
      <c r="N86" s="8"/>
      <c r="Q86" s="8"/>
      <c r="U86" s="8"/>
    </row>
    <row r="87" spans="1:21" ht="25.5">
      <c r="A87" s="2" t="s">
        <v>144</v>
      </c>
      <c r="B87" s="1" t="s">
        <v>145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>
        <f t="shared" si="12"/>
        <v>0</v>
      </c>
      <c r="N87" s="8"/>
      <c r="Q87" s="8"/>
      <c r="U87" s="8"/>
    </row>
    <row r="88" spans="1:21" ht="25.5">
      <c r="A88" s="2" t="s">
        <v>146</v>
      </c>
      <c r="B88" s="1" t="s">
        <v>231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>
        <f t="shared" si="12"/>
        <v>0</v>
      </c>
      <c r="N88" s="8"/>
      <c r="Q88" s="8"/>
      <c r="U88" s="8"/>
    </row>
    <row r="89" spans="1:21" ht="25.5">
      <c r="A89" s="2" t="s">
        <v>147</v>
      </c>
      <c r="B89" s="1" t="s">
        <v>232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>
        <f t="shared" si="12"/>
        <v>0</v>
      </c>
      <c r="N89" s="8"/>
      <c r="Q89" s="8"/>
      <c r="U89" s="8"/>
    </row>
    <row r="90" spans="1:21" ht="12.75">
      <c r="A90" s="2" t="s">
        <v>148</v>
      </c>
      <c r="B90" s="1" t="s">
        <v>149</v>
      </c>
      <c r="C90" s="8"/>
      <c r="D90" s="8"/>
      <c r="E90" s="8"/>
      <c r="F90" s="8"/>
      <c r="G90" s="8"/>
      <c r="H90" s="8"/>
      <c r="I90" s="8"/>
      <c r="J90" s="8"/>
      <c r="K90" s="8"/>
      <c r="L90" s="8"/>
      <c r="M90" s="8">
        <f t="shared" si="12"/>
        <v>0</v>
      </c>
      <c r="N90" s="8"/>
      <c r="Q90" s="8"/>
      <c r="U90" s="8"/>
    </row>
    <row r="91" spans="1:21" ht="25.5">
      <c r="A91" s="2" t="s">
        <v>150</v>
      </c>
      <c r="B91" s="1" t="s">
        <v>151</v>
      </c>
      <c r="C91" s="8"/>
      <c r="D91" s="8"/>
      <c r="E91" s="8"/>
      <c r="F91" s="8">
        <f aca="true" t="shared" si="15" ref="C91:K92">SUM(F83:F90)</f>
        <v>0</v>
      </c>
      <c r="G91" s="8"/>
      <c r="H91" s="8"/>
      <c r="I91" s="8"/>
      <c r="J91" s="8"/>
      <c r="K91" s="8"/>
      <c r="L91" s="8"/>
      <c r="M91" s="8">
        <f t="shared" si="12"/>
        <v>0</v>
      </c>
      <c r="N91" s="8"/>
      <c r="Q91" s="8"/>
      <c r="U91" s="8"/>
    </row>
    <row r="92" spans="1:21" ht="12.75">
      <c r="A92" s="4" t="s">
        <v>152</v>
      </c>
      <c r="B92" s="9" t="s">
        <v>198</v>
      </c>
      <c r="C92" s="8">
        <f t="shared" si="15"/>
        <v>0</v>
      </c>
      <c r="D92" s="8">
        <f t="shared" si="15"/>
        <v>0</v>
      </c>
      <c r="E92" s="8">
        <f t="shared" si="15"/>
        <v>0</v>
      </c>
      <c r="F92" s="8"/>
      <c r="G92" s="8">
        <f t="shared" si="15"/>
        <v>0</v>
      </c>
      <c r="H92" s="8">
        <f t="shared" si="15"/>
        <v>0</v>
      </c>
      <c r="I92" s="8">
        <f t="shared" si="15"/>
        <v>0</v>
      </c>
      <c r="J92" s="8">
        <f t="shared" si="15"/>
        <v>0</v>
      </c>
      <c r="K92" s="8">
        <f t="shared" si="15"/>
        <v>0</v>
      </c>
      <c r="L92" s="8"/>
      <c r="M92" s="8">
        <f t="shared" si="12"/>
        <v>0</v>
      </c>
      <c r="N92" s="8"/>
      <c r="Q92" s="8"/>
      <c r="U92" s="8"/>
    </row>
    <row r="93" spans="1:21" ht="12.75">
      <c r="A93" s="4" t="s">
        <v>153</v>
      </c>
      <c r="B93" s="9" t="s">
        <v>199</v>
      </c>
      <c r="C93" s="8">
        <f aca="true" t="shared" si="16" ref="C93:L93">C22+C23+C48+C57+C70+C78+C83+C92</f>
        <v>22990000</v>
      </c>
      <c r="D93" s="8">
        <f t="shared" si="16"/>
        <v>96735034</v>
      </c>
      <c r="E93" s="8">
        <f t="shared" si="16"/>
        <v>3536000</v>
      </c>
      <c r="F93" s="8">
        <f t="shared" si="16"/>
        <v>5443000</v>
      </c>
      <c r="G93" s="8">
        <f t="shared" si="16"/>
        <v>2498000</v>
      </c>
      <c r="H93" s="8">
        <f t="shared" si="16"/>
        <v>3401000</v>
      </c>
      <c r="I93" s="8">
        <f t="shared" si="16"/>
        <v>635000</v>
      </c>
      <c r="J93" s="8">
        <f t="shared" si="16"/>
        <v>4000000</v>
      </c>
      <c r="K93" s="8">
        <f t="shared" si="16"/>
        <v>0</v>
      </c>
      <c r="L93" s="8">
        <f t="shared" si="16"/>
        <v>7500000</v>
      </c>
      <c r="M93" s="8">
        <f t="shared" si="12"/>
        <v>146738034</v>
      </c>
      <c r="N93" s="8"/>
      <c r="Q93" s="8"/>
      <c r="U93" s="8"/>
    </row>
    <row r="94" spans="1:21" ht="12.75">
      <c r="A94" s="2" t="s">
        <v>1</v>
      </c>
      <c r="B94" s="1" t="s">
        <v>154</v>
      </c>
      <c r="C94" s="8"/>
      <c r="D94" s="8"/>
      <c r="E94" s="8"/>
      <c r="F94" s="8"/>
      <c r="G94" s="8"/>
      <c r="H94" s="8"/>
      <c r="I94" s="8"/>
      <c r="J94" s="8"/>
      <c r="K94" s="8"/>
      <c r="L94" s="8"/>
      <c r="M94" s="8">
        <f t="shared" si="12"/>
        <v>0</v>
      </c>
      <c r="N94" s="8"/>
      <c r="Q94" s="8"/>
      <c r="U94" s="8"/>
    </row>
    <row r="95" spans="1:21" ht="25.5">
      <c r="A95" s="2" t="s">
        <v>2</v>
      </c>
      <c r="B95" s="38" t="s">
        <v>379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>
        <f t="shared" si="12"/>
        <v>0</v>
      </c>
      <c r="N95" s="8"/>
      <c r="Q95" s="8"/>
      <c r="U95" s="8"/>
    </row>
    <row r="96" spans="1:21" ht="12.75">
      <c r="A96" s="2" t="s">
        <v>3</v>
      </c>
      <c r="B96" s="1" t="s">
        <v>156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>
        <f t="shared" si="12"/>
        <v>0</v>
      </c>
      <c r="N96" s="8"/>
      <c r="Q96" s="8"/>
      <c r="U96" s="8"/>
    </row>
    <row r="97" spans="1:21" ht="12.75">
      <c r="A97" s="4" t="s">
        <v>4</v>
      </c>
      <c r="B97" s="9" t="s">
        <v>206</v>
      </c>
      <c r="C97" s="8">
        <f>C94+C95+C96</f>
        <v>0</v>
      </c>
      <c r="D97" s="8">
        <f aca="true" t="shared" si="17" ref="D97:L97">D94+D95+D96</f>
        <v>0</v>
      </c>
      <c r="E97" s="8">
        <f t="shared" si="17"/>
        <v>0</v>
      </c>
      <c r="F97" s="8"/>
      <c r="G97" s="8">
        <f t="shared" si="17"/>
        <v>0</v>
      </c>
      <c r="H97" s="8">
        <f t="shared" si="17"/>
        <v>0</v>
      </c>
      <c r="I97" s="8">
        <f t="shared" si="17"/>
        <v>0</v>
      </c>
      <c r="J97" s="8">
        <f t="shared" si="17"/>
        <v>0</v>
      </c>
      <c r="K97" s="8">
        <f t="shared" si="17"/>
        <v>0</v>
      </c>
      <c r="L97" s="8">
        <f t="shared" si="17"/>
        <v>0</v>
      </c>
      <c r="M97" s="8">
        <f t="shared" si="12"/>
        <v>0</v>
      </c>
      <c r="N97" s="8"/>
      <c r="Q97" s="8"/>
      <c r="U97" s="8"/>
    </row>
    <row r="98" spans="1:21" ht="12.75">
      <c r="A98" s="2" t="s">
        <v>11</v>
      </c>
      <c r="B98" s="1" t="s">
        <v>157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>
        <f t="shared" si="12"/>
        <v>0</v>
      </c>
      <c r="N98" s="8"/>
      <c r="Q98" s="8"/>
      <c r="U98" s="8"/>
    </row>
    <row r="99" spans="1:21" ht="12.75">
      <c r="A99" s="2" t="s">
        <v>13</v>
      </c>
      <c r="B99" s="1" t="s">
        <v>158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>
        <f t="shared" si="12"/>
        <v>0</v>
      </c>
      <c r="N99" s="8"/>
      <c r="Q99" s="8"/>
      <c r="U99" s="8"/>
    </row>
    <row r="100" spans="1:21" ht="12.75">
      <c r="A100" s="2" t="s">
        <v>15</v>
      </c>
      <c r="B100" s="1" t="s">
        <v>159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>
        <f t="shared" si="12"/>
        <v>0</v>
      </c>
      <c r="N100" s="8"/>
      <c r="Q100" s="8"/>
      <c r="U100" s="8"/>
    </row>
    <row r="101" spans="1:21" ht="12.75">
      <c r="A101" s="2" t="s">
        <v>5</v>
      </c>
      <c r="B101" s="1" t="s">
        <v>160</v>
      </c>
      <c r="C101" s="8"/>
      <c r="D101" s="8"/>
      <c r="E101" s="8"/>
      <c r="F101" s="8">
        <f aca="true" t="shared" si="18" ref="D101:L102">F97+F98+F99+F100</f>
        <v>0</v>
      </c>
      <c r="G101" s="8"/>
      <c r="H101" s="8"/>
      <c r="I101" s="8"/>
      <c r="J101" s="8"/>
      <c r="K101" s="8"/>
      <c r="L101" s="8"/>
      <c r="M101" s="8">
        <f t="shared" si="12"/>
        <v>0</v>
      </c>
      <c r="N101" s="8"/>
      <c r="Q101" s="8"/>
      <c r="U101" s="8"/>
    </row>
    <row r="102" spans="1:21" ht="12.75">
      <c r="A102" s="4" t="s">
        <v>6</v>
      </c>
      <c r="B102" s="9" t="s">
        <v>207</v>
      </c>
      <c r="C102" s="8">
        <f>C98+C99+C100+C101</f>
        <v>0</v>
      </c>
      <c r="D102" s="8">
        <f t="shared" si="18"/>
        <v>0</v>
      </c>
      <c r="E102" s="8">
        <f t="shared" si="18"/>
        <v>0</v>
      </c>
      <c r="F102" s="8"/>
      <c r="G102" s="8">
        <f t="shared" si="18"/>
        <v>0</v>
      </c>
      <c r="H102" s="8">
        <f t="shared" si="18"/>
        <v>0</v>
      </c>
      <c r="I102" s="8">
        <f t="shared" si="18"/>
        <v>0</v>
      </c>
      <c r="J102" s="8">
        <f t="shared" si="18"/>
        <v>0</v>
      </c>
      <c r="K102" s="8">
        <f t="shared" si="18"/>
        <v>0</v>
      </c>
      <c r="L102" s="8">
        <f t="shared" si="18"/>
        <v>0</v>
      </c>
      <c r="M102" s="8">
        <f t="shared" si="12"/>
        <v>0</v>
      </c>
      <c r="N102" s="8"/>
      <c r="Q102" s="8"/>
      <c r="U102" s="8"/>
    </row>
    <row r="103" spans="1:21" ht="12.75">
      <c r="A103" s="2" t="s">
        <v>19</v>
      </c>
      <c r="B103" s="1" t="s">
        <v>161</v>
      </c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>
        <f t="shared" si="12"/>
        <v>0</v>
      </c>
      <c r="N103" s="8"/>
      <c r="Q103" s="8"/>
      <c r="U103" s="8"/>
    </row>
    <row r="104" spans="1:21" ht="25.5">
      <c r="A104" s="2" t="s">
        <v>21</v>
      </c>
      <c r="B104" s="1" t="s">
        <v>162</v>
      </c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>
        <f t="shared" si="12"/>
        <v>0</v>
      </c>
      <c r="N104" s="8"/>
      <c r="Q104" s="8"/>
      <c r="U104" s="8"/>
    </row>
    <row r="105" spans="1:21" ht="12.75">
      <c r="A105" s="2" t="s">
        <v>23</v>
      </c>
      <c r="B105" s="1" t="s">
        <v>163</v>
      </c>
      <c r="C105" s="8"/>
      <c r="D105" s="8"/>
      <c r="E105" s="8"/>
      <c r="F105" s="8"/>
      <c r="G105" s="8"/>
      <c r="H105" s="8"/>
      <c r="I105" s="8"/>
      <c r="J105" s="8"/>
      <c r="K105" s="8">
        <v>157530002</v>
      </c>
      <c r="L105" s="8"/>
      <c r="M105" s="8">
        <f t="shared" si="12"/>
        <v>157530002</v>
      </c>
      <c r="N105" s="8"/>
      <c r="Q105" s="8"/>
      <c r="U105" s="8"/>
    </row>
    <row r="106" spans="1:21" ht="12.75">
      <c r="A106" s="2" t="s">
        <v>25</v>
      </c>
      <c r="B106" s="1" t="s">
        <v>164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>
        <f t="shared" si="12"/>
        <v>0</v>
      </c>
      <c r="N106" s="8"/>
      <c r="Q106" s="8"/>
      <c r="U106" s="8"/>
    </row>
    <row r="107" spans="1:21" ht="12.75">
      <c r="A107" s="2" t="s">
        <v>27</v>
      </c>
      <c r="B107" s="1" t="s">
        <v>165</v>
      </c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>
        <f t="shared" si="12"/>
        <v>0</v>
      </c>
      <c r="N107" s="8"/>
      <c r="Q107" s="8"/>
      <c r="U107" s="8"/>
    </row>
    <row r="108" spans="1:21" ht="12.75">
      <c r="A108" s="2" t="s">
        <v>28</v>
      </c>
      <c r="B108" s="1" t="s">
        <v>166</v>
      </c>
      <c r="C108" s="8"/>
      <c r="D108" s="8"/>
      <c r="E108" s="8"/>
      <c r="F108" s="8">
        <f aca="true" t="shared" si="19" ref="D108:L109">F96+F101+F102+F103+F104+F105+F106+F107</f>
        <v>0</v>
      </c>
      <c r="G108" s="8"/>
      <c r="H108" s="8"/>
      <c r="I108" s="8"/>
      <c r="J108" s="8"/>
      <c r="K108" s="8"/>
      <c r="L108" s="8"/>
      <c r="M108" s="8">
        <f t="shared" si="12"/>
        <v>0</v>
      </c>
      <c r="N108" s="8"/>
      <c r="Q108" s="8"/>
      <c r="U108" s="8"/>
    </row>
    <row r="109" spans="1:21" ht="12.75">
      <c r="A109" s="4" t="s">
        <v>30</v>
      </c>
      <c r="B109" s="9" t="s">
        <v>208</v>
      </c>
      <c r="C109" s="8">
        <f>C97+C102+C103+C104+C105+C106+C107+C108</f>
        <v>0</v>
      </c>
      <c r="D109" s="8">
        <f t="shared" si="19"/>
        <v>0</v>
      </c>
      <c r="E109" s="8">
        <f t="shared" si="19"/>
        <v>0</v>
      </c>
      <c r="F109" s="8"/>
      <c r="G109" s="8">
        <f t="shared" si="19"/>
        <v>0</v>
      </c>
      <c r="H109" s="8">
        <f t="shared" si="19"/>
        <v>0</v>
      </c>
      <c r="I109" s="8">
        <f t="shared" si="19"/>
        <v>0</v>
      </c>
      <c r="J109" s="8">
        <f t="shared" si="19"/>
        <v>0</v>
      </c>
      <c r="K109" s="8">
        <f t="shared" si="19"/>
        <v>157530002</v>
      </c>
      <c r="L109" s="8">
        <f t="shared" si="19"/>
        <v>0</v>
      </c>
      <c r="M109" s="8">
        <f t="shared" si="12"/>
        <v>157530002</v>
      </c>
      <c r="N109" s="8"/>
      <c r="Q109" s="8"/>
      <c r="U109" s="8"/>
    </row>
    <row r="110" spans="1:21" ht="12.75">
      <c r="A110" s="2" t="s">
        <v>31</v>
      </c>
      <c r="B110" s="1" t="s">
        <v>167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>
        <f t="shared" si="12"/>
        <v>0</v>
      </c>
      <c r="N110" s="8"/>
      <c r="Q110" s="8"/>
      <c r="U110" s="8"/>
    </row>
    <row r="111" spans="1:21" ht="12.75">
      <c r="A111" s="2" t="s">
        <v>0</v>
      </c>
      <c r="B111" s="1" t="s">
        <v>168</v>
      </c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>
        <f t="shared" si="12"/>
        <v>0</v>
      </c>
      <c r="N111" s="8"/>
      <c r="Q111" s="8"/>
      <c r="U111" s="8"/>
    </row>
    <row r="112" spans="1:21" ht="12.75">
      <c r="A112" s="2" t="s">
        <v>33</v>
      </c>
      <c r="B112" s="1" t="s">
        <v>169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>
        <f t="shared" si="12"/>
        <v>0</v>
      </c>
      <c r="N112" s="8"/>
      <c r="Q112" s="8"/>
      <c r="U112" s="8"/>
    </row>
    <row r="113" spans="1:21" ht="12.75">
      <c r="A113" s="2" t="s">
        <v>34</v>
      </c>
      <c r="B113" s="1" t="s">
        <v>170</v>
      </c>
      <c r="C113" s="8"/>
      <c r="D113" s="8"/>
      <c r="E113" s="8"/>
      <c r="F113" s="8">
        <f aca="true" t="shared" si="20" ref="D113:L114">F109+F110+F111+F112</f>
        <v>0</v>
      </c>
      <c r="G113" s="8"/>
      <c r="H113" s="8"/>
      <c r="I113" s="8"/>
      <c r="J113" s="8"/>
      <c r="K113" s="8"/>
      <c r="L113" s="8"/>
      <c r="M113" s="8">
        <f t="shared" si="12"/>
        <v>0</v>
      </c>
      <c r="N113" s="8"/>
      <c r="Q113" s="8"/>
      <c r="U113" s="8"/>
    </row>
    <row r="114" spans="1:21" ht="12.75">
      <c r="A114" s="4" t="s">
        <v>36</v>
      </c>
      <c r="B114" s="9" t="s">
        <v>209</v>
      </c>
      <c r="C114" s="8">
        <f>C110+C111+C112+C113</f>
        <v>0</v>
      </c>
      <c r="D114" s="8">
        <f t="shared" si="20"/>
        <v>0</v>
      </c>
      <c r="E114" s="8">
        <f t="shared" si="20"/>
        <v>0</v>
      </c>
      <c r="F114" s="8"/>
      <c r="G114" s="8">
        <f t="shared" si="20"/>
        <v>0</v>
      </c>
      <c r="H114" s="8">
        <f t="shared" si="20"/>
        <v>0</v>
      </c>
      <c r="I114" s="8">
        <f t="shared" si="20"/>
        <v>0</v>
      </c>
      <c r="J114" s="8">
        <f t="shared" si="20"/>
        <v>0</v>
      </c>
      <c r="K114" s="8">
        <f t="shared" si="20"/>
        <v>0</v>
      </c>
      <c r="L114" s="8">
        <f t="shared" si="20"/>
        <v>0</v>
      </c>
      <c r="M114" s="8">
        <f t="shared" si="12"/>
        <v>0</v>
      </c>
      <c r="N114" s="8"/>
      <c r="Q114" s="8"/>
      <c r="U114" s="8"/>
    </row>
    <row r="115" spans="1:21" ht="12.75">
      <c r="A115" s="2" t="s">
        <v>38</v>
      </c>
      <c r="B115" s="38" t="s">
        <v>378</v>
      </c>
      <c r="C115" s="8"/>
      <c r="D115" s="8"/>
      <c r="E115" s="8"/>
      <c r="F115" s="8">
        <f aca="true" t="shared" si="21" ref="D115:L116">F108+F113+F114</f>
        <v>0</v>
      </c>
      <c r="G115" s="8"/>
      <c r="H115" s="8"/>
      <c r="I115" s="8"/>
      <c r="J115" s="8"/>
      <c r="K115" s="8"/>
      <c r="L115" s="8"/>
      <c r="M115" s="8">
        <f t="shared" si="12"/>
        <v>0</v>
      </c>
      <c r="N115" s="8"/>
      <c r="Q115" s="8"/>
      <c r="U115" s="8"/>
    </row>
    <row r="116" spans="1:21" ht="12.75">
      <c r="A116" s="4" t="s">
        <v>40</v>
      </c>
      <c r="B116" s="9" t="s">
        <v>210</v>
      </c>
      <c r="C116" s="8">
        <f>C109+C114+C115</f>
        <v>0</v>
      </c>
      <c r="D116" s="8">
        <f t="shared" si="21"/>
        <v>0</v>
      </c>
      <c r="E116" s="8">
        <f t="shared" si="21"/>
        <v>0</v>
      </c>
      <c r="F116" s="37">
        <f>F92+F115</f>
        <v>0</v>
      </c>
      <c r="G116" s="8">
        <f t="shared" si="21"/>
        <v>0</v>
      </c>
      <c r="H116" s="8">
        <f t="shared" si="21"/>
        <v>0</v>
      </c>
      <c r="I116" s="8">
        <f t="shared" si="21"/>
        <v>0</v>
      </c>
      <c r="J116" s="8">
        <f t="shared" si="21"/>
        <v>0</v>
      </c>
      <c r="K116" s="8">
        <f t="shared" si="21"/>
        <v>157530002</v>
      </c>
      <c r="L116" s="8">
        <f t="shared" si="21"/>
        <v>0</v>
      </c>
      <c r="M116" s="8">
        <f>+M109</f>
        <v>157530002</v>
      </c>
      <c r="N116" s="8"/>
      <c r="Q116" s="8"/>
      <c r="U116" s="8"/>
    </row>
    <row r="117" spans="2:23" ht="12.75">
      <c r="B117" s="9" t="s">
        <v>211</v>
      </c>
      <c r="C117" s="37">
        <f>C93+C116</f>
        <v>22990000</v>
      </c>
      <c r="D117" s="37">
        <f>D93+D116</f>
        <v>96735034</v>
      </c>
      <c r="E117" s="37">
        <f>E93+E116</f>
        <v>3536000</v>
      </c>
      <c r="F117" s="37">
        <f>F93+F116</f>
        <v>5443000</v>
      </c>
      <c r="G117" s="37">
        <f aca="true" t="shared" si="22" ref="G117:L117">G93+G116</f>
        <v>2498000</v>
      </c>
      <c r="H117" s="37">
        <f t="shared" si="22"/>
        <v>3401000</v>
      </c>
      <c r="I117" s="37">
        <f t="shared" si="22"/>
        <v>635000</v>
      </c>
      <c r="J117" s="37">
        <f t="shared" si="22"/>
        <v>4000000</v>
      </c>
      <c r="K117" s="37">
        <f t="shared" si="22"/>
        <v>157530002</v>
      </c>
      <c r="L117" s="37">
        <f t="shared" si="22"/>
        <v>7500000</v>
      </c>
      <c r="M117" s="37">
        <f>+M116+M93</f>
        <v>304268036</v>
      </c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</sheetData>
  <sheetProtection/>
  <mergeCells count="2">
    <mergeCell ref="A1:B1"/>
    <mergeCell ref="A2:B2"/>
  </mergeCells>
  <printOptions gridLines="1"/>
  <pageMargins left="0.2755905511811024" right="0.35433070866141736" top="0.4724409448818898" bottom="0.7480314960629921" header="0.31496062992125984" footer="0.3149606299212598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B1">
      <selection activeCell="A1" sqref="A1:F127"/>
    </sheetView>
  </sheetViews>
  <sheetFormatPr defaultColWidth="9.140625" defaultRowHeight="12.75"/>
  <cols>
    <col min="1" max="1" width="8.140625" style="0" hidden="1" customWidth="1"/>
    <col min="2" max="2" width="82.00390625" style="0" customWidth="1"/>
    <col min="3" max="3" width="12.57421875" style="0" customWidth="1"/>
    <col min="4" max="4" width="11.140625" style="0" customWidth="1"/>
    <col min="6" max="6" width="11.28125" style="0" customWidth="1"/>
  </cols>
  <sheetData>
    <row r="1" spans="1:6" ht="12.75">
      <c r="A1" s="82" t="s">
        <v>407</v>
      </c>
      <c r="B1" s="83"/>
      <c r="C1" s="12"/>
      <c r="D1" s="12"/>
      <c r="E1" s="12"/>
      <c r="F1" s="12"/>
    </row>
    <row r="2" spans="1:6" ht="12.75">
      <c r="A2" s="82" t="s">
        <v>399</v>
      </c>
      <c r="B2" s="83"/>
      <c r="C2" s="84">
        <v>2019</v>
      </c>
      <c r="D2" s="12" t="s">
        <v>349</v>
      </c>
      <c r="E2" s="12" t="s">
        <v>344</v>
      </c>
      <c r="F2" s="12" t="s">
        <v>345</v>
      </c>
    </row>
    <row r="3" spans="1:6" ht="15">
      <c r="A3" s="85"/>
      <c r="B3" s="85" t="s">
        <v>403</v>
      </c>
      <c r="C3" s="84" t="s">
        <v>346</v>
      </c>
      <c r="D3" s="12" t="s">
        <v>201</v>
      </c>
      <c r="E3" s="12" t="s">
        <v>203</v>
      </c>
      <c r="F3" s="12" t="s">
        <v>201</v>
      </c>
    </row>
    <row r="4" spans="1:6" ht="12.75">
      <c r="A4" s="86" t="s">
        <v>1</v>
      </c>
      <c r="B4" s="18" t="s">
        <v>7</v>
      </c>
      <c r="C4" s="40">
        <v>6438000</v>
      </c>
      <c r="D4" s="12">
        <v>3638000</v>
      </c>
      <c r="E4" s="12"/>
      <c r="F4" s="12">
        <v>2800000</v>
      </c>
    </row>
    <row r="5" spans="1:6" ht="12.75">
      <c r="A5" s="86" t="s">
        <v>2</v>
      </c>
      <c r="B5" s="18" t="s">
        <v>8</v>
      </c>
      <c r="C5" s="40"/>
      <c r="D5" s="12"/>
      <c r="E5" s="12"/>
      <c r="F5" s="12"/>
    </row>
    <row r="6" spans="1:6" ht="12.75">
      <c r="A6" s="86" t="s">
        <v>3</v>
      </c>
      <c r="B6" s="18" t="s">
        <v>9</v>
      </c>
      <c r="C6" s="40"/>
      <c r="D6" s="12"/>
      <c r="E6" s="12"/>
      <c r="F6" s="12"/>
    </row>
    <row r="7" spans="1:6" ht="12.75">
      <c r="A7" s="86" t="s">
        <v>4</v>
      </c>
      <c r="B7" s="18" t="s">
        <v>10</v>
      </c>
      <c r="C7" s="40"/>
      <c r="D7" s="12"/>
      <c r="E7" s="12"/>
      <c r="F7" s="12"/>
    </row>
    <row r="8" spans="1:6" ht="12.75">
      <c r="A8" s="86" t="s">
        <v>11</v>
      </c>
      <c r="B8" s="18" t="s">
        <v>12</v>
      </c>
      <c r="C8" s="40"/>
      <c r="D8" s="12"/>
      <c r="E8" s="12"/>
      <c r="F8" s="12"/>
    </row>
    <row r="9" spans="1:6" ht="12.75">
      <c r="A9" s="86" t="s">
        <v>13</v>
      </c>
      <c r="B9" s="18" t="s">
        <v>14</v>
      </c>
      <c r="C9" s="40"/>
      <c r="D9" s="12"/>
      <c r="E9" s="12"/>
      <c r="F9" s="12"/>
    </row>
    <row r="10" spans="1:6" ht="12.75">
      <c r="A10" s="86" t="s">
        <v>15</v>
      </c>
      <c r="B10" s="18" t="s">
        <v>16</v>
      </c>
      <c r="C10" s="40">
        <v>298000</v>
      </c>
      <c r="D10" s="12">
        <v>149000</v>
      </c>
      <c r="E10" s="12"/>
      <c r="F10" s="12">
        <v>149000</v>
      </c>
    </row>
    <row r="11" spans="1:6" ht="12.75">
      <c r="A11" s="86" t="s">
        <v>5</v>
      </c>
      <c r="B11" s="18" t="s">
        <v>17</v>
      </c>
      <c r="C11" s="40"/>
      <c r="D11" s="12"/>
      <c r="E11" s="12"/>
      <c r="F11" s="12"/>
    </row>
    <row r="12" spans="1:6" ht="12.75">
      <c r="A12" s="86" t="s">
        <v>6</v>
      </c>
      <c r="B12" s="18" t="s">
        <v>18</v>
      </c>
      <c r="C12" s="40"/>
      <c r="D12" s="12"/>
      <c r="E12" s="12"/>
      <c r="F12" s="12"/>
    </row>
    <row r="13" spans="1:6" ht="12.75">
      <c r="A13" s="86" t="s">
        <v>19</v>
      </c>
      <c r="B13" s="18" t="s">
        <v>20</v>
      </c>
      <c r="C13" s="40">
        <v>60000</v>
      </c>
      <c r="D13" s="12">
        <v>30000</v>
      </c>
      <c r="E13" s="12"/>
      <c r="F13" s="12">
        <v>30000</v>
      </c>
    </row>
    <row r="14" spans="1:6" ht="12.75">
      <c r="A14" s="86" t="s">
        <v>21</v>
      </c>
      <c r="B14" s="18" t="s">
        <v>22</v>
      </c>
      <c r="C14" s="40"/>
      <c r="D14" s="12"/>
      <c r="E14" s="12"/>
      <c r="F14" s="12"/>
    </row>
    <row r="15" spans="1:6" ht="12.75">
      <c r="A15" s="86" t="s">
        <v>23</v>
      </c>
      <c r="B15" s="18" t="s">
        <v>24</v>
      </c>
      <c r="C15" s="40"/>
      <c r="D15" s="12"/>
      <c r="E15" s="12"/>
      <c r="F15" s="12"/>
    </row>
    <row r="16" spans="1:6" ht="12.75">
      <c r="A16" s="86" t="s">
        <v>25</v>
      </c>
      <c r="B16" s="18" t="s">
        <v>26</v>
      </c>
      <c r="C16" s="40"/>
      <c r="D16" s="12"/>
      <c r="E16" s="12"/>
      <c r="F16" s="12"/>
    </row>
    <row r="17" spans="1:6" ht="12.75">
      <c r="A17" s="87" t="s">
        <v>27</v>
      </c>
      <c r="B17" s="21" t="s">
        <v>185</v>
      </c>
      <c r="C17" s="40">
        <f>SUM(C4:C16)</f>
        <v>6796000</v>
      </c>
      <c r="D17" s="40">
        <f>SUM(D4:D16)</f>
        <v>3817000</v>
      </c>
      <c r="E17" s="12"/>
      <c r="F17" s="40">
        <f>SUM(F4:F16)</f>
        <v>2979000</v>
      </c>
    </row>
    <row r="18" spans="1:6" ht="12.75">
      <c r="A18" s="86" t="s">
        <v>28</v>
      </c>
      <c r="B18" s="18" t="s">
        <v>29</v>
      </c>
      <c r="C18" s="40"/>
      <c r="D18" s="12"/>
      <c r="E18" s="12"/>
      <c r="F18" s="12"/>
    </row>
    <row r="19" spans="1:6" ht="25.5">
      <c r="A19" s="86" t="s">
        <v>30</v>
      </c>
      <c r="B19" s="18" t="s">
        <v>316</v>
      </c>
      <c r="C19" s="40"/>
      <c r="D19" s="12"/>
      <c r="E19" s="12"/>
      <c r="F19" s="12"/>
    </row>
    <row r="20" spans="1:6" ht="12.75">
      <c r="A20" s="86" t="s">
        <v>31</v>
      </c>
      <c r="B20" s="18" t="s">
        <v>32</v>
      </c>
      <c r="C20" s="40"/>
      <c r="D20" s="12"/>
      <c r="E20" s="12"/>
      <c r="F20" s="12"/>
    </row>
    <row r="21" spans="1:6" ht="12.75">
      <c r="A21" s="87" t="s">
        <v>0</v>
      </c>
      <c r="B21" s="21" t="s">
        <v>186</v>
      </c>
      <c r="C21" s="40">
        <f>C18+C19+C20</f>
        <v>0</v>
      </c>
      <c r="D21" s="12"/>
      <c r="E21" s="12"/>
      <c r="F21" s="12"/>
    </row>
    <row r="22" spans="1:6" ht="12.75">
      <c r="A22" s="87" t="s">
        <v>33</v>
      </c>
      <c r="B22" s="21" t="s">
        <v>187</v>
      </c>
      <c r="C22" s="39">
        <f>C17+C21</f>
        <v>6796000</v>
      </c>
      <c r="D22" s="39">
        <f>D17+D21</f>
        <v>3817000</v>
      </c>
      <c r="E22" s="88"/>
      <c r="F22" s="39">
        <f>F17+F21</f>
        <v>2979000</v>
      </c>
    </row>
    <row r="23" spans="1:6" ht="25.5">
      <c r="A23" s="87" t="s">
        <v>34</v>
      </c>
      <c r="B23" s="21" t="s">
        <v>35</v>
      </c>
      <c r="C23" s="39">
        <v>1358200</v>
      </c>
      <c r="D23" s="88">
        <v>761200</v>
      </c>
      <c r="E23" s="88"/>
      <c r="F23" s="88">
        <v>597000</v>
      </c>
    </row>
    <row r="24" spans="1:6" ht="12.75">
      <c r="A24" s="86" t="s">
        <v>36</v>
      </c>
      <c r="B24" s="18" t="s">
        <v>37</v>
      </c>
      <c r="C24" s="40"/>
      <c r="D24" s="12"/>
      <c r="E24" s="12"/>
      <c r="F24" s="12"/>
    </row>
    <row r="25" spans="1:6" ht="12.75">
      <c r="A25" s="86" t="s">
        <v>38</v>
      </c>
      <c r="B25" s="18" t="s">
        <v>39</v>
      </c>
      <c r="C25" s="40">
        <v>60000</v>
      </c>
      <c r="D25" s="12">
        <v>30000</v>
      </c>
      <c r="E25" s="12"/>
      <c r="F25" s="12">
        <v>30000</v>
      </c>
    </row>
    <row r="26" spans="1:6" ht="12.75">
      <c r="A26" s="86" t="s">
        <v>40</v>
      </c>
      <c r="B26" s="18" t="s">
        <v>41</v>
      </c>
      <c r="C26" s="40"/>
      <c r="D26" s="12"/>
      <c r="E26" s="12"/>
      <c r="F26" s="12"/>
    </row>
    <row r="27" spans="1:6" ht="12.75">
      <c r="A27" s="87" t="s">
        <v>42</v>
      </c>
      <c r="B27" s="21" t="s">
        <v>188</v>
      </c>
      <c r="C27" s="40">
        <v>60000</v>
      </c>
      <c r="D27" s="12">
        <v>30000</v>
      </c>
      <c r="E27" s="12"/>
      <c r="F27" s="12">
        <v>30000</v>
      </c>
    </row>
    <row r="28" spans="1:6" ht="12.75">
      <c r="A28" s="86" t="s">
        <v>43</v>
      </c>
      <c r="B28" s="18" t="s">
        <v>44</v>
      </c>
      <c r="C28" s="40">
        <v>150000</v>
      </c>
      <c r="D28" s="12">
        <v>75000</v>
      </c>
      <c r="E28" s="12"/>
      <c r="F28" s="12">
        <v>75000</v>
      </c>
    </row>
    <row r="29" spans="1:6" ht="12.75">
      <c r="A29" s="86" t="s">
        <v>45</v>
      </c>
      <c r="B29" s="18" t="s">
        <v>46</v>
      </c>
      <c r="C29" s="40"/>
      <c r="D29" s="12"/>
      <c r="E29" s="12"/>
      <c r="F29" s="12"/>
    </row>
    <row r="30" spans="1:6" ht="12.75">
      <c r="A30" s="87" t="s">
        <v>47</v>
      </c>
      <c r="B30" s="21" t="s">
        <v>189</v>
      </c>
      <c r="C30" s="40">
        <f>C28+C29</f>
        <v>150000</v>
      </c>
      <c r="D30" s="12">
        <v>75000</v>
      </c>
      <c r="E30" s="12"/>
      <c r="F30" s="12">
        <v>75000</v>
      </c>
    </row>
    <row r="31" spans="1:6" ht="12.75">
      <c r="A31" s="86" t="s">
        <v>48</v>
      </c>
      <c r="B31" s="18" t="s">
        <v>49</v>
      </c>
      <c r="C31" s="40"/>
      <c r="D31" s="12"/>
      <c r="E31" s="12"/>
      <c r="F31" s="12"/>
    </row>
    <row r="32" spans="1:6" ht="12.75">
      <c r="A32" s="86" t="s">
        <v>50</v>
      </c>
      <c r="B32" s="18" t="s">
        <v>51</v>
      </c>
      <c r="C32" s="40"/>
      <c r="D32" s="12"/>
      <c r="E32" s="12"/>
      <c r="F32" s="12"/>
    </row>
    <row r="33" spans="1:6" ht="12.75">
      <c r="A33" s="86" t="s">
        <v>52</v>
      </c>
      <c r="B33" s="18" t="s">
        <v>53</v>
      </c>
      <c r="C33" s="40"/>
      <c r="D33" s="12"/>
      <c r="E33" s="12"/>
      <c r="F33" s="12"/>
    </row>
    <row r="34" spans="1:6" ht="12.75">
      <c r="A34" s="86" t="s">
        <v>54</v>
      </c>
      <c r="B34" s="18" t="s">
        <v>55</v>
      </c>
      <c r="C34" s="40"/>
      <c r="D34" s="12"/>
      <c r="E34" s="12"/>
      <c r="F34" s="12"/>
    </row>
    <row r="35" spans="1:6" ht="12.75">
      <c r="A35" s="86" t="s">
        <v>56</v>
      </c>
      <c r="B35" s="18" t="s">
        <v>57</v>
      </c>
      <c r="C35" s="40"/>
      <c r="D35" s="12"/>
      <c r="E35" s="12"/>
      <c r="F35" s="12"/>
    </row>
    <row r="36" spans="1:6" ht="12.75">
      <c r="A36" s="86" t="s">
        <v>58</v>
      </c>
      <c r="B36" s="18" t="s">
        <v>59</v>
      </c>
      <c r="C36" s="40"/>
      <c r="D36" s="12"/>
      <c r="E36" s="12"/>
      <c r="F36" s="12"/>
    </row>
    <row r="37" spans="1:6" ht="12.75">
      <c r="A37" s="86" t="s">
        <v>60</v>
      </c>
      <c r="B37" s="18" t="s">
        <v>61</v>
      </c>
      <c r="C37" s="40">
        <v>100000</v>
      </c>
      <c r="D37" s="12">
        <v>50000</v>
      </c>
      <c r="E37" s="12"/>
      <c r="F37" s="12">
        <v>50000</v>
      </c>
    </row>
    <row r="38" spans="1:6" ht="12.75">
      <c r="A38" s="87" t="s">
        <v>62</v>
      </c>
      <c r="B38" s="21" t="s">
        <v>190</v>
      </c>
      <c r="C38" s="40">
        <f>SUM(C31:C37)</f>
        <v>100000</v>
      </c>
      <c r="D38" s="40">
        <f>SUM(D31:D37)</f>
        <v>50000</v>
      </c>
      <c r="E38" s="12"/>
      <c r="F38" s="40">
        <f>SUM(F31:F37)</f>
        <v>50000</v>
      </c>
    </row>
    <row r="39" spans="1:6" ht="12.75">
      <c r="A39" s="86" t="s">
        <v>63</v>
      </c>
      <c r="B39" s="18" t="s">
        <v>64</v>
      </c>
      <c r="C39" s="40">
        <v>30000</v>
      </c>
      <c r="D39" s="12">
        <v>15000</v>
      </c>
      <c r="E39" s="12"/>
      <c r="F39" s="12">
        <v>15000</v>
      </c>
    </row>
    <row r="40" spans="1:6" ht="12.75">
      <c r="A40" s="86" t="s">
        <v>65</v>
      </c>
      <c r="B40" s="18" t="s">
        <v>66</v>
      </c>
      <c r="C40" s="40"/>
      <c r="D40" s="12"/>
      <c r="E40" s="12"/>
      <c r="F40" s="12"/>
    </row>
    <row r="41" spans="1:6" ht="12.75">
      <c r="A41" s="87" t="s">
        <v>67</v>
      </c>
      <c r="B41" s="21" t="s">
        <v>191</v>
      </c>
      <c r="C41" s="40">
        <f>C39+C40</f>
        <v>30000</v>
      </c>
      <c r="D41" s="40">
        <f>D39+D40</f>
        <v>15000</v>
      </c>
      <c r="E41" s="12"/>
      <c r="F41" s="40">
        <f>F39+F40</f>
        <v>15000</v>
      </c>
    </row>
    <row r="42" spans="1:6" ht="12.75">
      <c r="A42" s="86" t="s">
        <v>68</v>
      </c>
      <c r="B42" s="18" t="s">
        <v>69</v>
      </c>
      <c r="C42" s="40"/>
      <c r="D42" s="12"/>
      <c r="E42" s="12"/>
      <c r="F42" s="12"/>
    </row>
    <row r="43" spans="1:6" ht="12.75">
      <c r="A43" s="86" t="s">
        <v>70</v>
      </c>
      <c r="B43" s="18" t="s">
        <v>71</v>
      </c>
      <c r="C43" s="40"/>
      <c r="D43" s="12"/>
      <c r="E43" s="12"/>
      <c r="F43" s="12"/>
    </row>
    <row r="44" spans="1:6" ht="12.75">
      <c r="A44" s="86" t="s">
        <v>72</v>
      </c>
      <c r="B44" s="18" t="s">
        <v>73</v>
      </c>
      <c r="C44" s="40"/>
      <c r="D44" s="12"/>
      <c r="E44" s="12"/>
      <c r="F44" s="12"/>
    </row>
    <row r="45" spans="1:6" ht="12.75">
      <c r="A45" s="86" t="s">
        <v>74</v>
      </c>
      <c r="B45" s="18" t="s">
        <v>75</v>
      </c>
      <c r="C45" s="40"/>
      <c r="D45" s="12"/>
      <c r="E45" s="12"/>
      <c r="F45" s="12"/>
    </row>
    <row r="46" spans="1:6" ht="12.75">
      <c r="A46" s="86" t="s">
        <v>76</v>
      </c>
      <c r="B46" s="18" t="s">
        <v>77</v>
      </c>
      <c r="C46" s="40"/>
      <c r="D46" s="12"/>
      <c r="E46" s="12"/>
      <c r="F46" s="12"/>
    </row>
    <row r="47" spans="1:6" ht="12.75">
      <c r="A47" s="87" t="s">
        <v>78</v>
      </c>
      <c r="B47" s="21" t="s">
        <v>192</v>
      </c>
      <c r="C47" s="40">
        <f>SUM(C42:C46)</f>
        <v>0</v>
      </c>
      <c r="D47" s="12"/>
      <c r="E47" s="12"/>
      <c r="F47" s="12"/>
    </row>
    <row r="48" spans="1:6" ht="12.75">
      <c r="A48" s="87" t="s">
        <v>79</v>
      </c>
      <c r="B48" s="21" t="s">
        <v>193</v>
      </c>
      <c r="C48" s="39">
        <f>C27+C30+C38+C41+C47</f>
        <v>340000</v>
      </c>
      <c r="D48" s="39">
        <f>D27+D30+D38+D41+D47</f>
        <v>170000</v>
      </c>
      <c r="E48" s="88"/>
      <c r="F48" s="39">
        <f>F27+F30+F38+F41+F47</f>
        <v>170000</v>
      </c>
    </row>
    <row r="49" spans="1:6" ht="12.75" hidden="1">
      <c r="A49" s="86" t="s">
        <v>80</v>
      </c>
      <c r="B49" s="18" t="s">
        <v>81</v>
      </c>
      <c r="C49" s="40"/>
      <c r="D49" s="12"/>
      <c r="E49" s="12"/>
      <c r="F49" s="12"/>
    </row>
    <row r="50" spans="1:6" ht="12.75" hidden="1">
      <c r="A50" s="86" t="s">
        <v>82</v>
      </c>
      <c r="B50" s="18" t="s">
        <v>83</v>
      </c>
      <c r="C50" s="40"/>
      <c r="D50" s="12"/>
      <c r="E50" s="12"/>
      <c r="F50" s="12"/>
    </row>
    <row r="51" spans="1:6" ht="12.75" hidden="1">
      <c r="A51" s="86" t="s">
        <v>84</v>
      </c>
      <c r="B51" s="18" t="s">
        <v>85</v>
      </c>
      <c r="C51" s="40"/>
      <c r="D51" s="12"/>
      <c r="E51" s="12"/>
      <c r="F51" s="12"/>
    </row>
    <row r="52" spans="1:6" ht="12.75" hidden="1">
      <c r="A52" s="86" t="s">
        <v>86</v>
      </c>
      <c r="B52" s="18" t="s">
        <v>87</v>
      </c>
      <c r="C52" s="40"/>
      <c r="D52" s="12"/>
      <c r="E52" s="12"/>
      <c r="F52" s="12"/>
    </row>
    <row r="53" spans="1:6" ht="12.75" hidden="1">
      <c r="A53" s="86" t="s">
        <v>88</v>
      </c>
      <c r="B53" s="18" t="s">
        <v>89</v>
      </c>
      <c r="C53" s="40"/>
      <c r="D53" s="12"/>
      <c r="E53" s="12"/>
      <c r="F53" s="12"/>
    </row>
    <row r="54" spans="1:6" ht="12.75" hidden="1">
      <c r="A54" s="86" t="s">
        <v>90</v>
      </c>
      <c r="B54" s="18" t="s">
        <v>91</v>
      </c>
      <c r="C54" s="40"/>
      <c r="D54" s="12"/>
      <c r="E54" s="12"/>
      <c r="F54" s="12"/>
    </row>
    <row r="55" spans="1:6" ht="12.75" hidden="1">
      <c r="A55" s="86" t="s">
        <v>92</v>
      </c>
      <c r="B55" s="18" t="s">
        <v>93</v>
      </c>
      <c r="C55" s="40"/>
      <c r="D55" s="12"/>
      <c r="E55" s="12"/>
      <c r="F55" s="12"/>
    </row>
    <row r="56" spans="1:6" ht="12.75" hidden="1">
      <c r="A56" s="86" t="s">
        <v>94</v>
      </c>
      <c r="B56" s="18" t="s">
        <v>95</v>
      </c>
      <c r="C56" s="40"/>
      <c r="D56" s="12"/>
      <c r="E56" s="12"/>
      <c r="F56" s="12"/>
    </row>
    <row r="57" spans="1:6" ht="12.75" hidden="1">
      <c r="A57" s="87" t="s">
        <v>96</v>
      </c>
      <c r="B57" s="21" t="s">
        <v>194</v>
      </c>
      <c r="C57" s="40">
        <f>SUM(C49:C56)</f>
        <v>0</v>
      </c>
      <c r="D57" s="12"/>
      <c r="E57" s="12"/>
      <c r="F57" s="12"/>
    </row>
    <row r="58" spans="1:6" ht="12.75" hidden="1">
      <c r="A58" s="86" t="s">
        <v>97</v>
      </c>
      <c r="B58" s="18" t="s">
        <v>98</v>
      </c>
      <c r="C58" s="40"/>
      <c r="D58" s="12"/>
      <c r="E58" s="12"/>
      <c r="F58" s="12"/>
    </row>
    <row r="59" spans="1:6" ht="12.75" hidden="1">
      <c r="A59" s="86" t="s">
        <v>99</v>
      </c>
      <c r="B59" s="18" t="s">
        <v>100</v>
      </c>
      <c r="C59" s="40"/>
      <c r="D59" s="12"/>
      <c r="E59" s="12"/>
      <c r="F59" s="12"/>
    </row>
    <row r="60" spans="1:6" ht="25.5" hidden="1">
      <c r="A60" s="86" t="s">
        <v>101</v>
      </c>
      <c r="B60" s="18" t="s">
        <v>317</v>
      </c>
      <c r="C60" s="40"/>
      <c r="D60" s="12"/>
      <c r="E60" s="12"/>
      <c r="F60" s="12"/>
    </row>
    <row r="61" spans="1:6" ht="25.5" hidden="1">
      <c r="A61" s="86" t="s">
        <v>102</v>
      </c>
      <c r="B61" s="18" t="s">
        <v>318</v>
      </c>
      <c r="C61" s="40"/>
      <c r="D61" s="12"/>
      <c r="E61" s="12"/>
      <c r="F61" s="12"/>
    </row>
    <row r="62" spans="1:6" ht="25.5" hidden="1">
      <c r="A62" s="86" t="s">
        <v>103</v>
      </c>
      <c r="B62" s="18" t="s">
        <v>319</v>
      </c>
      <c r="C62" s="40"/>
      <c r="D62" s="12"/>
      <c r="E62" s="12"/>
      <c r="F62" s="12"/>
    </row>
    <row r="63" spans="1:6" ht="12.75" hidden="1">
      <c r="A63" s="86" t="s">
        <v>104</v>
      </c>
      <c r="B63" s="18" t="s">
        <v>105</v>
      </c>
      <c r="C63" s="40"/>
      <c r="D63" s="12"/>
      <c r="E63" s="12"/>
      <c r="F63" s="12"/>
    </row>
    <row r="64" spans="1:6" ht="25.5" hidden="1">
      <c r="A64" s="86" t="s">
        <v>106</v>
      </c>
      <c r="B64" s="18" t="s">
        <v>320</v>
      </c>
      <c r="C64" s="40"/>
      <c r="D64" s="12"/>
      <c r="E64" s="12"/>
      <c r="F64" s="12"/>
    </row>
    <row r="65" spans="1:6" ht="25.5" hidden="1">
      <c r="A65" s="86" t="s">
        <v>107</v>
      </c>
      <c r="B65" s="18" t="s">
        <v>321</v>
      </c>
      <c r="C65" s="40"/>
      <c r="D65" s="12"/>
      <c r="E65" s="12"/>
      <c r="F65" s="12"/>
    </row>
    <row r="66" spans="1:6" ht="12.75" hidden="1">
      <c r="A66" s="86" t="s">
        <v>108</v>
      </c>
      <c r="B66" s="18" t="s">
        <v>109</v>
      </c>
      <c r="C66" s="40"/>
      <c r="D66" s="12"/>
      <c r="E66" s="12"/>
      <c r="F66" s="12"/>
    </row>
    <row r="67" spans="1:6" ht="12.75" hidden="1">
      <c r="A67" s="86" t="s">
        <v>110</v>
      </c>
      <c r="B67" s="18" t="s">
        <v>111</v>
      </c>
      <c r="C67" s="40"/>
      <c r="D67" s="12"/>
      <c r="E67" s="12"/>
      <c r="F67" s="12"/>
    </row>
    <row r="68" spans="1:6" ht="12.75" hidden="1">
      <c r="A68" s="86" t="s">
        <v>112</v>
      </c>
      <c r="B68" s="18" t="s">
        <v>113</v>
      </c>
      <c r="C68" s="40"/>
      <c r="D68" s="12"/>
      <c r="E68" s="12"/>
      <c r="F68" s="12"/>
    </row>
    <row r="69" spans="1:6" ht="12.75" hidden="1">
      <c r="A69" s="86" t="s">
        <v>114</v>
      </c>
      <c r="B69" s="18" t="s">
        <v>115</v>
      </c>
      <c r="C69" s="40"/>
      <c r="D69" s="12"/>
      <c r="E69" s="12"/>
      <c r="F69" s="12"/>
    </row>
    <row r="70" spans="1:6" ht="12.75" hidden="1">
      <c r="A70" s="87" t="s">
        <v>116</v>
      </c>
      <c r="B70" s="21" t="s">
        <v>195</v>
      </c>
      <c r="C70" s="40">
        <f>SUM(C58:C69)</f>
        <v>0</v>
      </c>
      <c r="D70" s="12"/>
      <c r="E70" s="12"/>
      <c r="F70" s="12"/>
    </row>
    <row r="71" spans="1:6" ht="12.75" hidden="1">
      <c r="A71" s="86" t="s">
        <v>117</v>
      </c>
      <c r="B71" s="18" t="s">
        <v>118</v>
      </c>
      <c r="C71" s="40"/>
      <c r="D71" s="12"/>
      <c r="E71" s="12"/>
      <c r="F71" s="12"/>
    </row>
    <row r="72" spans="1:6" ht="12.75" hidden="1">
      <c r="A72" s="86" t="s">
        <v>119</v>
      </c>
      <c r="B72" s="18" t="s">
        <v>120</v>
      </c>
      <c r="C72" s="40"/>
      <c r="D72" s="12"/>
      <c r="E72" s="12"/>
      <c r="F72" s="12"/>
    </row>
    <row r="73" spans="1:6" ht="12.75" hidden="1">
      <c r="A73" s="86" t="s">
        <v>121</v>
      </c>
      <c r="B73" s="18" t="s">
        <v>122</v>
      </c>
      <c r="C73" s="40"/>
      <c r="D73" s="12"/>
      <c r="E73" s="12"/>
      <c r="F73" s="12"/>
    </row>
    <row r="74" spans="1:6" ht="12.75" hidden="1">
      <c r="A74" s="86" t="s">
        <v>123</v>
      </c>
      <c r="B74" s="18" t="s">
        <v>124</v>
      </c>
      <c r="C74" s="40"/>
      <c r="D74" s="12"/>
      <c r="E74" s="12"/>
      <c r="F74" s="12"/>
    </row>
    <row r="75" spans="1:6" ht="12.75" hidden="1">
      <c r="A75" s="86" t="s">
        <v>125</v>
      </c>
      <c r="B75" s="18" t="s">
        <v>126</v>
      </c>
      <c r="C75" s="40"/>
      <c r="D75" s="12"/>
      <c r="E75" s="12"/>
      <c r="F75" s="12"/>
    </row>
    <row r="76" spans="1:6" ht="12.75" hidden="1">
      <c r="A76" s="86" t="s">
        <v>127</v>
      </c>
      <c r="B76" s="18" t="s">
        <v>128</v>
      </c>
      <c r="C76" s="40"/>
      <c r="D76" s="12"/>
      <c r="E76" s="12"/>
      <c r="F76" s="12"/>
    </row>
    <row r="77" spans="1:6" ht="12.75" hidden="1">
      <c r="A77" s="86" t="s">
        <v>129</v>
      </c>
      <c r="B77" s="18" t="s">
        <v>130</v>
      </c>
      <c r="C77" s="40"/>
      <c r="D77" s="12"/>
      <c r="E77" s="12"/>
      <c r="F77" s="12"/>
    </row>
    <row r="78" spans="1:6" ht="12.75" hidden="1">
      <c r="A78" s="87" t="s">
        <v>131</v>
      </c>
      <c r="B78" s="21" t="s">
        <v>196</v>
      </c>
      <c r="C78" s="40">
        <f>SUM(C71:C77)</f>
        <v>0</v>
      </c>
      <c r="D78" s="12"/>
      <c r="E78" s="12"/>
      <c r="F78" s="12"/>
    </row>
    <row r="79" spans="1:6" ht="12.75" hidden="1">
      <c r="A79" s="86" t="s">
        <v>132</v>
      </c>
      <c r="B79" s="18" t="s">
        <v>133</v>
      </c>
      <c r="C79" s="40"/>
      <c r="D79" s="12"/>
      <c r="E79" s="12"/>
      <c r="F79" s="12"/>
    </row>
    <row r="80" spans="1:6" ht="12.75" hidden="1">
      <c r="A80" s="86" t="s">
        <v>134</v>
      </c>
      <c r="B80" s="18" t="s">
        <v>135</v>
      </c>
      <c r="C80" s="40"/>
      <c r="D80" s="12"/>
      <c r="E80" s="12"/>
      <c r="F80" s="12"/>
    </row>
    <row r="81" spans="1:6" ht="12.75" hidden="1">
      <c r="A81" s="86" t="s">
        <v>136</v>
      </c>
      <c r="B81" s="18" t="s">
        <v>137</v>
      </c>
      <c r="C81" s="40"/>
      <c r="D81" s="12"/>
      <c r="E81" s="12"/>
      <c r="F81" s="12"/>
    </row>
    <row r="82" spans="1:6" ht="12.75" hidden="1">
      <c r="A82" s="86" t="s">
        <v>138</v>
      </c>
      <c r="B82" s="18" t="s">
        <v>139</v>
      </c>
      <c r="C82" s="40"/>
      <c r="D82" s="12"/>
      <c r="E82" s="12"/>
      <c r="F82" s="12"/>
    </row>
    <row r="83" spans="1:6" ht="12.75" hidden="1">
      <c r="A83" s="87" t="s">
        <v>140</v>
      </c>
      <c r="B83" s="21" t="s">
        <v>197</v>
      </c>
      <c r="C83" s="40">
        <f>SUM(C79:C82)</f>
        <v>0</v>
      </c>
      <c r="D83" s="12"/>
      <c r="E83" s="12"/>
      <c r="F83" s="12"/>
    </row>
    <row r="84" spans="1:6" ht="25.5" hidden="1">
      <c r="A84" s="86" t="s">
        <v>141</v>
      </c>
      <c r="B84" s="18" t="s">
        <v>322</v>
      </c>
      <c r="C84" s="40"/>
      <c r="D84" s="12"/>
      <c r="E84" s="12"/>
      <c r="F84" s="12"/>
    </row>
    <row r="85" spans="1:6" ht="25.5" hidden="1">
      <c r="A85" s="86" t="s">
        <v>142</v>
      </c>
      <c r="B85" s="18" t="s">
        <v>323</v>
      </c>
      <c r="C85" s="40"/>
      <c r="D85" s="12"/>
      <c r="E85" s="12"/>
      <c r="F85" s="12"/>
    </row>
    <row r="86" spans="1:6" ht="25.5" hidden="1">
      <c r="A86" s="86" t="s">
        <v>143</v>
      </c>
      <c r="B86" s="18" t="s">
        <v>324</v>
      </c>
      <c r="C86" s="40"/>
      <c r="D86" s="12"/>
      <c r="E86" s="12"/>
      <c r="F86" s="12"/>
    </row>
    <row r="87" spans="1:6" ht="12.75" hidden="1">
      <c r="A87" s="86" t="s">
        <v>144</v>
      </c>
      <c r="B87" s="18" t="s">
        <v>145</v>
      </c>
      <c r="C87" s="40"/>
      <c r="D87" s="12"/>
      <c r="E87" s="12"/>
      <c r="F87" s="12"/>
    </row>
    <row r="88" spans="1:6" ht="25.5" hidden="1">
      <c r="A88" s="86" t="s">
        <v>146</v>
      </c>
      <c r="B88" s="18" t="s">
        <v>325</v>
      </c>
      <c r="C88" s="40"/>
      <c r="D88" s="12"/>
      <c r="E88" s="12"/>
      <c r="F88" s="12"/>
    </row>
    <row r="89" spans="1:6" ht="25.5" hidden="1">
      <c r="A89" s="86" t="s">
        <v>147</v>
      </c>
      <c r="B89" s="18" t="s">
        <v>326</v>
      </c>
      <c r="C89" s="40"/>
      <c r="D89" s="12"/>
      <c r="E89" s="12"/>
      <c r="F89" s="12"/>
    </row>
    <row r="90" spans="1:6" ht="12.75" hidden="1">
      <c r="A90" s="86" t="s">
        <v>148</v>
      </c>
      <c r="B90" s="18" t="s">
        <v>149</v>
      </c>
      <c r="C90" s="40"/>
      <c r="D90" s="12"/>
      <c r="E90" s="12"/>
      <c r="F90" s="12"/>
    </row>
    <row r="91" spans="1:6" ht="12.75" hidden="1">
      <c r="A91" s="86" t="s">
        <v>150</v>
      </c>
      <c r="B91" s="18" t="s">
        <v>151</v>
      </c>
      <c r="C91" s="40"/>
      <c r="D91" s="12"/>
      <c r="E91" s="12"/>
      <c r="F91" s="12"/>
    </row>
    <row r="92" spans="1:6" ht="12.75" hidden="1">
      <c r="A92" s="87" t="s">
        <v>152</v>
      </c>
      <c r="B92" s="21" t="s">
        <v>198</v>
      </c>
      <c r="C92" s="40">
        <f>SUM(C84:C91)</f>
        <v>0</v>
      </c>
      <c r="D92" s="12"/>
      <c r="E92" s="12"/>
      <c r="F92" s="12"/>
    </row>
    <row r="93" spans="1:6" ht="12.75" hidden="1">
      <c r="A93" s="87" t="s">
        <v>153</v>
      </c>
      <c r="B93" s="21" t="s">
        <v>199</v>
      </c>
      <c r="C93" s="40">
        <f>C22+C23+C48+C57+C70+C78+C83+C92</f>
        <v>8494200</v>
      </c>
      <c r="D93" s="12"/>
      <c r="E93" s="12"/>
      <c r="F93" s="12"/>
    </row>
    <row r="94" spans="1:6" ht="12.75" hidden="1">
      <c r="A94" s="86" t="s">
        <v>1</v>
      </c>
      <c r="B94" s="18" t="s">
        <v>154</v>
      </c>
      <c r="C94" s="40"/>
      <c r="D94" s="12"/>
      <c r="E94" s="12"/>
      <c r="F94" s="12"/>
    </row>
    <row r="95" spans="1:6" ht="12.75" hidden="1">
      <c r="A95" s="86" t="s">
        <v>2</v>
      </c>
      <c r="B95" s="18" t="s">
        <v>155</v>
      </c>
      <c r="C95" s="40"/>
      <c r="D95" s="12"/>
      <c r="E95" s="12"/>
      <c r="F95" s="12"/>
    </row>
    <row r="96" spans="1:6" ht="12.75" hidden="1">
      <c r="A96" s="86" t="s">
        <v>3</v>
      </c>
      <c r="B96" s="18" t="s">
        <v>156</v>
      </c>
      <c r="C96" s="40"/>
      <c r="D96" s="12"/>
      <c r="E96" s="12"/>
      <c r="F96" s="12"/>
    </row>
    <row r="97" spans="1:6" ht="12.75" hidden="1">
      <c r="A97" s="87" t="s">
        <v>4</v>
      </c>
      <c r="B97" s="21" t="s">
        <v>206</v>
      </c>
      <c r="C97" s="40">
        <f>C94+C95+C96</f>
        <v>0</v>
      </c>
      <c r="D97" s="12"/>
      <c r="E97" s="12"/>
      <c r="F97" s="12"/>
    </row>
    <row r="98" spans="1:6" ht="12.75" hidden="1">
      <c r="A98" s="86" t="s">
        <v>11</v>
      </c>
      <c r="B98" s="18" t="s">
        <v>157</v>
      </c>
      <c r="C98" s="40"/>
      <c r="D98" s="12"/>
      <c r="E98" s="12"/>
      <c r="F98" s="12"/>
    </row>
    <row r="99" spans="1:6" ht="12.75" hidden="1">
      <c r="A99" s="86" t="s">
        <v>13</v>
      </c>
      <c r="B99" s="18" t="s">
        <v>158</v>
      </c>
      <c r="C99" s="40"/>
      <c r="D99" s="12"/>
      <c r="E99" s="12"/>
      <c r="F99" s="12"/>
    </row>
    <row r="100" spans="1:6" ht="12.75" hidden="1">
      <c r="A100" s="86" t="s">
        <v>15</v>
      </c>
      <c r="B100" s="18" t="s">
        <v>159</v>
      </c>
      <c r="C100" s="40"/>
      <c r="D100" s="12"/>
      <c r="E100" s="12"/>
      <c r="F100" s="12"/>
    </row>
    <row r="101" spans="1:6" ht="12.75" hidden="1">
      <c r="A101" s="86" t="s">
        <v>5</v>
      </c>
      <c r="B101" s="18" t="s">
        <v>160</v>
      </c>
      <c r="C101" s="40"/>
      <c r="D101" s="12"/>
      <c r="E101" s="12"/>
      <c r="F101" s="12"/>
    </row>
    <row r="102" spans="1:6" ht="12.75" hidden="1">
      <c r="A102" s="87" t="s">
        <v>6</v>
      </c>
      <c r="B102" s="21" t="s">
        <v>207</v>
      </c>
      <c r="C102" s="40">
        <f>C98+C99+C100+C101</f>
        <v>0</v>
      </c>
      <c r="D102" s="12"/>
      <c r="E102" s="12"/>
      <c r="F102" s="12"/>
    </row>
    <row r="103" spans="1:6" ht="12.75" hidden="1">
      <c r="A103" s="86" t="s">
        <v>19</v>
      </c>
      <c r="B103" s="18" t="s">
        <v>161</v>
      </c>
      <c r="C103" s="40"/>
      <c r="D103" s="12"/>
      <c r="E103" s="12"/>
      <c r="F103" s="12"/>
    </row>
    <row r="104" spans="1:6" ht="12.75" hidden="1">
      <c r="A104" s="86" t="s">
        <v>21</v>
      </c>
      <c r="B104" s="18" t="s">
        <v>162</v>
      </c>
      <c r="C104" s="40"/>
      <c r="D104" s="12"/>
      <c r="E104" s="12"/>
      <c r="F104" s="12"/>
    </row>
    <row r="105" spans="1:6" ht="12.75" hidden="1">
      <c r="A105" s="86" t="s">
        <v>23</v>
      </c>
      <c r="B105" s="18" t="s">
        <v>163</v>
      </c>
      <c r="C105" s="40"/>
      <c r="D105" s="12"/>
      <c r="E105" s="12"/>
      <c r="F105" s="12"/>
    </row>
    <row r="106" spans="1:6" ht="12.75" hidden="1">
      <c r="A106" s="86" t="s">
        <v>25</v>
      </c>
      <c r="B106" s="18" t="s">
        <v>164</v>
      </c>
      <c r="C106" s="40"/>
      <c r="D106" s="12"/>
      <c r="E106" s="12"/>
      <c r="F106" s="12"/>
    </row>
    <row r="107" spans="1:6" ht="12.75" hidden="1">
      <c r="A107" s="86" t="s">
        <v>27</v>
      </c>
      <c r="B107" s="18" t="s">
        <v>165</v>
      </c>
      <c r="C107" s="40"/>
      <c r="D107" s="12"/>
      <c r="E107" s="12"/>
      <c r="F107" s="12"/>
    </row>
    <row r="108" spans="1:6" ht="12.75" hidden="1">
      <c r="A108" s="86" t="s">
        <v>28</v>
      </c>
      <c r="B108" s="18" t="s">
        <v>166</v>
      </c>
      <c r="C108" s="40"/>
      <c r="D108" s="12"/>
      <c r="E108" s="12"/>
      <c r="F108" s="12"/>
    </row>
    <row r="109" spans="1:6" ht="12.75" hidden="1">
      <c r="A109" s="87" t="s">
        <v>30</v>
      </c>
      <c r="B109" s="21" t="s">
        <v>208</v>
      </c>
      <c r="C109" s="40">
        <f>C97+C102+C103+C104+C105+C106+C107+C108</f>
        <v>0</v>
      </c>
      <c r="D109" s="12"/>
      <c r="E109" s="12"/>
      <c r="F109" s="12"/>
    </row>
    <row r="110" spans="1:6" ht="12.75" hidden="1">
      <c r="A110" s="86" t="s">
        <v>31</v>
      </c>
      <c r="B110" s="18" t="s">
        <v>167</v>
      </c>
      <c r="C110" s="40"/>
      <c r="D110" s="12"/>
      <c r="E110" s="12"/>
      <c r="F110" s="12"/>
    </row>
    <row r="111" spans="1:6" ht="12.75" hidden="1">
      <c r="A111" s="86" t="s">
        <v>0</v>
      </c>
      <c r="B111" s="18" t="s">
        <v>168</v>
      </c>
      <c r="C111" s="40"/>
      <c r="D111" s="12"/>
      <c r="E111" s="12"/>
      <c r="F111" s="12"/>
    </row>
    <row r="112" spans="1:6" ht="12.75" hidden="1">
      <c r="A112" s="86" t="s">
        <v>33</v>
      </c>
      <c r="B112" s="18" t="s">
        <v>169</v>
      </c>
      <c r="C112" s="40"/>
      <c r="D112" s="12"/>
      <c r="E112" s="12"/>
      <c r="F112" s="12"/>
    </row>
    <row r="113" spans="1:6" ht="12.75" hidden="1">
      <c r="A113" s="86" t="s">
        <v>34</v>
      </c>
      <c r="B113" s="18" t="s">
        <v>170</v>
      </c>
      <c r="C113" s="40"/>
      <c r="D113" s="12"/>
      <c r="E113" s="12"/>
      <c r="F113" s="12"/>
    </row>
    <row r="114" spans="1:6" ht="12.75" hidden="1">
      <c r="A114" s="87" t="s">
        <v>36</v>
      </c>
      <c r="B114" s="21" t="s">
        <v>209</v>
      </c>
      <c r="C114" s="40">
        <f>C110+C111+C112+C113</f>
        <v>0</v>
      </c>
      <c r="D114" s="12"/>
      <c r="E114" s="12"/>
      <c r="F114" s="12"/>
    </row>
    <row r="115" spans="1:6" ht="12.75" hidden="1">
      <c r="A115" s="86" t="s">
        <v>38</v>
      </c>
      <c r="B115" s="18" t="s">
        <v>171</v>
      </c>
      <c r="C115" s="40"/>
      <c r="D115" s="12"/>
      <c r="E115" s="12"/>
      <c r="F115" s="12"/>
    </row>
    <row r="116" spans="1:6" ht="12.75" hidden="1">
      <c r="A116" s="87" t="s">
        <v>40</v>
      </c>
      <c r="B116" s="21" t="s">
        <v>210</v>
      </c>
      <c r="C116" s="40">
        <f>C109+C114+C115</f>
        <v>0</v>
      </c>
      <c r="D116" s="12"/>
      <c r="E116" s="12"/>
      <c r="F116" s="12"/>
    </row>
    <row r="117" spans="1:6" ht="12.75">
      <c r="A117" s="12"/>
      <c r="B117" s="21" t="s">
        <v>408</v>
      </c>
      <c r="C117" s="39">
        <f>C22+C23+C48</f>
        <v>8494200</v>
      </c>
      <c r="D117" s="39">
        <f>D22+D23+D48</f>
        <v>4748200</v>
      </c>
      <c r="E117" s="88"/>
      <c r="F117" s="39">
        <f>F22+F23+F48</f>
        <v>3746000</v>
      </c>
    </row>
    <row r="118" spans="1:6" ht="12.75">
      <c r="A118" s="12"/>
      <c r="B118" s="21" t="s">
        <v>339</v>
      </c>
      <c r="C118" s="39">
        <v>3215927</v>
      </c>
      <c r="D118" s="39">
        <v>1088096</v>
      </c>
      <c r="E118" s="12"/>
      <c r="F118" s="12"/>
    </row>
    <row r="119" spans="1:6" ht="12.75">
      <c r="A119" s="12"/>
      <c r="B119" s="21" t="s">
        <v>340</v>
      </c>
      <c r="C119" s="39">
        <v>188000</v>
      </c>
      <c r="D119" s="88">
        <v>70000</v>
      </c>
      <c r="E119" s="12"/>
      <c r="F119" s="12"/>
    </row>
    <row r="120" spans="1:6" ht="12.75">
      <c r="A120" s="12"/>
      <c r="B120" s="21" t="s">
        <v>280</v>
      </c>
      <c r="C120" s="39">
        <v>1527504</v>
      </c>
      <c r="D120" s="88">
        <v>515000</v>
      </c>
      <c r="E120" s="12"/>
      <c r="F120" s="12"/>
    </row>
    <row r="121" spans="1:6" ht="12.75">
      <c r="A121" s="12"/>
      <c r="B121" s="21" t="s">
        <v>341</v>
      </c>
      <c r="C121" s="39">
        <f>C117+C118+C119+C120</f>
        <v>13425631</v>
      </c>
      <c r="D121" s="39">
        <f>D117+D118+D119+D120</f>
        <v>6421296</v>
      </c>
      <c r="E121" s="88"/>
      <c r="F121" s="39">
        <f>F117+F118+F119+F120</f>
        <v>3746000</v>
      </c>
    </row>
    <row r="122" spans="1:6" ht="12.75">
      <c r="A122" s="12"/>
      <c r="B122" s="12"/>
      <c r="C122" s="40"/>
      <c r="D122" s="12"/>
      <c r="E122" s="12"/>
      <c r="F122" s="12"/>
    </row>
    <row r="123" spans="1:6" ht="12.75">
      <c r="A123" s="12"/>
      <c r="B123" s="88" t="s">
        <v>404</v>
      </c>
      <c r="C123" s="39">
        <v>-11213389</v>
      </c>
      <c r="D123" s="12"/>
      <c r="E123" s="12"/>
      <c r="F123" s="12"/>
    </row>
    <row r="124" spans="1:6" ht="12.75">
      <c r="A124" s="12"/>
      <c r="B124" s="12"/>
      <c r="C124" s="12"/>
      <c r="D124" s="12"/>
      <c r="E124" s="12"/>
      <c r="F124" s="12"/>
    </row>
    <row r="125" spans="1:6" ht="12.75">
      <c r="A125" s="12"/>
      <c r="B125" s="88" t="s">
        <v>405</v>
      </c>
      <c r="C125" s="39">
        <f>SUM(C121:C124)</f>
        <v>2212242</v>
      </c>
      <c r="D125" s="12"/>
      <c r="E125" s="12"/>
      <c r="F125" s="12"/>
    </row>
    <row r="126" spans="1:6" ht="12.75">
      <c r="A126" s="12"/>
      <c r="B126" s="12"/>
      <c r="C126" s="12"/>
      <c r="D126" s="12"/>
      <c r="E126" s="12"/>
      <c r="F126" s="12"/>
    </row>
    <row r="127" spans="1:6" ht="12.75">
      <c r="A127" s="12"/>
      <c r="B127" s="12"/>
      <c r="C127" s="12"/>
      <c r="D127" s="12"/>
      <c r="E127" s="12"/>
      <c r="F127" s="12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B1">
      <selection activeCell="M7" sqref="M7"/>
    </sheetView>
  </sheetViews>
  <sheetFormatPr defaultColWidth="9.140625" defaultRowHeight="12.75"/>
  <cols>
    <col min="1" max="1" width="0" style="0" hidden="1" customWidth="1"/>
    <col min="2" max="2" width="61.7109375" style="0" customWidth="1"/>
    <col min="3" max="3" width="12.28125" style="0" customWidth="1"/>
    <col min="4" max="6" width="0" style="0" hidden="1" customWidth="1"/>
    <col min="7" max="7" width="11.28125" style="0" customWidth="1"/>
    <col min="8" max="8" width="11.140625" style="0" customWidth="1"/>
    <col min="9" max="9" width="8.140625" style="0" customWidth="1"/>
    <col min="10" max="10" width="12.28125" style="0" customWidth="1"/>
    <col min="11" max="11" width="11.28125" style="0" customWidth="1"/>
  </cols>
  <sheetData>
    <row r="1" spans="1:11" ht="12.75" customHeight="1">
      <c r="A1" s="82" t="s">
        <v>327</v>
      </c>
      <c r="B1" s="83"/>
      <c r="C1" s="89" t="s">
        <v>175</v>
      </c>
      <c r="D1" s="89" t="s">
        <v>328</v>
      </c>
      <c r="E1" s="89" t="s">
        <v>329</v>
      </c>
      <c r="F1" s="89" t="s">
        <v>330</v>
      </c>
      <c r="G1" s="89" t="s">
        <v>184</v>
      </c>
      <c r="H1" s="89" t="s">
        <v>331</v>
      </c>
      <c r="I1" s="89" t="s">
        <v>202</v>
      </c>
      <c r="J1" s="89" t="s">
        <v>204</v>
      </c>
      <c r="K1" s="89"/>
    </row>
    <row r="2" spans="1:11" ht="12.75" customHeight="1">
      <c r="A2" s="82" t="s">
        <v>332</v>
      </c>
      <c r="B2" s="83"/>
      <c r="C2" s="84" t="s">
        <v>172</v>
      </c>
      <c r="D2" s="84" t="s">
        <v>333</v>
      </c>
      <c r="E2" s="84" t="s">
        <v>334</v>
      </c>
      <c r="F2" s="84" t="s">
        <v>335</v>
      </c>
      <c r="G2" s="84"/>
      <c r="H2" s="84" t="s">
        <v>201</v>
      </c>
      <c r="I2" s="84" t="s">
        <v>203</v>
      </c>
      <c r="J2" s="84" t="s">
        <v>205</v>
      </c>
      <c r="K2" s="16" t="s">
        <v>258</v>
      </c>
    </row>
    <row r="3" spans="1:11" ht="15">
      <c r="A3" s="90"/>
      <c r="B3" s="85" t="s">
        <v>411</v>
      </c>
      <c r="C3" s="84" t="s">
        <v>173</v>
      </c>
      <c r="D3" s="84" t="s">
        <v>336</v>
      </c>
      <c r="E3" s="84" t="s">
        <v>336</v>
      </c>
      <c r="F3" s="84" t="s">
        <v>337</v>
      </c>
      <c r="G3" s="84"/>
      <c r="H3" s="84"/>
      <c r="I3" s="84" t="s">
        <v>201</v>
      </c>
      <c r="J3" s="84" t="s">
        <v>201</v>
      </c>
      <c r="K3" s="84"/>
    </row>
    <row r="4" spans="1:11" ht="12.75">
      <c r="A4" s="91" t="s">
        <v>1</v>
      </c>
      <c r="B4" s="92" t="s">
        <v>7</v>
      </c>
      <c r="C4" s="40">
        <v>6641000</v>
      </c>
      <c r="D4" s="40"/>
      <c r="E4" s="40"/>
      <c r="F4" s="40"/>
      <c r="G4" s="40">
        <f aca="true" t="shared" si="0" ref="G4:G67">SUM(C4:F4)</f>
        <v>6641000</v>
      </c>
      <c r="H4" s="40">
        <v>3539000</v>
      </c>
      <c r="I4" s="40"/>
      <c r="J4" s="40">
        <v>3102000</v>
      </c>
      <c r="K4" s="40">
        <f>H4+I4+J4</f>
        <v>6641000</v>
      </c>
    </row>
    <row r="5" spans="1:11" ht="12.75">
      <c r="A5" s="91" t="s">
        <v>2</v>
      </c>
      <c r="B5" s="92" t="s">
        <v>8</v>
      </c>
      <c r="C5" s="40">
        <v>573000</v>
      </c>
      <c r="D5" s="40"/>
      <c r="E5" s="40"/>
      <c r="F5" s="40"/>
      <c r="G5" s="40">
        <f t="shared" si="0"/>
        <v>573000</v>
      </c>
      <c r="H5" s="40">
        <v>305000</v>
      </c>
      <c r="I5" s="40"/>
      <c r="J5" s="40">
        <v>268000</v>
      </c>
      <c r="K5" s="40">
        <f aca="true" t="shared" si="1" ref="K5:K68">H5+I5+J5</f>
        <v>573000</v>
      </c>
    </row>
    <row r="6" spans="1:11" ht="12.75">
      <c r="A6" s="91" t="s">
        <v>3</v>
      </c>
      <c r="B6" s="92" t="s">
        <v>9</v>
      </c>
      <c r="C6" s="40"/>
      <c r="D6" s="40"/>
      <c r="E6" s="40"/>
      <c r="F6" s="40"/>
      <c r="G6" s="40">
        <f t="shared" si="0"/>
        <v>0</v>
      </c>
      <c r="H6" s="40"/>
      <c r="I6" s="40"/>
      <c r="J6" s="40"/>
      <c r="K6" s="40">
        <f t="shared" si="1"/>
        <v>0</v>
      </c>
    </row>
    <row r="7" spans="1:11" ht="12.75">
      <c r="A7" s="91" t="s">
        <v>4</v>
      </c>
      <c r="B7" s="92" t="s">
        <v>10</v>
      </c>
      <c r="C7" s="40"/>
      <c r="D7" s="40"/>
      <c r="E7" s="40"/>
      <c r="F7" s="40"/>
      <c r="G7" s="40">
        <f t="shared" si="0"/>
        <v>0</v>
      </c>
      <c r="H7" s="40"/>
      <c r="I7" s="40"/>
      <c r="J7" s="40"/>
      <c r="K7" s="40">
        <f t="shared" si="1"/>
        <v>0</v>
      </c>
    </row>
    <row r="8" spans="1:11" ht="12.75">
      <c r="A8" s="91" t="s">
        <v>11</v>
      </c>
      <c r="B8" s="92" t="s">
        <v>12</v>
      </c>
      <c r="C8" s="40"/>
      <c r="D8" s="40"/>
      <c r="E8" s="40"/>
      <c r="F8" s="40"/>
      <c r="G8" s="40">
        <f t="shared" si="0"/>
        <v>0</v>
      </c>
      <c r="H8" s="40"/>
      <c r="I8" s="40"/>
      <c r="J8" s="40"/>
      <c r="K8" s="40">
        <f t="shared" si="1"/>
        <v>0</v>
      </c>
    </row>
    <row r="9" spans="1:11" ht="12.75">
      <c r="A9" s="91" t="s">
        <v>13</v>
      </c>
      <c r="B9" s="92" t="s">
        <v>14</v>
      </c>
      <c r="C9" s="40"/>
      <c r="D9" s="40"/>
      <c r="E9" s="40"/>
      <c r="F9" s="40"/>
      <c r="G9" s="40">
        <f t="shared" si="0"/>
        <v>0</v>
      </c>
      <c r="H9" s="40"/>
      <c r="I9" s="40"/>
      <c r="J9" s="40"/>
      <c r="K9" s="40">
        <f t="shared" si="1"/>
        <v>0</v>
      </c>
    </row>
    <row r="10" spans="1:11" ht="12.75">
      <c r="A10" s="91" t="s">
        <v>15</v>
      </c>
      <c r="B10" s="92" t="s">
        <v>16</v>
      </c>
      <c r="C10" s="40">
        <v>298000</v>
      </c>
      <c r="D10" s="40"/>
      <c r="E10" s="40"/>
      <c r="F10" s="40"/>
      <c r="G10" s="40">
        <f t="shared" si="0"/>
        <v>298000</v>
      </c>
      <c r="H10" s="40">
        <v>149000</v>
      </c>
      <c r="I10" s="40"/>
      <c r="J10" s="40">
        <v>149000</v>
      </c>
      <c r="K10" s="40">
        <f t="shared" si="1"/>
        <v>298000</v>
      </c>
    </row>
    <row r="11" spans="1:11" ht="12.75">
      <c r="A11" s="91" t="s">
        <v>5</v>
      </c>
      <c r="B11" s="92" t="s">
        <v>17</v>
      </c>
      <c r="C11" s="40"/>
      <c r="D11" s="40"/>
      <c r="E11" s="40"/>
      <c r="F11" s="40"/>
      <c r="G11" s="40">
        <f t="shared" si="0"/>
        <v>0</v>
      </c>
      <c r="H11" s="40"/>
      <c r="I11" s="40"/>
      <c r="J11" s="40"/>
      <c r="K11" s="40">
        <f t="shared" si="1"/>
        <v>0</v>
      </c>
    </row>
    <row r="12" spans="1:11" ht="12.75">
      <c r="A12" s="91" t="s">
        <v>6</v>
      </c>
      <c r="B12" s="92" t="s">
        <v>18</v>
      </c>
      <c r="C12" s="40"/>
      <c r="D12" s="40"/>
      <c r="E12" s="40"/>
      <c r="F12" s="40"/>
      <c r="G12" s="40">
        <f t="shared" si="0"/>
        <v>0</v>
      </c>
      <c r="H12" s="40"/>
      <c r="I12" s="40"/>
      <c r="J12" s="40"/>
      <c r="K12" s="40">
        <f t="shared" si="1"/>
        <v>0</v>
      </c>
    </row>
    <row r="13" spans="1:11" ht="12.75">
      <c r="A13" s="91" t="s">
        <v>19</v>
      </c>
      <c r="B13" s="92" t="s">
        <v>20</v>
      </c>
      <c r="C13" s="40">
        <v>145000</v>
      </c>
      <c r="D13" s="40"/>
      <c r="E13" s="40"/>
      <c r="F13" s="40"/>
      <c r="G13" s="40">
        <f t="shared" si="0"/>
        <v>145000</v>
      </c>
      <c r="H13" s="40">
        <v>85000</v>
      </c>
      <c r="I13" s="40"/>
      <c r="J13" s="40">
        <v>60000</v>
      </c>
      <c r="K13" s="40">
        <f t="shared" si="1"/>
        <v>145000</v>
      </c>
    </row>
    <row r="14" spans="1:11" ht="12.75">
      <c r="A14" s="91" t="s">
        <v>21</v>
      </c>
      <c r="B14" s="92" t="s">
        <v>22</v>
      </c>
      <c r="C14" s="40"/>
      <c r="D14" s="40"/>
      <c r="E14" s="40"/>
      <c r="F14" s="40"/>
      <c r="G14" s="40">
        <f t="shared" si="0"/>
        <v>0</v>
      </c>
      <c r="H14" s="40"/>
      <c r="I14" s="40"/>
      <c r="J14" s="40"/>
      <c r="K14" s="40">
        <f t="shared" si="1"/>
        <v>0</v>
      </c>
    </row>
    <row r="15" spans="1:11" ht="12.75">
      <c r="A15" s="91" t="s">
        <v>23</v>
      </c>
      <c r="B15" s="92" t="s">
        <v>24</v>
      </c>
      <c r="C15" s="40"/>
      <c r="D15" s="40"/>
      <c r="E15" s="40"/>
      <c r="F15" s="40"/>
      <c r="G15" s="40">
        <f t="shared" si="0"/>
        <v>0</v>
      </c>
      <c r="H15" s="40"/>
      <c r="I15" s="40"/>
      <c r="J15" s="40"/>
      <c r="K15" s="40">
        <f t="shared" si="1"/>
        <v>0</v>
      </c>
    </row>
    <row r="16" spans="1:11" ht="12.75">
      <c r="A16" s="91" t="s">
        <v>25</v>
      </c>
      <c r="B16" s="92" t="s">
        <v>26</v>
      </c>
      <c r="C16" s="40"/>
      <c r="D16" s="40"/>
      <c r="E16" s="40"/>
      <c r="F16" s="40"/>
      <c r="G16" s="40">
        <f t="shared" si="0"/>
        <v>0</v>
      </c>
      <c r="H16" s="40"/>
      <c r="I16" s="40"/>
      <c r="J16" s="40"/>
      <c r="K16" s="40">
        <f t="shared" si="1"/>
        <v>0</v>
      </c>
    </row>
    <row r="17" spans="1:11" ht="12.75">
      <c r="A17" s="93" t="s">
        <v>27</v>
      </c>
      <c r="B17" s="21" t="s">
        <v>185</v>
      </c>
      <c r="C17" s="40">
        <f>SUM(C4:C16)</f>
        <v>7657000</v>
      </c>
      <c r="D17" s="40">
        <f>SUM(D4:D16)</f>
        <v>0</v>
      </c>
      <c r="E17" s="40">
        <f>SUM(E4:E16)</f>
        <v>0</v>
      </c>
      <c r="F17" s="40">
        <f>SUM(F4:F16)</f>
        <v>0</v>
      </c>
      <c r="G17" s="40">
        <f t="shared" si="0"/>
        <v>7657000</v>
      </c>
      <c r="H17" s="40">
        <f>SUM(H4:H16)</f>
        <v>4078000</v>
      </c>
      <c r="I17" s="40">
        <f>SUM(I4:I16)</f>
        <v>0</v>
      </c>
      <c r="J17" s="40">
        <f>SUM(J4:J16)</f>
        <v>3579000</v>
      </c>
      <c r="K17" s="40">
        <f t="shared" si="1"/>
        <v>7657000</v>
      </c>
    </row>
    <row r="18" spans="1:11" ht="12.75">
      <c r="A18" s="91" t="s">
        <v>28</v>
      </c>
      <c r="B18" s="92" t="s">
        <v>29</v>
      </c>
      <c r="C18" s="40"/>
      <c r="D18" s="40"/>
      <c r="E18" s="40"/>
      <c r="F18" s="40"/>
      <c r="G18" s="40">
        <f t="shared" si="0"/>
        <v>0</v>
      </c>
      <c r="H18" s="40"/>
      <c r="I18" s="40"/>
      <c r="J18" s="40"/>
      <c r="K18" s="40">
        <f t="shared" si="1"/>
        <v>0</v>
      </c>
    </row>
    <row r="19" spans="1:11" ht="25.5">
      <c r="A19" s="91" t="s">
        <v>30</v>
      </c>
      <c r="B19" s="92" t="s">
        <v>316</v>
      </c>
      <c r="C19" s="40"/>
      <c r="D19" s="40"/>
      <c r="E19" s="40"/>
      <c r="F19" s="40"/>
      <c r="G19" s="40">
        <f t="shared" si="0"/>
        <v>0</v>
      </c>
      <c r="H19" s="40"/>
      <c r="I19" s="40"/>
      <c r="J19" s="40"/>
      <c r="K19" s="40">
        <f t="shared" si="1"/>
        <v>0</v>
      </c>
    </row>
    <row r="20" spans="1:11" ht="12.75">
      <c r="A20" s="91" t="s">
        <v>31</v>
      </c>
      <c r="B20" s="92" t="s">
        <v>32</v>
      </c>
      <c r="C20" s="40"/>
      <c r="D20" s="40"/>
      <c r="E20" s="40"/>
      <c r="F20" s="40"/>
      <c r="G20" s="40">
        <f t="shared" si="0"/>
        <v>0</v>
      </c>
      <c r="H20" s="40"/>
      <c r="I20" s="40"/>
      <c r="J20" s="40"/>
      <c r="K20" s="40">
        <f t="shared" si="1"/>
        <v>0</v>
      </c>
    </row>
    <row r="21" spans="1:11" ht="12.75">
      <c r="A21" s="93" t="s">
        <v>0</v>
      </c>
      <c r="B21" s="21" t="s">
        <v>186</v>
      </c>
      <c r="C21" s="40">
        <f>C18+C19+C20</f>
        <v>0</v>
      </c>
      <c r="D21" s="40">
        <f>D18+D19+D20</f>
        <v>0</v>
      </c>
      <c r="E21" s="40">
        <f>E18+E19+E20</f>
        <v>0</v>
      </c>
      <c r="F21" s="40">
        <f>F18+F19+F20</f>
        <v>0</v>
      </c>
      <c r="G21" s="40">
        <f t="shared" si="0"/>
        <v>0</v>
      </c>
      <c r="H21" s="40">
        <f>H18+H19+H20</f>
        <v>0</v>
      </c>
      <c r="I21" s="40">
        <f>I18+I19+I20</f>
        <v>0</v>
      </c>
      <c r="J21" s="40">
        <f>J18+J19+J20</f>
        <v>0</v>
      </c>
      <c r="K21" s="40">
        <f t="shared" si="1"/>
        <v>0</v>
      </c>
    </row>
    <row r="22" spans="1:11" ht="12.75">
      <c r="A22" s="93" t="s">
        <v>33</v>
      </c>
      <c r="B22" s="21" t="s">
        <v>187</v>
      </c>
      <c r="C22" s="40">
        <f>C17+C21</f>
        <v>7657000</v>
      </c>
      <c r="D22" s="40">
        <f>D17+D21</f>
        <v>0</v>
      </c>
      <c r="E22" s="40">
        <f>E17+E21</f>
        <v>0</v>
      </c>
      <c r="F22" s="40">
        <f>F17+F21</f>
        <v>0</v>
      </c>
      <c r="G22" s="40">
        <f t="shared" si="0"/>
        <v>7657000</v>
      </c>
      <c r="H22" s="40">
        <f>H17+H21</f>
        <v>4078000</v>
      </c>
      <c r="I22" s="40">
        <f>I17+I21</f>
        <v>0</v>
      </c>
      <c r="J22" s="40">
        <f>J17+J21</f>
        <v>3579000</v>
      </c>
      <c r="K22" s="40">
        <f t="shared" si="1"/>
        <v>7657000</v>
      </c>
    </row>
    <row r="23" spans="1:11" ht="25.5">
      <c r="A23" s="93" t="s">
        <v>34</v>
      </c>
      <c r="B23" s="94" t="s">
        <v>35</v>
      </c>
      <c r="C23" s="40">
        <v>1510000</v>
      </c>
      <c r="D23" s="40"/>
      <c r="E23" s="40"/>
      <c r="F23" s="40"/>
      <c r="G23" s="40">
        <f t="shared" si="0"/>
        <v>1510000</v>
      </c>
      <c r="H23" s="40">
        <v>802000</v>
      </c>
      <c r="I23" s="40"/>
      <c r="J23" s="40">
        <v>708000</v>
      </c>
      <c r="K23" s="40">
        <f t="shared" si="1"/>
        <v>1510000</v>
      </c>
    </row>
    <row r="24" spans="1:11" ht="12.75">
      <c r="A24" s="91" t="s">
        <v>36</v>
      </c>
      <c r="B24" s="92" t="s">
        <v>37</v>
      </c>
      <c r="C24" s="40"/>
      <c r="D24" s="40"/>
      <c r="E24" s="40"/>
      <c r="F24" s="40"/>
      <c r="G24" s="40">
        <f t="shared" si="0"/>
        <v>0</v>
      </c>
      <c r="H24" s="40"/>
      <c r="I24" s="40"/>
      <c r="J24" s="40"/>
      <c r="K24" s="40">
        <f t="shared" si="1"/>
        <v>0</v>
      </c>
    </row>
    <row r="25" spans="1:11" ht="12.75">
      <c r="A25" s="91" t="s">
        <v>38</v>
      </c>
      <c r="B25" s="92" t="s">
        <v>39</v>
      </c>
      <c r="C25" s="40">
        <v>170000</v>
      </c>
      <c r="D25" s="40"/>
      <c r="E25" s="40"/>
      <c r="F25" s="40"/>
      <c r="G25" s="40">
        <f t="shared" si="0"/>
        <v>170000</v>
      </c>
      <c r="H25" s="40">
        <v>85000</v>
      </c>
      <c r="I25" s="40"/>
      <c r="J25" s="40">
        <v>85000</v>
      </c>
      <c r="K25" s="40">
        <f t="shared" si="1"/>
        <v>170000</v>
      </c>
    </row>
    <row r="26" spans="1:11" ht="12.75">
      <c r="A26" s="91" t="s">
        <v>40</v>
      </c>
      <c r="B26" s="92" t="s">
        <v>41</v>
      </c>
      <c r="C26" s="40"/>
      <c r="D26" s="40"/>
      <c r="E26" s="40"/>
      <c r="F26" s="40"/>
      <c r="G26" s="40">
        <f t="shared" si="0"/>
        <v>0</v>
      </c>
      <c r="H26" s="40"/>
      <c r="I26" s="40"/>
      <c r="J26" s="40"/>
      <c r="K26" s="40">
        <f t="shared" si="1"/>
        <v>0</v>
      </c>
    </row>
    <row r="27" spans="1:11" ht="12.75">
      <c r="A27" s="93" t="s">
        <v>42</v>
      </c>
      <c r="B27" s="21" t="s">
        <v>188</v>
      </c>
      <c r="C27" s="40">
        <f>C24+C25+C26</f>
        <v>170000</v>
      </c>
      <c r="D27" s="40">
        <f>D24+D25+D26</f>
        <v>0</v>
      </c>
      <c r="E27" s="40">
        <f>E24+E25+E26</f>
        <v>0</v>
      </c>
      <c r="F27" s="40">
        <f>F24+F25+F26</f>
        <v>0</v>
      </c>
      <c r="G27" s="40">
        <f t="shared" si="0"/>
        <v>170000</v>
      </c>
      <c r="H27" s="40">
        <f>H24+H25+H26</f>
        <v>85000</v>
      </c>
      <c r="I27" s="40">
        <f>I24+I25+I26</f>
        <v>0</v>
      </c>
      <c r="J27" s="40">
        <f>J24+J25+J26</f>
        <v>85000</v>
      </c>
      <c r="K27" s="40">
        <f t="shared" si="1"/>
        <v>170000</v>
      </c>
    </row>
    <row r="28" spans="1:11" ht="12.75">
      <c r="A28" s="91" t="s">
        <v>43</v>
      </c>
      <c r="B28" s="92" t="s">
        <v>44</v>
      </c>
      <c r="C28" s="40">
        <v>165000</v>
      </c>
      <c r="D28" s="40"/>
      <c r="E28" s="40"/>
      <c r="F28" s="40"/>
      <c r="G28" s="40">
        <f t="shared" si="0"/>
        <v>165000</v>
      </c>
      <c r="H28" s="40">
        <v>82500</v>
      </c>
      <c r="I28" s="40"/>
      <c r="J28" s="40">
        <v>82500</v>
      </c>
      <c r="K28" s="40">
        <f t="shared" si="1"/>
        <v>165000</v>
      </c>
    </row>
    <row r="29" spans="1:11" ht="12.75">
      <c r="A29" s="91" t="s">
        <v>45</v>
      </c>
      <c r="B29" s="92" t="s">
        <v>46</v>
      </c>
      <c r="C29" s="40">
        <v>220000</v>
      </c>
      <c r="D29" s="40"/>
      <c r="E29" s="40"/>
      <c r="F29" s="40"/>
      <c r="G29" s="40">
        <f t="shared" si="0"/>
        <v>220000</v>
      </c>
      <c r="H29" s="40">
        <v>110000</v>
      </c>
      <c r="I29" s="40"/>
      <c r="J29" s="40">
        <v>110000</v>
      </c>
      <c r="K29" s="40">
        <f t="shared" si="1"/>
        <v>220000</v>
      </c>
    </row>
    <row r="30" spans="1:11" ht="12.75">
      <c r="A30" s="93" t="s">
        <v>47</v>
      </c>
      <c r="B30" s="21" t="s">
        <v>189</v>
      </c>
      <c r="C30" s="40">
        <f>C28+C29</f>
        <v>385000</v>
      </c>
      <c r="D30" s="40">
        <f>D28+D29</f>
        <v>0</v>
      </c>
      <c r="E30" s="40">
        <f>E28+E29</f>
        <v>0</v>
      </c>
      <c r="F30" s="40">
        <f>F28+F29</f>
        <v>0</v>
      </c>
      <c r="G30" s="40">
        <f t="shared" si="0"/>
        <v>385000</v>
      </c>
      <c r="H30" s="40">
        <f>H28+H29</f>
        <v>192500</v>
      </c>
      <c r="I30" s="40">
        <f>I28+I29</f>
        <v>0</v>
      </c>
      <c r="J30" s="40">
        <f>J28+J29</f>
        <v>192500</v>
      </c>
      <c r="K30" s="40">
        <f t="shared" si="1"/>
        <v>385000</v>
      </c>
    </row>
    <row r="31" spans="1:11" ht="12.75">
      <c r="A31" s="91" t="s">
        <v>48</v>
      </c>
      <c r="B31" s="92" t="s">
        <v>49</v>
      </c>
      <c r="C31" s="40">
        <v>600000</v>
      </c>
      <c r="D31" s="40"/>
      <c r="E31" s="40"/>
      <c r="F31" s="40"/>
      <c r="G31" s="40">
        <f t="shared" si="0"/>
        <v>600000</v>
      </c>
      <c r="H31" s="40">
        <v>300000</v>
      </c>
      <c r="I31" s="40"/>
      <c r="J31" s="40">
        <v>300000</v>
      </c>
      <c r="K31" s="40">
        <f t="shared" si="1"/>
        <v>600000</v>
      </c>
    </row>
    <row r="32" spans="1:11" ht="12.75">
      <c r="A32" s="91" t="s">
        <v>50</v>
      </c>
      <c r="B32" s="92" t="s">
        <v>51</v>
      </c>
      <c r="C32" s="40"/>
      <c r="D32" s="40"/>
      <c r="E32" s="40"/>
      <c r="F32" s="40"/>
      <c r="G32" s="40">
        <f t="shared" si="0"/>
        <v>0</v>
      </c>
      <c r="H32" s="40"/>
      <c r="I32" s="40"/>
      <c r="J32" s="40"/>
      <c r="K32" s="40">
        <f t="shared" si="1"/>
        <v>0</v>
      </c>
    </row>
    <row r="33" spans="1:11" ht="12.75">
      <c r="A33" s="91" t="s">
        <v>52</v>
      </c>
      <c r="B33" s="92" t="s">
        <v>53</v>
      </c>
      <c r="C33" s="40"/>
      <c r="D33" s="40"/>
      <c r="E33" s="40"/>
      <c r="F33" s="40"/>
      <c r="G33" s="40">
        <f t="shared" si="0"/>
        <v>0</v>
      </c>
      <c r="H33" s="40"/>
      <c r="I33" s="40"/>
      <c r="J33" s="40"/>
      <c r="K33" s="40">
        <f t="shared" si="1"/>
        <v>0</v>
      </c>
    </row>
    <row r="34" spans="1:11" ht="12.75">
      <c r="A34" s="91" t="s">
        <v>54</v>
      </c>
      <c r="B34" s="92" t="s">
        <v>55</v>
      </c>
      <c r="C34" s="40"/>
      <c r="D34" s="40"/>
      <c r="E34" s="40"/>
      <c r="F34" s="40"/>
      <c r="G34" s="40">
        <f t="shared" si="0"/>
        <v>0</v>
      </c>
      <c r="H34" s="40"/>
      <c r="I34" s="40"/>
      <c r="J34" s="40"/>
      <c r="K34" s="40">
        <f t="shared" si="1"/>
        <v>0</v>
      </c>
    </row>
    <row r="35" spans="1:11" ht="12.75">
      <c r="A35" s="91" t="s">
        <v>56</v>
      </c>
      <c r="B35" s="92" t="s">
        <v>57</v>
      </c>
      <c r="C35" s="40"/>
      <c r="D35" s="40"/>
      <c r="E35" s="40"/>
      <c r="F35" s="40"/>
      <c r="G35" s="40">
        <f t="shared" si="0"/>
        <v>0</v>
      </c>
      <c r="H35" s="40"/>
      <c r="I35" s="40"/>
      <c r="J35" s="40"/>
      <c r="K35" s="40">
        <f t="shared" si="1"/>
        <v>0</v>
      </c>
    </row>
    <row r="36" spans="1:11" ht="12.75">
      <c r="A36" s="91" t="s">
        <v>58</v>
      </c>
      <c r="B36" s="92" t="s">
        <v>59</v>
      </c>
      <c r="C36" s="40">
        <v>40000</v>
      </c>
      <c r="D36" s="40"/>
      <c r="E36" s="40"/>
      <c r="F36" s="40"/>
      <c r="G36" s="40">
        <f t="shared" si="0"/>
        <v>40000</v>
      </c>
      <c r="H36" s="40">
        <v>20000</v>
      </c>
      <c r="I36" s="40"/>
      <c r="J36" s="40">
        <v>20000</v>
      </c>
      <c r="K36" s="40">
        <f t="shared" si="1"/>
        <v>40000</v>
      </c>
    </row>
    <row r="37" spans="1:11" ht="12.75">
      <c r="A37" s="91" t="s">
        <v>60</v>
      </c>
      <c r="B37" s="92" t="s">
        <v>61</v>
      </c>
      <c r="C37" s="40">
        <v>110000</v>
      </c>
      <c r="D37" s="40"/>
      <c r="E37" s="40"/>
      <c r="F37" s="40"/>
      <c r="G37" s="40">
        <f t="shared" si="0"/>
        <v>110000</v>
      </c>
      <c r="H37" s="40">
        <v>55000</v>
      </c>
      <c r="I37" s="40"/>
      <c r="J37" s="40">
        <v>55000</v>
      </c>
      <c r="K37" s="40">
        <f t="shared" si="1"/>
        <v>110000</v>
      </c>
    </row>
    <row r="38" spans="1:11" ht="12.75">
      <c r="A38" s="93" t="s">
        <v>62</v>
      </c>
      <c r="B38" s="21" t="s">
        <v>190</v>
      </c>
      <c r="C38" s="40">
        <f>SUM(C31:C37)</f>
        <v>750000</v>
      </c>
      <c r="D38" s="40">
        <f>SUM(D31:D37)</f>
        <v>0</v>
      </c>
      <c r="E38" s="40">
        <f>SUM(E31:E37)</f>
        <v>0</v>
      </c>
      <c r="F38" s="40">
        <f>SUM(F31:F37)</f>
        <v>0</v>
      </c>
      <c r="G38" s="40">
        <f t="shared" si="0"/>
        <v>750000</v>
      </c>
      <c r="H38" s="40">
        <f>SUM(H31:H37)</f>
        <v>375000</v>
      </c>
      <c r="I38" s="40">
        <f>SUM(I31:I37)</f>
        <v>0</v>
      </c>
      <c r="J38" s="40">
        <f>SUM(J31:J37)</f>
        <v>375000</v>
      </c>
      <c r="K38" s="40">
        <f t="shared" si="1"/>
        <v>750000</v>
      </c>
    </row>
    <row r="39" spans="1:11" ht="12.75">
      <c r="A39" s="91" t="s">
        <v>63</v>
      </c>
      <c r="B39" s="92" t="s">
        <v>64</v>
      </c>
      <c r="C39" s="40">
        <v>50000</v>
      </c>
      <c r="D39" s="40"/>
      <c r="E39" s="40"/>
      <c r="F39" s="40"/>
      <c r="G39" s="40">
        <f t="shared" si="0"/>
        <v>50000</v>
      </c>
      <c r="H39" s="40">
        <v>25000</v>
      </c>
      <c r="I39" s="40"/>
      <c r="J39" s="40">
        <v>25000</v>
      </c>
      <c r="K39" s="40">
        <f t="shared" si="1"/>
        <v>50000</v>
      </c>
    </row>
    <row r="40" spans="1:11" ht="12.75">
      <c r="A40" s="91" t="s">
        <v>65</v>
      </c>
      <c r="B40" s="92" t="s">
        <v>66</v>
      </c>
      <c r="C40" s="40"/>
      <c r="D40" s="40"/>
      <c r="E40" s="40"/>
      <c r="F40" s="40"/>
      <c r="G40" s="40">
        <f t="shared" si="0"/>
        <v>0</v>
      </c>
      <c r="H40" s="40"/>
      <c r="I40" s="40"/>
      <c r="J40" s="40"/>
      <c r="K40" s="40">
        <f t="shared" si="1"/>
        <v>0</v>
      </c>
    </row>
    <row r="41" spans="1:11" ht="12.75">
      <c r="A41" s="93" t="s">
        <v>67</v>
      </c>
      <c r="B41" s="21" t="s">
        <v>191</v>
      </c>
      <c r="C41" s="40">
        <f>C39+C40</f>
        <v>50000</v>
      </c>
      <c r="D41" s="40">
        <f>D39+D40</f>
        <v>0</v>
      </c>
      <c r="E41" s="40">
        <f>E39+E40</f>
        <v>0</v>
      </c>
      <c r="F41" s="40">
        <f>F39+F40</f>
        <v>0</v>
      </c>
      <c r="G41" s="40">
        <f t="shared" si="0"/>
        <v>50000</v>
      </c>
      <c r="H41" s="40">
        <f>H39+H40</f>
        <v>25000</v>
      </c>
      <c r="I41" s="40">
        <f>I39+I40</f>
        <v>0</v>
      </c>
      <c r="J41" s="40">
        <f>J39+J40</f>
        <v>25000</v>
      </c>
      <c r="K41" s="40">
        <f t="shared" si="1"/>
        <v>50000</v>
      </c>
    </row>
    <row r="42" spans="1:11" ht="12.75">
      <c r="A42" s="91" t="s">
        <v>68</v>
      </c>
      <c r="B42" s="92" t="s">
        <v>69</v>
      </c>
      <c r="C42" s="40">
        <v>351802</v>
      </c>
      <c r="D42" s="40"/>
      <c r="E42" s="40"/>
      <c r="F42" s="40"/>
      <c r="G42" s="40">
        <f t="shared" si="0"/>
        <v>351802</v>
      </c>
      <c r="H42" s="40">
        <v>175901</v>
      </c>
      <c r="I42" s="40"/>
      <c r="J42" s="40">
        <v>175901</v>
      </c>
      <c r="K42" s="40">
        <f t="shared" si="1"/>
        <v>351802</v>
      </c>
    </row>
    <row r="43" spans="1:11" ht="12.75">
      <c r="A43" s="91" t="s">
        <v>70</v>
      </c>
      <c r="B43" s="92" t="s">
        <v>71</v>
      </c>
      <c r="C43" s="40"/>
      <c r="D43" s="40"/>
      <c r="E43" s="40"/>
      <c r="F43" s="40"/>
      <c r="G43" s="40">
        <f t="shared" si="0"/>
        <v>0</v>
      </c>
      <c r="H43" s="40"/>
      <c r="I43" s="40"/>
      <c r="J43" s="40"/>
      <c r="K43" s="40">
        <f t="shared" si="1"/>
        <v>0</v>
      </c>
    </row>
    <row r="44" spans="1:11" ht="12.75">
      <c r="A44" s="91" t="s">
        <v>72</v>
      </c>
      <c r="B44" s="92" t="s">
        <v>73</v>
      </c>
      <c r="C44" s="40"/>
      <c r="D44" s="40"/>
      <c r="E44" s="40"/>
      <c r="F44" s="40"/>
      <c r="G44" s="40">
        <f t="shared" si="0"/>
        <v>0</v>
      </c>
      <c r="H44" s="40"/>
      <c r="I44" s="40"/>
      <c r="J44" s="40"/>
      <c r="K44" s="40">
        <f t="shared" si="1"/>
        <v>0</v>
      </c>
    </row>
    <row r="45" spans="1:11" ht="12.75">
      <c r="A45" s="91" t="s">
        <v>74</v>
      </c>
      <c r="B45" s="92" t="s">
        <v>75</v>
      </c>
      <c r="C45" s="40"/>
      <c r="D45" s="40"/>
      <c r="E45" s="40"/>
      <c r="F45" s="40"/>
      <c r="G45" s="40">
        <f t="shared" si="0"/>
        <v>0</v>
      </c>
      <c r="H45" s="40"/>
      <c r="I45" s="40"/>
      <c r="J45" s="40"/>
      <c r="K45" s="40">
        <f t="shared" si="1"/>
        <v>0</v>
      </c>
    </row>
    <row r="46" spans="1:11" ht="12.75">
      <c r="A46" s="91" t="s">
        <v>76</v>
      </c>
      <c r="B46" s="92" t="s">
        <v>77</v>
      </c>
      <c r="C46" s="40"/>
      <c r="D46" s="40"/>
      <c r="E46" s="40"/>
      <c r="F46" s="40"/>
      <c r="G46" s="40">
        <f t="shared" si="0"/>
        <v>0</v>
      </c>
      <c r="H46" s="40"/>
      <c r="I46" s="40"/>
      <c r="J46" s="40"/>
      <c r="K46" s="40">
        <f t="shared" si="1"/>
        <v>0</v>
      </c>
    </row>
    <row r="47" spans="1:11" ht="12.75">
      <c r="A47" s="93" t="s">
        <v>78</v>
      </c>
      <c r="B47" s="21" t="s">
        <v>192</v>
      </c>
      <c r="C47" s="40">
        <f>SUM(C42:C46)</f>
        <v>351802</v>
      </c>
      <c r="D47" s="40">
        <f>SUM(D42:D46)</f>
        <v>0</v>
      </c>
      <c r="E47" s="40">
        <f>SUM(E42:E46)</f>
        <v>0</v>
      </c>
      <c r="F47" s="40">
        <f>SUM(F42:F46)</f>
        <v>0</v>
      </c>
      <c r="G47" s="40">
        <f t="shared" si="0"/>
        <v>351802</v>
      </c>
      <c r="H47" s="40">
        <f>SUM(H42:H46)</f>
        <v>175901</v>
      </c>
      <c r="I47" s="40">
        <f>SUM(I42:I46)</f>
        <v>0</v>
      </c>
      <c r="J47" s="40">
        <f>SUM(J42:J46)</f>
        <v>175901</v>
      </c>
      <c r="K47" s="40">
        <f t="shared" si="1"/>
        <v>351802</v>
      </c>
    </row>
    <row r="48" spans="1:11" ht="12.75">
      <c r="A48" s="93" t="s">
        <v>79</v>
      </c>
      <c r="B48" s="21" t="s">
        <v>193</v>
      </c>
      <c r="C48" s="40">
        <f>C27+C30+C38+C41+C47</f>
        <v>1706802</v>
      </c>
      <c r="D48" s="40">
        <f>D27+D30+D38+D41+D47</f>
        <v>0</v>
      </c>
      <c r="E48" s="40">
        <f>E27+E30+E38+E41+E47</f>
        <v>0</v>
      </c>
      <c r="F48" s="40">
        <f>F27+F30+F38+F41+F47</f>
        <v>0</v>
      </c>
      <c r="G48" s="40">
        <f t="shared" si="0"/>
        <v>1706802</v>
      </c>
      <c r="H48" s="40">
        <f>H27+H30+H38+H41+H47</f>
        <v>853401</v>
      </c>
      <c r="I48" s="40">
        <f>I27+I30+I38+I41+I47</f>
        <v>0</v>
      </c>
      <c r="J48" s="40">
        <f>J27+J30+J38+J41+J47</f>
        <v>853401</v>
      </c>
      <c r="K48" s="40">
        <f t="shared" si="1"/>
        <v>1706802</v>
      </c>
    </row>
    <row r="49" spans="1:11" ht="12.75">
      <c r="A49" s="91" t="s">
        <v>80</v>
      </c>
      <c r="B49" s="92" t="s">
        <v>81</v>
      </c>
      <c r="C49" s="40"/>
      <c r="D49" s="40"/>
      <c r="E49" s="40"/>
      <c r="F49" s="40"/>
      <c r="G49" s="40">
        <f t="shared" si="0"/>
        <v>0</v>
      </c>
      <c r="H49" s="40"/>
      <c r="I49" s="40"/>
      <c r="J49" s="40"/>
      <c r="K49" s="40">
        <f t="shared" si="1"/>
        <v>0</v>
      </c>
    </row>
    <row r="50" spans="1:11" ht="12.75">
      <c r="A50" s="91" t="s">
        <v>82</v>
      </c>
      <c r="B50" s="92" t="s">
        <v>83</v>
      </c>
      <c r="C50" s="40"/>
      <c r="D50" s="40"/>
      <c r="E50" s="40"/>
      <c r="F50" s="40"/>
      <c r="G50" s="40">
        <f t="shared" si="0"/>
        <v>0</v>
      </c>
      <c r="H50" s="40"/>
      <c r="I50" s="40"/>
      <c r="J50" s="40"/>
      <c r="K50" s="40">
        <f t="shared" si="1"/>
        <v>0</v>
      </c>
    </row>
    <row r="51" spans="1:11" ht="12.75">
      <c r="A51" s="91" t="s">
        <v>84</v>
      </c>
      <c r="B51" s="92" t="s">
        <v>85</v>
      </c>
      <c r="C51" s="40"/>
      <c r="D51" s="40"/>
      <c r="E51" s="40"/>
      <c r="F51" s="40"/>
      <c r="G51" s="40">
        <f t="shared" si="0"/>
        <v>0</v>
      </c>
      <c r="H51" s="40"/>
      <c r="I51" s="40"/>
      <c r="J51" s="40"/>
      <c r="K51" s="40">
        <f t="shared" si="1"/>
        <v>0</v>
      </c>
    </row>
    <row r="52" spans="1:11" ht="12.75">
      <c r="A52" s="91" t="s">
        <v>86</v>
      </c>
      <c r="B52" s="92" t="s">
        <v>87</v>
      </c>
      <c r="C52" s="40"/>
      <c r="D52" s="40"/>
      <c r="E52" s="40"/>
      <c r="F52" s="40"/>
      <c r="G52" s="40">
        <f t="shared" si="0"/>
        <v>0</v>
      </c>
      <c r="H52" s="40"/>
      <c r="I52" s="40"/>
      <c r="J52" s="40"/>
      <c r="K52" s="40">
        <f t="shared" si="1"/>
        <v>0</v>
      </c>
    </row>
    <row r="53" spans="1:11" ht="12.75">
      <c r="A53" s="91" t="s">
        <v>88</v>
      </c>
      <c r="B53" s="92" t="s">
        <v>89</v>
      </c>
      <c r="C53" s="40"/>
      <c r="D53" s="40"/>
      <c r="E53" s="40"/>
      <c r="F53" s="40"/>
      <c r="G53" s="40">
        <f t="shared" si="0"/>
        <v>0</v>
      </c>
      <c r="H53" s="40"/>
      <c r="I53" s="40"/>
      <c r="J53" s="40"/>
      <c r="K53" s="40">
        <f t="shared" si="1"/>
        <v>0</v>
      </c>
    </row>
    <row r="54" spans="1:11" ht="12.75">
      <c r="A54" s="91" t="s">
        <v>90</v>
      </c>
      <c r="B54" s="92" t="s">
        <v>91</v>
      </c>
      <c r="C54" s="40"/>
      <c r="D54" s="40"/>
      <c r="E54" s="40"/>
      <c r="F54" s="40"/>
      <c r="G54" s="40">
        <f t="shared" si="0"/>
        <v>0</v>
      </c>
      <c r="H54" s="40"/>
      <c r="I54" s="40"/>
      <c r="J54" s="40"/>
      <c r="K54" s="40">
        <f t="shared" si="1"/>
        <v>0</v>
      </c>
    </row>
    <row r="55" spans="1:11" ht="12.75">
      <c r="A55" s="91" t="s">
        <v>92</v>
      </c>
      <c r="B55" s="92" t="s">
        <v>93</v>
      </c>
      <c r="C55" s="40"/>
      <c r="D55" s="40"/>
      <c r="E55" s="40"/>
      <c r="F55" s="40"/>
      <c r="G55" s="40">
        <f t="shared" si="0"/>
        <v>0</v>
      </c>
      <c r="H55" s="40"/>
      <c r="I55" s="40"/>
      <c r="J55" s="40"/>
      <c r="K55" s="40">
        <f t="shared" si="1"/>
        <v>0</v>
      </c>
    </row>
    <row r="56" spans="1:11" ht="12.75">
      <c r="A56" s="91" t="s">
        <v>94</v>
      </c>
      <c r="B56" s="92" t="s">
        <v>95</v>
      </c>
      <c r="C56" s="40"/>
      <c r="D56" s="40"/>
      <c r="E56" s="40"/>
      <c r="F56" s="40"/>
      <c r="G56" s="40">
        <f t="shared" si="0"/>
        <v>0</v>
      </c>
      <c r="H56" s="40"/>
      <c r="I56" s="40"/>
      <c r="J56" s="40"/>
      <c r="K56" s="40">
        <f t="shared" si="1"/>
        <v>0</v>
      </c>
    </row>
    <row r="57" spans="1:11" ht="12.75">
      <c r="A57" s="93" t="s">
        <v>96</v>
      </c>
      <c r="B57" s="21" t="s">
        <v>194</v>
      </c>
      <c r="C57" s="40">
        <f>SUM(C49:C56)</f>
        <v>0</v>
      </c>
      <c r="D57" s="40">
        <f>SUM(D49:D56)</f>
        <v>0</v>
      </c>
      <c r="E57" s="40">
        <f>SUM(E49:E56)</f>
        <v>0</v>
      </c>
      <c r="F57" s="40">
        <f>SUM(F49:F56)</f>
        <v>0</v>
      </c>
      <c r="G57" s="40">
        <f t="shared" si="0"/>
        <v>0</v>
      </c>
      <c r="H57" s="40">
        <f>SUM(H49:H56)</f>
        <v>0</v>
      </c>
      <c r="I57" s="40">
        <f>SUM(I49:I56)</f>
        <v>0</v>
      </c>
      <c r="J57" s="40">
        <f>SUM(J49:J56)</f>
        <v>0</v>
      </c>
      <c r="K57" s="40">
        <f t="shared" si="1"/>
        <v>0</v>
      </c>
    </row>
    <row r="58" spans="1:11" ht="12.75">
      <c r="A58" s="91" t="s">
        <v>97</v>
      </c>
      <c r="B58" s="92" t="s">
        <v>98</v>
      </c>
      <c r="C58" s="40"/>
      <c r="D58" s="40"/>
      <c r="E58" s="40"/>
      <c r="F58" s="40"/>
      <c r="G58" s="40">
        <f t="shared" si="0"/>
        <v>0</v>
      </c>
      <c r="H58" s="40"/>
      <c r="I58" s="40"/>
      <c r="J58" s="40"/>
      <c r="K58" s="40">
        <f t="shared" si="1"/>
        <v>0</v>
      </c>
    </row>
    <row r="59" spans="1:11" ht="12.75">
      <c r="A59" s="91" t="s">
        <v>99</v>
      </c>
      <c r="B59" s="92" t="s">
        <v>100</v>
      </c>
      <c r="C59" s="40"/>
      <c r="D59" s="40"/>
      <c r="E59" s="40"/>
      <c r="F59" s="40"/>
      <c r="G59" s="40">
        <f t="shared" si="0"/>
        <v>0</v>
      </c>
      <c r="H59" s="40"/>
      <c r="I59" s="40"/>
      <c r="J59" s="40"/>
      <c r="K59" s="40">
        <f t="shared" si="1"/>
        <v>0</v>
      </c>
    </row>
    <row r="60" spans="1:11" ht="25.5">
      <c r="A60" s="91" t="s">
        <v>101</v>
      </c>
      <c r="B60" s="92" t="s">
        <v>317</v>
      </c>
      <c r="C60" s="40"/>
      <c r="D60" s="40"/>
      <c r="E60" s="40"/>
      <c r="F60" s="40"/>
      <c r="G60" s="40">
        <f t="shared" si="0"/>
        <v>0</v>
      </c>
      <c r="H60" s="40"/>
      <c r="I60" s="40"/>
      <c r="J60" s="40"/>
      <c r="K60" s="40">
        <f t="shared" si="1"/>
        <v>0</v>
      </c>
    </row>
    <row r="61" spans="1:11" ht="25.5">
      <c r="A61" s="91" t="s">
        <v>102</v>
      </c>
      <c r="B61" s="92" t="s">
        <v>318</v>
      </c>
      <c r="C61" s="40"/>
      <c r="D61" s="40"/>
      <c r="E61" s="40"/>
      <c r="F61" s="40"/>
      <c r="G61" s="40">
        <f t="shared" si="0"/>
        <v>0</v>
      </c>
      <c r="H61" s="40"/>
      <c r="I61" s="40"/>
      <c r="J61" s="40"/>
      <c r="K61" s="40">
        <f t="shared" si="1"/>
        <v>0</v>
      </c>
    </row>
    <row r="62" spans="1:11" ht="25.5">
      <c r="A62" s="91" t="s">
        <v>103</v>
      </c>
      <c r="B62" s="92" t="s">
        <v>319</v>
      </c>
      <c r="C62" s="40"/>
      <c r="D62" s="40"/>
      <c r="E62" s="40"/>
      <c r="F62" s="40"/>
      <c r="G62" s="40">
        <f t="shared" si="0"/>
        <v>0</v>
      </c>
      <c r="H62" s="40"/>
      <c r="I62" s="40"/>
      <c r="J62" s="40"/>
      <c r="K62" s="40">
        <f t="shared" si="1"/>
        <v>0</v>
      </c>
    </row>
    <row r="63" spans="1:11" ht="12.75">
      <c r="A63" s="91" t="s">
        <v>104</v>
      </c>
      <c r="B63" s="92" t="s">
        <v>105</v>
      </c>
      <c r="C63" s="40"/>
      <c r="D63" s="40"/>
      <c r="E63" s="40"/>
      <c r="F63" s="40"/>
      <c r="G63" s="40">
        <f t="shared" si="0"/>
        <v>0</v>
      </c>
      <c r="H63" s="40"/>
      <c r="I63" s="40"/>
      <c r="J63" s="40"/>
      <c r="K63" s="40">
        <f t="shared" si="1"/>
        <v>0</v>
      </c>
    </row>
    <row r="64" spans="1:11" ht="25.5">
      <c r="A64" s="91" t="s">
        <v>106</v>
      </c>
      <c r="B64" s="92" t="s">
        <v>320</v>
      </c>
      <c r="C64" s="40"/>
      <c r="D64" s="40"/>
      <c r="E64" s="40"/>
      <c r="F64" s="40"/>
      <c r="G64" s="40">
        <f t="shared" si="0"/>
        <v>0</v>
      </c>
      <c r="H64" s="40"/>
      <c r="I64" s="40"/>
      <c r="J64" s="40"/>
      <c r="K64" s="40">
        <f t="shared" si="1"/>
        <v>0</v>
      </c>
    </row>
    <row r="65" spans="1:11" ht="25.5">
      <c r="A65" s="91" t="s">
        <v>107</v>
      </c>
      <c r="B65" s="92" t="s">
        <v>321</v>
      </c>
      <c r="C65" s="40"/>
      <c r="D65" s="40"/>
      <c r="E65" s="40"/>
      <c r="F65" s="40"/>
      <c r="G65" s="40">
        <f t="shared" si="0"/>
        <v>0</v>
      </c>
      <c r="H65" s="40"/>
      <c r="I65" s="40"/>
      <c r="J65" s="40"/>
      <c r="K65" s="40">
        <f t="shared" si="1"/>
        <v>0</v>
      </c>
    </row>
    <row r="66" spans="1:11" ht="12.75">
      <c r="A66" s="91" t="s">
        <v>108</v>
      </c>
      <c r="B66" s="92" t="s">
        <v>109</v>
      </c>
      <c r="C66" s="40"/>
      <c r="D66" s="40"/>
      <c r="E66" s="40"/>
      <c r="F66" s="40"/>
      <c r="G66" s="40">
        <f t="shared" si="0"/>
        <v>0</v>
      </c>
      <c r="H66" s="40"/>
      <c r="I66" s="40"/>
      <c r="J66" s="40"/>
      <c r="K66" s="40">
        <f t="shared" si="1"/>
        <v>0</v>
      </c>
    </row>
    <row r="67" spans="1:11" ht="12.75">
      <c r="A67" s="91" t="s">
        <v>110</v>
      </c>
      <c r="B67" s="92" t="s">
        <v>111</v>
      </c>
      <c r="C67" s="40"/>
      <c r="D67" s="40"/>
      <c r="E67" s="40"/>
      <c r="F67" s="40"/>
      <c r="G67" s="40">
        <f t="shared" si="0"/>
        <v>0</v>
      </c>
      <c r="H67" s="40"/>
      <c r="I67" s="40"/>
      <c r="J67" s="40"/>
      <c r="K67" s="40">
        <f t="shared" si="1"/>
        <v>0</v>
      </c>
    </row>
    <row r="68" spans="1:11" ht="12.75">
      <c r="A68" s="91" t="s">
        <v>112</v>
      </c>
      <c r="B68" s="92" t="s">
        <v>113</v>
      </c>
      <c r="C68" s="40"/>
      <c r="D68" s="40"/>
      <c r="E68" s="40"/>
      <c r="F68" s="40"/>
      <c r="G68" s="40">
        <f aca="true" t="shared" si="2" ref="G68:G116">SUM(C68:F68)</f>
        <v>0</v>
      </c>
      <c r="H68" s="40"/>
      <c r="I68" s="40"/>
      <c r="J68" s="40"/>
      <c r="K68" s="40">
        <f t="shared" si="1"/>
        <v>0</v>
      </c>
    </row>
    <row r="69" spans="1:11" ht="12.75">
      <c r="A69" s="91" t="s">
        <v>114</v>
      </c>
      <c r="B69" s="92" t="s">
        <v>115</v>
      </c>
      <c r="C69" s="40"/>
      <c r="D69" s="40"/>
      <c r="E69" s="40"/>
      <c r="F69" s="40"/>
      <c r="G69" s="40">
        <f t="shared" si="2"/>
        <v>0</v>
      </c>
      <c r="H69" s="40"/>
      <c r="I69" s="40"/>
      <c r="J69" s="40"/>
      <c r="K69" s="40">
        <f aca="true" t="shared" si="3" ref="K69:K121">H69+I69+J69</f>
        <v>0</v>
      </c>
    </row>
    <row r="70" spans="1:11" ht="12.75">
      <c r="A70" s="93" t="s">
        <v>116</v>
      </c>
      <c r="B70" s="21" t="s">
        <v>195</v>
      </c>
      <c r="C70" s="40">
        <f>SUM(C58:C69)</f>
        <v>0</v>
      </c>
      <c r="D70" s="40">
        <f>SUM(D58:D69)</f>
        <v>0</v>
      </c>
      <c r="E70" s="40">
        <f>SUM(E58:E69)</f>
        <v>0</v>
      </c>
      <c r="F70" s="40">
        <f>SUM(F58:F69)</f>
        <v>0</v>
      </c>
      <c r="G70" s="40">
        <f t="shared" si="2"/>
        <v>0</v>
      </c>
      <c r="H70" s="40">
        <f>SUM(H58:H69)</f>
        <v>0</v>
      </c>
      <c r="I70" s="40">
        <f>SUM(I58:I69)</f>
        <v>0</v>
      </c>
      <c r="J70" s="40">
        <f>SUM(J58:J69)</f>
        <v>0</v>
      </c>
      <c r="K70" s="40">
        <f t="shared" si="3"/>
        <v>0</v>
      </c>
    </row>
    <row r="71" spans="1:11" ht="12.75">
      <c r="A71" s="91" t="s">
        <v>117</v>
      </c>
      <c r="B71" s="92" t="s">
        <v>118</v>
      </c>
      <c r="C71" s="40"/>
      <c r="D71" s="40"/>
      <c r="E71" s="40"/>
      <c r="F71" s="40"/>
      <c r="G71" s="40">
        <f t="shared" si="2"/>
        <v>0</v>
      </c>
      <c r="H71" s="40"/>
      <c r="I71" s="40"/>
      <c r="J71" s="40"/>
      <c r="K71" s="40">
        <f t="shared" si="3"/>
        <v>0</v>
      </c>
    </row>
    <row r="72" spans="1:11" ht="12.75">
      <c r="A72" s="91" t="s">
        <v>119</v>
      </c>
      <c r="B72" s="92" t="s">
        <v>120</v>
      </c>
      <c r="C72" s="40"/>
      <c r="D72" s="40"/>
      <c r="E72" s="40"/>
      <c r="F72" s="40"/>
      <c r="G72" s="40">
        <f t="shared" si="2"/>
        <v>0</v>
      </c>
      <c r="H72" s="40"/>
      <c r="I72" s="40"/>
      <c r="J72" s="40"/>
      <c r="K72" s="40">
        <f t="shared" si="3"/>
        <v>0</v>
      </c>
    </row>
    <row r="73" spans="1:11" ht="12.75">
      <c r="A73" s="91" t="s">
        <v>121</v>
      </c>
      <c r="B73" s="92" t="s">
        <v>122</v>
      </c>
      <c r="C73" s="40"/>
      <c r="D73" s="40"/>
      <c r="E73" s="40"/>
      <c r="F73" s="40"/>
      <c r="G73" s="40">
        <f t="shared" si="2"/>
        <v>0</v>
      </c>
      <c r="H73" s="40"/>
      <c r="I73" s="40"/>
      <c r="J73" s="40"/>
      <c r="K73" s="40">
        <f t="shared" si="3"/>
        <v>0</v>
      </c>
    </row>
    <row r="74" spans="1:11" ht="12.75">
      <c r="A74" s="91" t="s">
        <v>123</v>
      </c>
      <c r="B74" s="92" t="s">
        <v>124</v>
      </c>
      <c r="C74" s="40"/>
      <c r="D74" s="40"/>
      <c r="E74" s="40"/>
      <c r="F74" s="40"/>
      <c r="G74" s="40">
        <f t="shared" si="2"/>
        <v>0</v>
      </c>
      <c r="H74" s="40"/>
      <c r="I74" s="40"/>
      <c r="J74" s="40"/>
      <c r="K74" s="40">
        <f t="shared" si="3"/>
        <v>0</v>
      </c>
    </row>
    <row r="75" spans="1:11" ht="12.75">
      <c r="A75" s="91" t="s">
        <v>125</v>
      </c>
      <c r="B75" s="92" t="s">
        <v>126</v>
      </c>
      <c r="C75" s="40"/>
      <c r="D75" s="40"/>
      <c r="E75" s="40"/>
      <c r="F75" s="40"/>
      <c r="G75" s="40">
        <f t="shared" si="2"/>
        <v>0</v>
      </c>
      <c r="H75" s="40"/>
      <c r="I75" s="40"/>
      <c r="J75" s="40"/>
      <c r="K75" s="40">
        <f t="shared" si="3"/>
        <v>0</v>
      </c>
    </row>
    <row r="76" spans="1:11" ht="12.75">
      <c r="A76" s="91" t="s">
        <v>127</v>
      </c>
      <c r="B76" s="92" t="s">
        <v>128</v>
      </c>
      <c r="C76" s="40"/>
      <c r="D76" s="40"/>
      <c r="E76" s="40"/>
      <c r="F76" s="40"/>
      <c r="G76" s="40">
        <f t="shared" si="2"/>
        <v>0</v>
      </c>
      <c r="H76" s="40"/>
      <c r="I76" s="40"/>
      <c r="J76" s="40"/>
      <c r="K76" s="40">
        <f t="shared" si="3"/>
        <v>0</v>
      </c>
    </row>
    <row r="77" spans="1:11" ht="12.75">
      <c r="A77" s="91" t="s">
        <v>129</v>
      </c>
      <c r="B77" s="92" t="s">
        <v>130</v>
      </c>
      <c r="C77" s="40"/>
      <c r="D77" s="40"/>
      <c r="E77" s="40"/>
      <c r="F77" s="40"/>
      <c r="G77" s="40">
        <f t="shared" si="2"/>
        <v>0</v>
      </c>
      <c r="H77" s="40"/>
      <c r="I77" s="40"/>
      <c r="J77" s="40"/>
      <c r="K77" s="40">
        <f t="shared" si="3"/>
        <v>0</v>
      </c>
    </row>
    <row r="78" spans="1:11" ht="12.75">
      <c r="A78" s="93" t="s">
        <v>131</v>
      </c>
      <c r="B78" s="21" t="s">
        <v>196</v>
      </c>
      <c r="C78" s="40">
        <f>SUM(C71:C77)</f>
        <v>0</v>
      </c>
      <c r="D78" s="40">
        <f>SUM(D71:D77)</f>
        <v>0</v>
      </c>
      <c r="E78" s="40">
        <f>SUM(E71:E77)</f>
        <v>0</v>
      </c>
      <c r="F78" s="40">
        <f>SUM(F71:F77)</f>
        <v>0</v>
      </c>
      <c r="G78" s="40">
        <f t="shared" si="2"/>
        <v>0</v>
      </c>
      <c r="H78" s="40">
        <f>SUM(H71:H77)</f>
        <v>0</v>
      </c>
      <c r="I78" s="40">
        <f>SUM(I71:I77)</f>
        <v>0</v>
      </c>
      <c r="J78" s="40">
        <f>SUM(J71:J77)</f>
        <v>0</v>
      </c>
      <c r="K78" s="40">
        <f t="shared" si="3"/>
        <v>0</v>
      </c>
    </row>
    <row r="79" spans="1:11" ht="12.75">
      <c r="A79" s="91" t="s">
        <v>132</v>
      </c>
      <c r="B79" s="92" t="s">
        <v>133</v>
      </c>
      <c r="C79" s="40"/>
      <c r="D79" s="40"/>
      <c r="E79" s="40"/>
      <c r="F79" s="40"/>
      <c r="G79" s="40">
        <f t="shared" si="2"/>
        <v>0</v>
      </c>
      <c r="H79" s="40"/>
      <c r="I79" s="40"/>
      <c r="J79" s="40"/>
      <c r="K79" s="40">
        <f t="shared" si="3"/>
        <v>0</v>
      </c>
    </row>
    <row r="80" spans="1:11" ht="12.75">
      <c r="A80" s="91" t="s">
        <v>134</v>
      </c>
      <c r="B80" s="92" t="s">
        <v>135</v>
      </c>
      <c r="C80" s="40"/>
      <c r="D80" s="40"/>
      <c r="E80" s="40"/>
      <c r="F80" s="40"/>
      <c r="G80" s="40">
        <f t="shared" si="2"/>
        <v>0</v>
      </c>
      <c r="H80" s="40"/>
      <c r="I80" s="40"/>
      <c r="J80" s="40"/>
      <c r="K80" s="40">
        <f t="shared" si="3"/>
        <v>0</v>
      </c>
    </row>
    <row r="81" spans="1:11" ht="12.75">
      <c r="A81" s="91" t="s">
        <v>136</v>
      </c>
      <c r="B81" s="92" t="s">
        <v>137</v>
      </c>
      <c r="C81" s="40"/>
      <c r="D81" s="40"/>
      <c r="E81" s="40"/>
      <c r="F81" s="40"/>
      <c r="G81" s="40">
        <f t="shared" si="2"/>
        <v>0</v>
      </c>
      <c r="H81" s="40"/>
      <c r="I81" s="40"/>
      <c r="J81" s="40"/>
      <c r="K81" s="40">
        <f t="shared" si="3"/>
        <v>0</v>
      </c>
    </row>
    <row r="82" spans="1:11" ht="12.75">
      <c r="A82" s="91" t="s">
        <v>138</v>
      </c>
      <c r="B82" s="92" t="s">
        <v>139</v>
      </c>
      <c r="C82" s="40"/>
      <c r="D82" s="40"/>
      <c r="E82" s="40"/>
      <c r="F82" s="40"/>
      <c r="G82" s="40">
        <f t="shared" si="2"/>
        <v>0</v>
      </c>
      <c r="H82" s="40"/>
      <c r="I82" s="40"/>
      <c r="J82" s="40"/>
      <c r="K82" s="40">
        <f t="shared" si="3"/>
        <v>0</v>
      </c>
    </row>
    <row r="83" spans="1:11" ht="12.75">
      <c r="A83" s="93" t="s">
        <v>140</v>
      </c>
      <c r="B83" s="21" t="s">
        <v>197</v>
      </c>
      <c r="C83" s="40">
        <f>SUM(C79:C82)</f>
        <v>0</v>
      </c>
      <c r="D83" s="40">
        <f>SUM(D79:D82)</f>
        <v>0</v>
      </c>
      <c r="E83" s="40">
        <f>SUM(E79:E82)</f>
        <v>0</v>
      </c>
      <c r="F83" s="40">
        <f>SUM(F79:F82)</f>
        <v>0</v>
      </c>
      <c r="G83" s="40">
        <f t="shared" si="2"/>
        <v>0</v>
      </c>
      <c r="H83" s="40">
        <f>SUM(H79:H82)</f>
        <v>0</v>
      </c>
      <c r="I83" s="40">
        <f>SUM(I79:I82)</f>
        <v>0</v>
      </c>
      <c r="J83" s="40">
        <f>SUM(J79:J82)</f>
        <v>0</v>
      </c>
      <c r="K83" s="40">
        <f t="shared" si="3"/>
        <v>0</v>
      </c>
    </row>
    <row r="84" spans="1:11" ht="25.5">
      <c r="A84" s="91" t="s">
        <v>141</v>
      </c>
      <c r="B84" s="92" t="s">
        <v>322</v>
      </c>
      <c r="C84" s="40"/>
      <c r="D84" s="40"/>
      <c r="E84" s="40"/>
      <c r="F84" s="40"/>
      <c r="G84" s="40">
        <f t="shared" si="2"/>
        <v>0</v>
      </c>
      <c r="H84" s="40"/>
      <c r="I84" s="40"/>
      <c r="J84" s="40"/>
      <c r="K84" s="40">
        <f t="shared" si="3"/>
        <v>0</v>
      </c>
    </row>
    <row r="85" spans="1:11" ht="25.5">
      <c r="A85" s="91" t="s">
        <v>142</v>
      </c>
      <c r="B85" s="92" t="s">
        <v>323</v>
      </c>
      <c r="C85" s="40"/>
      <c r="D85" s="40"/>
      <c r="E85" s="40"/>
      <c r="F85" s="40"/>
      <c r="G85" s="40">
        <f t="shared" si="2"/>
        <v>0</v>
      </c>
      <c r="H85" s="40"/>
      <c r="I85" s="40"/>
      <c r="J85" s="40"/>
      <c r="K85" s="40">
        <f t="shared" si="3"/>
        <v>0</v>
      </c>
    </row>
    <row r="86" spans="1:11" ht="25.5">
      <c r="A86" s="91" t="s">
        <v>143</v>
      </c>
      <c r="B86" s="92" t="s">
        <v>324</v>
      </c>
      <c r="C86" s="40"/>
      <c r="D86" s="40"/>
      <c r="E86" s="40"/>
      <c r="F86" s="40"/>
      <c r="G86" s="40">
        <f t="shared" si="2"/>
        <v>0</v>
      </c>
      <c r="H86" s="40"/>
      <c r="I86" s="40"/>
      <c r="J86" s="40"/>
      <c r="K86" s="40">
        <f t="shared" si="3"/>
        <v>0</v>
      </c>
    </row>
    <row r="87" spans="1:11" ht="12.75">
      <c r="A87" s="91" t="s">
        <v>144</v>
      </c>
      <c r="B87" s="92" t="s">
        <v>145</v>
      </c>
      <c r="C87" s="40"/>
      <c r="D87" s="40"/>
      <c r="E87" s="40"/>
      <c r="F87" s="40"/>
      <c r="G87" s="40">
        <f t="shared" si="2"/>
        <v>0</v>
      </c>
      <c r="H87" s="40"/>
      <c r="I87" s="40"/>
      <c r="J87" s="40"/>
      <c r="K87" s="40">
        <f t="shared" si="3"/>
        <v>0</v>
      </c>
    </row>
    <row r="88" spans="1:11" ht="25.5">
      <c r="A88" s="91" t="s">
        <v>146</v>
      </c>
      <c r="B88" s="92" t="s">
        <v>325</v>
      </c>
      <c r="C88" s="40"/>
      <c r="D88" s="40"/>
      <c r="E88" s="40"/>
      <c r="F88" s="40"/>
      <c r="G88" s="40">
        <f t="shared" si="2"/>
        <v>0</v>
      </c>
      <c r="H88" s="40"/>
      <c r="I88" s="40"/>
      <c r="J88" s="40"/>
      <c r="K88" s="40">
        <f t="shared" si="3"/>
        <v>0</v>
      </c>
    </row>
    <row r="89" spans="1:11" ht="25.5">
      <c r="A89" s="91" t="s">
        <v>147</v>
      </c>
      <c r="B89" s="92" t="s">
        <v>326</v>
      </c>
      <c r="C89" s="40"/>
      <c r="D89" s="40"/>
      <c r="E89" s="40"/>
      <c r="F89" s="40"/>
      <c r="G89" s="40">
        <f t="shared" si="2"/>
        <v>0</v>
      </c>
      <c r="H89" s="40"/>
      <c r="I89" s="40"/>
      <c r="J89" s="40"/>
      <c r="K89" s="40">
        <f t="shared" si="3"/>
        <v>0</v>
      </c>
    </row>
    <row r="90" spans="1:11" ht="12.75">
      <c r="A90" s="91" t="s">
        <v>148</v>
      </c>
      <c r="B90" s="92" t="s">
        <v>149</v>
      </c>
      <c r="C90" s="40"/>
      <c r="D90" s="40"/>
      <c r="E90" s="40"/>
      <c r="F90" s="40"/>
      <c r="G90" s="40">
        <f t="shared" si="2"/>
        <v>0</v>
      </c>
      <c r="H90" s="40"/>
      <c r="I90" s="40"/>
      <c r="J90" s="40"/>
      <c r="K90" s="40">
        <f t="shared" si="3"/>
        <v>0</v>
      </c>
    </row>
    <row r="91" spans="1:11" ht="12.75">
      <c r="A91" s="91" t="s">
        <v>150</v>
      </c>
      <c r="B91" s="92" t="s">
        <v>151</v>
      </c>
      <c r="C91" s="40"/>
      <c r="D91" s="40"/>
      <c r="E91" s="40"/>
      <c r="F91" s="40"/>
      <c r="G91" s="40">
        <f t="shared" si="2"/>
        <v>0</v>
      </c>
      <c r="H91" s="40"/>
      <c r="I91" s="40"/>
      <c r="J91" s="40"/>
      <c r="K91" s="40">
        <f t="shared" si="3"/>
        <v>0</v>
      </c>
    </row>
    <row r="92" spans="1:11" ht="12.75">
      <c r="A92" s="93" t="s">
        <v>152</v>
      </c>
      <c r="B92" s="21" t="s">
        <v>198</v>
      </c>
      <c r="C92" s="40">
        <f>SUM(C84:C91)</f>
        <v>0</v>
      </c>
      <c r="D92" s="40">
        <f>SUM(D84:D91)</f>
        <v>0</v>
      </c>
      <c r="E92" s="40">
        <f>SUM(E84:E91)</f>
        <v>0</v>
      </c>
      <c r="F92" s="40">
        <f>SUM(F84:F91)</f>
        <v>0</v>
      </c>
      <c r="G92" s="40">
        <f t="shared" si="2"/>
        <v>0</v>
      </c>
      <c r="H92" s="40">
        <f>SUM(H84:H91)</f>
        <v>0</v>
      </c>
      <c r="I92" s="40">
        <f>SUM(I84:I91)</f>
        <v>0</v>
      </c>
      <c r="J92" s="40">
        <f>SUM(J84:J91)</f>
        <v>0</v>
      </c>
      <c r="K92" s="40">
        <f t="shared" si="3"/>
        <v>0</v>
      </c>
    </row>
    <row r="93" spans="1:11" ht="12.75">
      <c r="A93" s="93" t="s">
        <v>153</v>
      </c>
      <c r="B93" s="21" t="s">
        <v>199</v>
      </c>
      <c r="C93" s="40">
        <f>C22+C23+C48+C57+C70+C78+C83+C92</f>
        <v>10873802</v>
      </c>
      <c r="D93" s="40">
        <f>D22+D23+D48+D57+D70+D78+D83+D92</f>
        <v>0</v>
      </c>
      <c r="E93" s="40">
        <f>E22+E23+E48+E57+E70+E78+E83+E92</f>
        <v>0</v>
      </c>
      <c r="F93" s="40">
        <f>F22+F23+F48+F57+F70+F78+F83+F92</f>
        <v>0</v>
      </c>
      <c r="G93" s="40">
        <f t="shared" si="2"/>
        <v>10873802</v>
      </c>
      <c r="H93" s="40">
        <f>H22+H23+H48+H57+H70+H78+H83+H92</f>
        <v>5733401</v>
      </c>
      <c r="I93" s="40">
        <f>I22+I23+I48+I57+I70+I78+I83+I92</f>
        <v>0</v>
      </c>
      <c r="J93" s="40">
        <f>J22+J23+J48+J57+J70+J78+J83+J92</f>
        <v>5140401</v>
      </c>
      <c r="K93" s="40">
        <f t="shared" si="3"/>
        <v>10873802</v>
      </c>
    </row>
    <row r="94" spans="1:11" ht="12.75">
      <c r="A94" s="91" t="s">
        <v>1</v>
      </c>
      <c r="B94" s="92" t="s">
        <v>154</v>
      </c>
      <c r="C94" s="40"/>
      <c r="D94" s="40"/>
      <c r="E94" s="40"/>
      <c r="F94" s="40"/>
      <c r="G94" s="40">
        <f t="shared" si="2"/>
        <v>0</v>
      </c>
      <c r="H94" s="40"/>
      <c r="I94" s="40"/>
      <c r="J94" s="40"/>
      <c r="K94" s="40">
        <f t="shared" si="3"/>
        <v>0</v>
      </c>
    </row>
    <row r="95" spans="1:11" ht="12.75">
      <c r="A95" s="91" t="s">
        <v>2</v>
      </c>
      <c r="B95" s="92" t="s">
        <v>155</v>
      </c>
      <c r="C95" s="40"/>
      <c r="D95" s="40"/>
      <c r="E95" s="40"/>
      <c r="F95" s="40"/>
      <c r="G95" s="40">
        <f t="shared" si="2"/>
        <v>0</v>
      </c>
      <c r="H95" s="40"/>
      <c r="I95" s="40"/>
      <c r="J95" s="40"/>
      <c r="K95" s="40">
        <f t="shared" si="3"/>
        <v>0</v>
      </c>
    </row>
    <row r="96" spans="1:11" ht="12.75">
      <c r="A96" s="91" t="s">
        <v>3</v>
      </c>
      <c r="B96" s="92" t="s">
        <v>156</v>
      </c>
      <c r="C96" s="40"/>
      <c r="D96" s="40"/>
      <c r="E96" s="40"/>
      <c r="F96" s="40"/>
      <c r="G96" s="40">
        <f t="shared" si="2"/>
        <v>0</v>
      </c>
      <c r="H96" s="40"/>
      <c r="I96" s="40"/>
      <c r="J96" s="40"/>
      <c r="K96" s="40">
        <f t="shared" si="3"/>
        <v>0</v>
      </c>
    </row>
    <row r="97" spans="1:11" ht="12.75">
      <c r="A97" s="93" t="s">
        <v>4</v>
      </c>
      <c r="B97" s="21" t="s">
        <v>206</v>
      </c>
      <c r="C97" s="40">
        <f>C94+C95+C96</f>
        <v>0</v>
      </c>
      <c r="D97" s="40">
        <f>D94+D95+D96</f>
        <v>0</v>
      </c>
      <c r="E97" s="40">
        <f>E94+E95+E96</f>
        <v>0</v>
      </c>
      <c r="F97" s="40">
        <f>F94+F95+F96</f>
        <v>0</v>
      </c>
      <c r="G97" s="40">
        <f t="shared" si="2"/>
        <v>0</v>
      </c>
      <c r="H97" s="40">
        <f>H94+H95+H96</f>
        <v>0</v>
      </c>
      <c r="I97" s="40">
        <f>I94+I95+I96</f>
        <v>0</v>
      </c>
      <c r="J97" s="40">
        <f>J94+J95+J96</f>
        <v>0</v>
      </c>
      <c r="K97" s="40">
        <f t="shared" si="3"/>
        <v>0</v>
      </c>
    </row>
    <row r="98" spans="1:11" ht="12.75">
      <c r="A98" s="91" t="s">
        <v>11</v>
      </c>
      <c r="B98" s="92" t="s">
        <v>157</v>
      </c>
      <c r="C98" s="40"/>
      <c r="D98" s="40"/>
      <c r="E98" s="40"/>
      <c r="F98" s="40"/>
      <c r="G98" s="40">
        <f t="shared" si="2"/>
        <v>0</v>
      </c>
      <c r="H98" s="40"/>
      <c r="I98" s="40"/>
      <c r="J98" s="40"/>
      <c r="K98" s="40">
        <f t="shared" si="3"/>
        <v>0</v>
      </c>
    </row>
    <row r="99" spans="1:11" ht="12.75">
      <c r="A99" s="91" t="s">
        <v>13</v>
      </c>
      <c r="B99" s="92" t="s">
        <v>158</v>
      </c>
      <c r="C99" s="40"/>
      <c r="D99" s="40"/>
      <c r="E99" s="40"/>
      <c r="F99" s="40"/>
      <c r="G99" s="40">
        <f t="shared" si="2"/>
        <v>0</v>
      </c>
      <c r="H99" s="40"/>
      <c r="I99" s="40"/>
      <c r="J99" s="40"/>
      <c r="K99" s="40">
        <f t="shared" si="3"/>
        <v>0</v>
      </c>
    </row>
    <row r="100" spans="1:11" ht="12.75">
      <c r="A100" s="91" t="s">
        <v>15</v>
      </c>
      <c r="B100" s="92" t="s">
        <v>159</v>
      </c>
      <c r="C100" s="40"/>
      <c r="D100" s="40"/>
      <c r="E100" s="40"/>
      <c r="F100" s="40"/>
      <c r="G100" s="40">
        <f t="shared" si="2"/>
        <v>0</v>
      </c>
      <c r="H100" s="40"/>
      <c r="I100" s="40"/>
      <c r="J100" s="40"/>
      <c r="K100" s="40">
        <f t="shared" si="3"/>
        <v>0</v>
      </c>
    </row>
    <row r="101" spans="1:11" ht="12.75">
      <c r="A101" s="91" t="s">
        <v>5</v>
      </c>
      <c r="B101" s="92" t="s">
        <v>160</v>
      </c>
      <c r="C101" s="40"/>
      <c r="D101" s="40"/>
      <c r="E101" s="40"/>
      <c r="F101" s="40"/>
      <c r="G101" s="40">
        <f t="shared" si="2"/>
        <v>0</v>
      </c>
      <c r="H101" s="40"/>
      <c r="I101" s="40"/>
      <c r="J101" s="40"/>
      <c r="K101" s="40">
        <f t="shared" si="3"/>
        <v>0</v>
      </c>
    </row>
    <row r="102" spans="1:11" ht="12.75">
      <c r="A102" s="93" t="s">
        <v>6</v>
      </c>
      <c r="B102" s="21" t="s">
        <v>207</v>
      </c>
      <c r="C102" s="40">
        <f>C98+C99+C100+C101</f>
        <v>0</v>
      </c>
      <c r="D102" s="40">
        <f>D98+D99+D100+D101</f>
        <v>0</v>
      </c>
      <c r="E102" s="40">
        <f>E98+E99+E100+E101</f>
        <v>0</v>
      </c>
      <c r="F102" s="40">
        <f>F98+F99+F100+F101</f>
        <v>0</v>
      </c>
      <c r="G102" s="40">
        <f t="shared" si="2"/>
        <v>0</v>
      </c>
      <c r="H102" s="40">
        <f>H98+H99+H100+H101</f>
        <v>0</v>
      </c>
      <c r="I102" s="40">
        <f>I98+I99+I100+I101</f>
        <v>0</v>
      </c>
      <c r="J102" s="40">
        <f>J98+J99+J100+J101</f>
        <v>0</v>
      </c>
      <c r="K102" s="40">
        <f t="shared" si="3"/>
        <v>0</v>
      </c>
    </row>
    <row r="103" spans="1:11" ht="12.75">
      <c r="A103" s="91" t="s">
        <v>19</v>
      </c>
      <c r="B103" s="92" t="s">
        <v>161</v>
      </c>
      <c r="C103" s="40"/>
      <c r="D103" s="40"/>
      <c r="E103" s="40"/>
      <c r="F103" s="40"/>
      <c r="G103" s="40">
        <f t="shared" si="2"/>
        <v>0</v>
      </c>
      <c r="H103" s="40"/>
      <c r="I103" s="40"/>
      <c r="J103" s="40"/>
      <c r="K103" s="40">
        <f t="shared" si="3"/>
        <v>0</v>
      </c>
    </row>
    <row r="104" spans="1:11" ht="12.75">
      <c r="A104" s="91" t="s">
        <v>21</v>
      </c>
      <c r="B104" s="92" t="s">
        <v>162</v>
      </c>
      <c r="C104" s="40"/>
      <c r="D104" s="40"/>
      <c r="E104" s="40"/>
      <c r="F104" s="40"/>
      <c r="G104" s="40">
        <f t="shared" si="2"/>
        <v>0</v>
      </c>
      <c r="H104" s="40"/>
      <c r="I104" s="40"/>
      <c r="J104" s="40"/>
      <c r="K104" s="40">
        <f t="shared" si="3"/>
        <v>0</v>
      </c>
    </row>
    <row r="105" spans="1:11" ht="12.75">
      <c r="A105" s="91" t="s">
        <v>23</v>
      </c>
      <c r="B105" s="92" t="s">
        <v>163</v>
      </c>
      <c r="C105" s="40"/>
      <c r="D105" s="40"/>
      <c r="E105" s="40"/>
      <c r="F105" s="40"/>
      <c r="G105" s="40">
        <f t="shared" si="2"/>
        <v>0</v>
      </c>
      <c r="H105" s="40"/>
      <c r="I105" s="40"/>
      <c r="J105" s="40"/>
      <c r="K105" s="40">
        <f t="shared" si="3"/>
        <v>0</v>
      </c>
    </row>
    <row r="106" spans="1:11" ht="12.75">
      <c r="A106" s="91" t="s">
        <v>25</v>
      </c>
      <c r="B106" s="92" t="s">
        <v>164</v>
      </c>
      <c r="C106" s="40"/>
      <c r="D106" s="40"/>
      <c r="E106" s="40"/>
      <c r="F106" s="40"/>
      <c r="G106" s="40">
        <f t="shared" si="2"/>
        <v>0</v>
      </c>
      <c r="H106" s="40"/>
      <c r="I106" s="40"/>
      <c r="J106" s="40"/>
      <c r="K106" s="40">
        <f t="shared" si="3"/>
        <v>0</v>
      </c>
    </row>
    <row r="107" spans="1:11" ht="12.75">
      <c r="A107" s="91" t="s">
        <v>27</v>
      </c>
      <c r="B107" s="92" t="s">
        <v>165</v>
      </c>
      <c r="C107" s="40"/>
      <c r="D107" s="40"/>
      <c r="E107" s="40"/>
      <c r="F107" s="40"/>
      <c r="G107" s="40">
        <f t="shared" si="2"/>
        <v>0</v>
      </c>
      <c r="H107" s="40"/>
      <c r="I107" s="40"/>
      <c r="J107" s="40"/>
      <c r="K107" s="40">
        <f t="shared" si="3"/>
        <v>0</v>
      </c>
    </row>
    <row r="108" spans="1:11" ht="12.75">
      <c r="A108" s="91" t="s">
        <v>28</v>
      </c>
      <c r="B108" s="92" t="s">
        <v>166</v>
      </c>
      <c r="C108" s="40"/>
      <c r="D108" s="40"/>
      <c r="E108" s="40"/>
      <c r="F108" s="40"/>
      <c r="G108" s="40">
        <f t="shared" si="2"/>
        <v>0</v>
      </c>
      <c r="H108" s="40"/>
      <c r="I108" s="40"/>
      <c r="J108" s="40"/>
      <c r="K108" s="40">
        <f t="shared" si="3"/>
        <v>0</v>
      </c>
    </row>
    <row r="109" spans="1:11" ht="12.75">
      <c r="A109" s="93" t="s">
        <v>30</v>
      </c>
      <c r="B109" s="21" t="s">
        <v>208</v>
      </c>
      <c r="C109" s="40">
        <f>C97+C102+C103+C104+C105+C106+C107+C108</f>
        <v>0</v>
      </c>
      <c r="D109" s="40">
        <f>D97+D102+D103+D104+D105+D106+D107+D108</f>
        <v>0</v>
      </c>
      <c r="E109" s="40">
        <f>E97+E102+E103+E104+E105+E106+E107+E108</f>
        <v>0</v>
      </c>
      <c r="F109" s="40">
        <f>F97+F102+F103+F104+F105+F106+F107+F108</f>
        <v>0</v>
      </c>
      <c r="G109" s="40">
        <f t="shared" si="2"/>
        <v>0</v>
      </c>
      <c r="H109" s="40">
        <f>H97+H102+H103+H104+H105+H106+H107+H108</f>
        <v>0</v>
      </c>
      <c r="I109" s="40">
        <f>I97+I102+I103+I104+I105+I106+I107+I108</f>
        <v>0</v>
      </c>
      <c r="J109" s="40">
        <f>J97+J102+J103+J104+J105+J106+J107+J108</f>
        <v>0</v>
      </c>
      <c r="K109" s="40">
        <f t="shared" si="3"/>
        <v>0</v>
      </c>
    </row>
    <row r="110" spans="1:11" ht="12.75">
      <c r="A110" s="91" t="s">
        <v>31</v>
      </c>
      <c r="B110" s="92" t="s">
        <v>167</v>
      </c>
      <c r="C110" s="40"/>
      <c r="D110" s="40"/>
      <c r="E110" s="40"/>
      <c r="F110" s="40"/>
      <c r="G110" s="40">
        <f t="shared" si="2"/>
        <v>0</v>
      </c>
      <c r="H110" s="40"/>
      <c r="I110" s="40"/>
      <c r="J110" s="40"/>
      <c r="K110" s="40">
        <f t="shared" si="3"/>
        <v>0</v>
      </c>
    </row>
    <row r="111" spans="1:11" ht="12.75">
      <c r="A111" s="91" t="s">
        <v>0</v>
      </c>
      <c r="B111" s="92" t="s">
        <v>168</v>
      </c>
      <c r="C111" s="40"/>
      <c r="D111" s="40"/>
      <c r="E111" s="40"/>
      <c r="F111" s="40"/>
      <c r="G111" s="40">
        <f t="shared" si="2"/>
        <v>0</v>
      </c>
      <c r="H111" s="40"/>
      <c r="I111" s="40"/>
      <c r="J111" s="40"/>
      <c r="K111" s="40">
        <f t="shared" si="3"/>
        <v>0</v>
      </c>
    </row>
    <row r="112" spans="1:11" ht="12.75">
      <c r="A112" s="91" t="s">
        <v>33</v>
      </c>
      <c r="B112" s="92" t="s">
        <v>169</v>
      </c>
      <c r="C112" s="40"/>
      <c r="D112" s="40"/>
      <c r="E112" s="40"/>
      <c r="F112" s="40"/>
      <c r="G112" s="40">
        <f t="shared" si="2"/>
        <v>0</v>
      </c>
      <c r="H112" s="40"/>
      <c r="I112" s="40"/>
      <c r="J112" s="40"/>
      <c r="K112" s="40">
        <f t="shared" si="3"/>
        <v>0</v>
      </c>
    </row>
    <row r="113" spans="1:11" ht="12.75">
      <c r="A113" s="91" t="s">
        <v>34</v>
      </c>
      <c r="B113" s="92" t="s">
        <v>170</v>
      </c>
      <c r="C113" s="40"/>
      <c r="D113" s="40"/>
      <c r="E113" s="40"/>
      <c r="F113" s="40"/>
      <c r="G113" s="40">
        <f t="shared" si="2"/>
        <v>0</v>
      </c>
      <c r="H113" s="40"/>
      <c r="I113" s="40"/>
      <c r="J113" s="40"/>
      <c r="K113" s="40">
        <f t="shared" si="3"/>
        <v>0</v>
      </c>
    </row>
    <row r="114" spans="1:11" ht="12.75">
      <c r="A114" s="93" t="s">
        <v>36</v>
      </c>
      <c r="B114" s="21" t="s">
        <v>209</v>
      </c>
      <c r="C114" s="40">
        <f>C110+C111+C112+C113</f>
        <v>0</v>
      </c>
      <c r="D114" s="40">
        <f>D110+D111+D112+D113</f>
        <v>0</v>
      </c>
      <c r="E114" s="40">
        <f>E110+E111+E112+E113</f>
        <v>0</v>
      </c>
      <c r="F114" s="40">
        <f>F110+F111+F112+F113</f>
        <v>0</v>
      </c>
      <c r="G114" s="40">
        <f t="shared" si="2"/>
        <v>0</v>
      </c>
      <c r="H114" s="40">
        <f>H110+H111+H112+H113</f>
        <v>0</v>
      </c>
      <c r="I114" s="40">
        <f>I110+I111+I112+I113</f>
        <v>0</v>
      </c>
      <c r="J114" s="40">
        <f>J110+J111+J112+J113</f>
        <v>0</v>
      </c>
      <c r="K114" s="40">
        <f t="shared" si="3"/>
        <v>0</v>
      </c>
    </row>
    <row r="115" spans="1:11" ht="12.75">
      <c r="A115" s="91" t="s">
        <v>38</v>
      </c>
      <c r="B115" s="92" t="s">
        <v>171</v>
      </c>
      <c r="C115" s="40"/>
      <c r="D115" s="40"/>
      <c r="E115" s="40"/>
      <c r="F115" s="40"/>
      <c r="G115" s="40">
        <f t="shared" si="2"/>
        <v>0</v>
      </c>
      <c r="H115" s="40"/>
      <c r="I115" s="40"/>
      <c r="J115" s="40"/>
      <c r="K115" s="40">
        <f t="shared" si="3"/>
        <v>0</v>
      </c>
    </row>
    <row r="116" spans="1:11" ht="12.75">
      <c r="A116" s="93" t="s">
        <v>40</v>
      </c>
      <c r="B116" s="21" t="s">
        <v>210</v>
      </c>
      <c r="C116" s="40">
        <f>C109+C114+C115</f>
        <v>0</v>
      </c>
      <c r="D116" s="40">
        <f>D109+D114+D115</f>
        <v>0</v>
      </c>
      <c r="E116" s="40">
        <f>E109+E114+E115</f>
        <v>0</v>
      </c>
      <c r="F116" s="40">
        <f>F109+F114+F115</f>
        <v>0</v>
      </c>
      <c r="G116" s="40">
        <f t="shared" si="2"/>
        <v>0</v>
      </c>
      <c r="H116" s="40">
        <f>H109+H114+H115</f>
        <v>0</v>
      </c>
      <c r="I116" s="40">
        <f>I109+I114+I115</f>
        <v>0</v>
      </c>
      <c r="J116" s="40">
        <f>J109+J114+J115</f>
        <v>0</v>
      </c>
      <c r="K116" s="40">
        <f t="shared" si="3"/>
        <v>0</v>
      </c>
    </row>
    <row r="117" spans="1:11" ht="12.75">
      <c r="A117" s="12"/>
      <c r="B117" s="21" t="s">
        <v>338</v>
      </c>
      <c r="C117" s="39">
        <f aca="true" t="shared" si="4" ref="C117:J117">C93+C116</f>
        <v>10873802</v>
      </c>
      <c r="D117" s="39">
        <f t="shared" si="4"/>
        <v>0</v>
      </c>
      <c r="E117" s="39">
        <f t="shared" si="4"/>
        <v>0</v>
      </c>
      <c r="F117" s="39">
        <f t="shared" si="4"/>
        <v>0</v>
      </c>
      <c r="G117" s="39">
        <f t="shared" si="4"/>
        <v>10873802</v>
      </c>
      <c r="H117" s="39">
        <f t="shared" si="4"/>
        <v>5733401</v>
      </c>
      <c r="I117" s="39">
        <f t="shared" si="4"/>
        <v>0</v>
      </c>
      <c r="J117" s="39">
        <f t="shared" si="4"/>
        <v>5140401</v>
      </c>
      <c r="K117" s="40">
        <f t="shared" si="3"/>
        <v>10873802</v>
      </c>
    </row>
    <row r="118" spans="1:11" ht="12.75">
      <c r="A118" s="12"/>
      <c r="B118" s="21" t="s">
        <v>339</v>
      </c>
      <c r="C118" s="40">
        <v>3056198</v>
      </c>
      <c r="D118" s="40"/>
      <c r="E118" s="40"/>
      <c r="F118" s="40"/>
      <c r="G118" s="40">
        <f>SUM(C118:F118)</f>
        <v>3056198</v>
      </c>
      <c r="H118" s="40">
        <v>1528099</v>
      </c>
      <c r="I118" s="40"/>
      <c r="J118" s="40">
        <v>1528099</v>
      </c>
      <c r="K118" s="40">
        <f t="shared" si="3"/>
        <v>3056198</v>
      </c>
    </row>
    <row r="119" spans="1:11" ht="12.75">
      <c r="A119" s="12"/>
      <c r="B119" s="21" t="s">
        <v>340</v>
      </c>
      <c r="C119" s="40">
        <v>149000</v>
      </c>
      <c r="D119" s="40"/>
      <c r="E119" s="40"/>
      <c r="F119" s="40"/>
      <c r="G119" s="40">
        <f>SUM(C119:F119)</f>
        <v>149000</v>
      </c>
      <c r="H119" s="40">
        <v>74500</v>
      </c>
      <c r="I119" s="40"/>
      <c r="J119" s="40">
        <v>74500</v>
      </c>
      <c r="K119" s="40">
        <f t="shared" si="3"/>
        <v>149000</v>
      </c>
    </row>
    <row r="120" spans="1:11" ht="12.75">
      <c r="A120" s="12"/>
      <c r="B120" s="21"/>
      <c r="C120" s="40"/>
      <c r="D120" s="40"/>
      <c r="E120" s="40"/>
      <c r="F120" s="40"/>
      <c r="G120" s="40">
        <f>SUM(C120:F120)</f>
        <v>0</v>
      </c>
      <c r="H120" s="40"/>
      <c r="I120" s="40"/>
      <c r="J120" s="40"/>
      <c r="K120" s="40">
        <f t="shared" si="3"/>
        <v>0</v>
      </c>
    </row>
    <row r="121" spans="1:11" ht="12.75">
      <c r="A121" s="12"/>
      <c r="B121" s="21" t="s">
        <v>341</v>
      </c>
      <c r="C121" s="39">
        <f>C117+C118+C119+C120</f>
        <v>14079000</v>
      </c>
      <c r="D121" s="12"/>
      <c r="E121" s="12"/>
      <c r="F121" s="12"/>
      <c r="G121" s="39">
        <f>SUM(C121:F121)</f>
        <v>14079000</v>
      </c>
      <c r="H121" s="39">
        <f>H117+H118+H119+H120</f>
        <v>7336000</v>
      </c>
      <c r="I121" s="39">
        <f>I117+I118+I119+I120</f>
        <v>0</v>
      </c>
      <c r="J121" s="39">
        <f>J117+J118+J119+J120</f>
        <v>6743000</v>
      </c>
      <c r="K121" s="40">
        <f t="shared" si="3"/>
        <v>14079000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B13">
      <selection activeCell="A1" sqref="A1:F127"/>
    </sheetView>
  </sheetViews>
  <sheetFormatPr defaultColWidth="9.140625" defaultRowHeight="12.75"/>
  <cols>
    <col min="1" max="1" width="8.140625" style="0" hidden="1" customWidth="1"/>
    <col min="2" max="2" width="82.00390625" style="0" customWidth="1"/>
    <col min="3" max="3" width="12.57421875" style="0" customWidth="1"/>
    <col min="4" max="4" width="10.7109375" style="0" customWidth="1"/>
    <col min="6" max="6" width="10.57421875" style="0" customWidth="1"/>
  </cols>
  <sheetData>
    <row r="1" spans="1:6" ht="12.75" customHeight="1">
      <c r="A1" s="82" t="s">
        <v>342</v>
      </c>
      <c r="B1" s="83"/>
      <c r="C1" s="12"/>
      <c r="D1" s="12"/>
      <c r="E1" s="12"/>
      <c r="F1" s="12"/>
    </row>
    <row r="2" spans="1:6" ht="12.75" customHeight="1">
      <c r="A2" s="82" t="s">
        <v>399</v>
      </c>
      <c r="B2" s="83"/>
      <c r="C2" s="84">
        <v>2019</v>
      </c>
      <c r="D2" s="12" t="s">
        <v>343</v>
      </c>
      <c r="E2" s="12" t="s">
        <v>344</v>
      </c>
      <c r="F2" s="12" t="s">
        <v>345</v>
      </c>
    </row>
    <row r="3" spans="1:6" ht="15">
      <c r="A3" s="85"/>
      <c r="B3" s="85" t="s">
        <v>400</v>
      </c>
      <c r="C3" s="84" t="s">
        <v>346</v>
      </c>
      <c r="D3" s="12" t="s">
        <v>201</v>
      </c>
      <c r="E3" s="12" t="s">
        <v>203</v>
      </c>
      <c r="F3" s="12" t="s">
        <v>201</v>
      </c>
    </row>
    <row r="4" spans="1:6" ht="12.75">
      <c r="A4" s="86" t="s">
        <v>1</v>
      </c>
      <c r="B4" s="18" t="s">
        <v>7</v>
      </c>
      <c r="C4" s="40">
        <v>3159200</v>
      </c>
      <c r="D4" s="12">
        <v>2159200</v>
      </c>
      <c r="E4" s="12"/>
      <c r="F4" s="12">
        <v>1000000</v>
      </c>
    </row>
    <row r="5" spans="1:6" ht="12.75">
      <c r="A5" s="86" t="s">
        <v>2</v>
      </c>
      <c r="B5" s="18" t="s">
        <v>8</v>
      </c>
      <c r="C5" s="40"/>
      <c r="D5" s="12"/>
      <c r="E5" s="12"/>
      <c r="F5" s="12"/>
    </row>
    <row r="6" spans="1:6" ht="12.75">
      <c r="A6" s="86" t="s">
        <v>3</v>
      </c>
      <c r="B6" s="18" t="s">
        <v>9</v>
      </c>
      <c r="C6" s="40"/>
      <c r="D6" s="12"/>
      <c r="E6" s="12"/>
      <c r="F6" s="12"/>
    </row>
    <row r="7" spans="1:6" ht="12.75">
      <c r="A7" s="86" t="s">
        <v>4</v>
      </c>
      <c r="B7" s="18" t="s">
        <v>10</v>
      </c>
      <c r="C7" s="40"/>
      <c r="D7" s="12"/>
      <c r="E7" s="12"/>
      <c r="F7" s="12"/>
    </row>
    <row r="8" spans="1:6" ht="12.75">
      <c r="A8" s="86" t="s">
        <v>11</v>
      </c>
      <c r="B8" s="18" t="s">
        <v>12</v>
      </c>
      <c r="C8" s="40"/>
      <c r="D8" s="12"/>
      <c r="E8" s="12"/>
      <c r="F8" s="12"/>
    </row>
    <row r="9" spans="1:6" ht="12.75">
      <c r="A9" s="86" t="s">
        <v>13</v>
      </c>
      <c r="B9" s="18" t="s">
        <v>14</v>
      </c>
      <c r="C9" s="40"/>
      <c r="D9" s="12"/>
      <c r="E9" s="12"/>
      <c r="F9" s="12"/>
    </row>
    <row r="10" spans="1:6" ht="12.75">
      <c r="A10" s="86" t="s">
        <v>15</v>
      </c>
      <c r="B10" s="18" t="s">
        <v>16</v>
      </c>
      <c r="C10" s="40">
        <v>261370</v>
      </c>
      <c r="D10" s="12">
        <v>130685</v>
      </c>
      <c r="E10" s="12"/>
      <c r="F10" s="12">
        <v>130685</v>
      </c>
    </row>
    <row r="11" spans="1:6" ht="12.75">
      <c r="A11" s="86" t="s">
        <v>5</v>
      </c>
      <c r="B11" s="18" t="s">
        <v>17</v>
      </c>
      <c r="C11" s="40"/>
      <c r="D11" s="12"/>
      <c r="E11" s="12"/>
      <c r="F11" s="12"/>
    </row>
    <row r="12" spans="1:6" ht="12.75">
      <c r="A12" s="86" t="s">
        <v>6</v>
      </c>
      <c r="B12" s="18" t="s">
        <v>18</v>
      </c>
      <c r="C12" s="40">
        <v>196028</v>
      </c>
      <c r="D12" s="12">
        <v>196028</v>
      </c>
      <c r="E12" s="12"/>
      <c r="F12" s="12"/>
    </row>
    <row r="13" spans="1:6" ht="12.75">
      <c r="A13" s="86" t="s">
        <v>19</v>
      </c>
      <c r="B13" s="18" t="s">
        <v>20</v>
      </c>
      <c r="C13" s="40">
        <v>32672</v>
      </c>
      <c r="D13" s="12"/>
      <c r="E13" s="12"/>
      <c r="F13" s="12">
        <v>32672</v>
      </c>
    </row>
    <row r="14" spans="1:6" ht="12.75">
      <c r="A14" s="86" t="s">
        <v>21</v>
      </c>
      <c r="B14" s="18" t="s">
        <v>22</v>
      </c>
      <c r="C14" s="40"/>
      <c r="D14" s="12"/>
      <c r="E14" s="12"/>
      <c r="F14" s="12"/>
    </row>
    <row r="15" spans="1:6" ht="12.75">
      <c r="A15" s="86" t="s">
        <v>23</v>
      </c>
      <c r="B15" s="18" t="s">
        <v>24</v>
      </c>
      <c r="C15" s="40"/>
      <c r="D15" s="12"/>
      <c r="E15" s="12"/>
      <c r="F15" s="12"/>
    </row>
    <row r="16" spans="1:6" ht="12.75">
      <c r="A16" s="86" t="s">
        <v>25</v>
      </c>
      <c r="B16" s="18" t="s">
        <v>26</v>
      </c>
      <c r="C16" s="40"/>
      <c r="D16" s="12"/>
      <c r="E16" s="12"/>
      <c r="F16" s="12"/>
    </row>
    <row r="17" spans="1:6" ht="12.75">
      <c r="A17" s="87" t="s">
        <v>27</v>
      </c>
      <c r="B17" s="21" t="s">
        <v>185</v>
      </c>
      <c r="C17" s="40">
        <f>SUM(C4:C16)</f>
        <v>3649270</v>
      </c>
      <c r="D17" s="40">
        <f>SUM(D4:D16)</f>
        <v>2485913</v>
      </c>
      <c r="E17" s="12"/>
      <c r="F17" s="40">
        <f>SUM(F4:F16)</f>
        <v>1163357</v>
      </c>
    </row>
    <row r="18" spans="1:6" ht="12.75">
      <c r="A18" s="86" t="s">
        <v>28</v>
      </c>
      <c r="B18" s="18" t="s">
        <v>29</v>
      </c>
      <c r="C18" s="40"/>
      <c r="D18" s="12"/>
      <c r="E18" s="12"/>
      <c r="F18" s="12"/>
    </row>
    <row r="19" spans="1:6" ht="25.5">
      <c r="A19" s="86" t="s">
        <v>30</v>
      </c>
      <c r="B19" s="18" t="s">
        <v>316</v>
      </c>
      <c r="C19" s="40"/>
      <c r="D19" s="12"/>
      <c r="E19" s="12"/>
      <c r="F19" s="12"/>
    </row>
    <row r="20" spans="1:6" ht="12.75">
      <c r="A20" s="86" t="s">
        <v>31</v>
      </c>
      <c r="B20" s="18" t="s">
        <v>32</v>
      </c>
      <c r="C20" s="40"/>
      <c r="D20" s="12"/>
      <c r="E20" s="12"/>
      <c r="F20" s="12"/>
    </row>
    <row r="21" spans="1:6" ht="12.75">
      <c r="A21" s="87" t="s">
        <v>0</v>
      </c>
      <c r="B21" s="21" t="s">
        <v>186</v>
      </c>
      <c r="C21" s="40">
        <f>C18+C19+C20</f>
        <v>0</v>
      </c>
      <c r="D21" s="12"/>
      <c r="E21" s="12"/>
      <c r="F21" s="12"/>
    </row>
    <row r="22" spans="1:6" ht="12.75">
      <c r="A22" s="87" t="s">
        <v>33</v>
      </c>
      <c r="B22" s="21" t="s">
        <v>187</v>
      </c>
      <c r="C22" s="39">
        <f>SUM(C17:C21)</f>
        <v>3649270</v>
      </c>
      <c r="D22" s="39">
        <f>SUM(D9:D21)</f>
        <v>2812626</v>
      </c>
      <c r="E22" s="88"/>
      <c r="F22" s="39">
        <f>SUM(F9:F21)</f>
        <v>1326714</v>
      </c>
    </row>
    <row r="23" spans="1:6" ht="25.5">
      <c r="A23" s="87" t="s">
        <v>34</v>
      </c>
      <c r="B23" s="21" t="s">
        <v>35</v>
      </c>
      <c r="C23" s="39">
        <v>651000</v>
      </c>
      <c r="D23" s="88">
        <v>424000</v>
      </c>
      <c r="E23" s="88"/>
      <c r="F23" s="88">
        <v>227000</v>
      </c>
    </row>
    <row r="24" spans="1:6" ht="12.75">
      <c r="A24" s="86" t="s">
        <v>36</v>
      </c>
      <c r="B24" s="18" t="s">
        <v>37</v>
      </c>
      <c r="C24" s="40"/>
      <c r="D24" s="12"/>
      <c r="E24" s="12"/>
      <c r="F24" s="12"/>
    </row>
    <row r="25" spans="1:6" ht="12.75">
      <c r="A25" s="86" t="s">
        <v>38</v>
      </c>
      <c r="B25" s="18" t="s">
        <v>39</v>
      </c>
      <c r="C25" s="40">
        <v>50000</v>
      </c>
      <c r="D25" s="12">
        <v>25000</v>
      </c>
      <c r="E25" s="12"/>
      <c r="F25" s="12">
        <v>25000</v>
      </c>
    </row>
    <row r="26" spans="1:6" ht="12.75">
      <c r="A26" s="86" t="s">
        <v>40</v>
      </c>
      <c r="B26" s="18" t="s">
        <v>41</v>
      </c>
      <c r="C26" s="40"/>
      <c r="D26" s="12"/>
      <c r="E26" s="12"/>
      <c r="F26" s="12"/>
    </row>
    <row r="27" spans="1:6" ht="12.75">
      <c r="A27" s="87" t="s">
        <v>42</v>
      </c>
      <c r="B27" s="21" t="s">
        <v>188</v>
      </c>
      <c r="C27" s="39">
        <v>50000</v>
      </c>
      <c r="D27" s="88">
        <v>25000</v>
      </c>
      <c r="E27" s="88"/>
      <c r="F27" s="88">
        <v>25000</v>
      </c>
    </row>
    <row r="28" spans="1:6" ht="12.75">
      <c r="A28" s="86" t="s">
        <v>43</v>
      </c>
      <c r="B28" s="18" t="s">
        <v>44</v>
      </c>
      <c r="C28" s="40">
        <v>40000</v>
      </c>
      <c r="D28" s="12">
        <v>20000</v>
      </c>
      <c r="E28" s="12"/>
      <c r="F28" s="12">
        <v>20000</v>
      </c>
    </row>
    <row r="29" spans="1:6" ht="12.75">
      <c r="A29" s="86" t="s">
        <v>45</v>
      </c>
      <c r="B29" s="18" t="s">
        <v>46</v>
      </c>
      <c r="C29" s="40"/>
      <c r="D29" s="12"/>
      <c r="E29" s="12"/>
      <c r="F29" s="12"/>
    </row>
    <row r="30" spans="1:6" ht="12.75">
      <c r="A30" s="87" t="s">
        <v>47</v>
      </c>
      <c r="B30" s="21" t="s">
        <v>189</v>
      </c>
      <c r="C30" s="39">
        <f>C28+C29</f>
        <v>40000</v>
      </c>
      <c r="D30" s="88">
        <v>20000</v>
      </c>
      <c r="E30" s="88"/>
      <c r="F30" s="88">
        <v>20000</v>
      </c>
    </row>
    <row r="31" spans="1:6" ht="12.75">
      <c r="A31" s="86" t="s">
        <v>48</v>
      </c>
      <c r="B31" s="18" t="s">
        <v>49</v>
      </c>
      <c r="C31" s="40"/>
      <c r="D31" s="12"/>
      <c r="E31" s="12"/>
      <c r="F31" s="12"/>
    </row>
    <row r="32" spans="1:6" ht="12.75">
      <c r="A32" s="86" t="s">
        <v>50</v>
      </c>
      <c r="B32" s="18" t="s">
        <v>51</v>
      </c>
      <c r="C32" s="40"/>
      <c r="D32" s="12"/>
      <c r="E32" s="12"/>
      <c r="F32" s="12"/>
    </row>
    <row r="33" spans="1:6" ht="12.75">
      <c r="A33" s="86" t="s">
        <v>52</v>
      </c>
      <c r="B33" s="18" t="s">
        <v>53</v>
      </c>
      <c r="C33" s="40"/>
      <c r="D33" s="12"/>
      <c r="E33" s="12"/>
      <c r="F33" s="12"/>
    </row>
    <row r="34" spans="1:6" ht="12.75">
      <c r="A34" s="86" t="s">
        <v>54</v>
      </c>
      <c r="B34" s="18" t="s">
        <v>55</v>
      </c>
      <c r="C34" s="40">
        <v>40000</v>
      </c>
      <c r="D34" s="12">
        <v>20000</v>
      </c>
      <c r="E34" s="12"/>
      <c r="F34" s="12">
        <v>20000</v>
      </c>
    </row>
    <row r="35" spans="1:6" ht="12.75">
      <c r="A35" s="86" t="s">
        <v>56</v>
      </c>
      <c r="B35" s="18" t="s">
        <v>57</v>
      </c>
      <c r="C35" s="40"/>
      <c r="D35" s="12"/>
      <c r="E35" s="12"/>
      <c r="F35" s="12"/>
    </row>
    <row r="36" spans="1:6" ht="12.75">
      <c r="A36" s="86" t="s">
        <v>58</v>
      </c>
      <c r="B36" s="18" t="s">
        <v>59</v>
      </c>
      <c r="C36" s="40"/>
      <c r="D36" s="12"/>
      <c r="E36" s="12"/>
      <c r="F36" s="12"/>
    </row>
    <row r="37" spans="1:6" ht="12.75">
      <c r="A37" s="86" t="s">
        <v>60</v>
      </c>
      <c r="B37" s="18" t="s">
        <v>61</v>
      </c>
      <c r="C37" s="40">
        <v>40000</v>
      </c>
      <c r="D37" s="12">
        <v>20000</v>
      </c>
      <c r="E37" s="12"/>
      <c r="F37" s="12">
        <v>20000</v>
      </c>
    </row>
    <row r="38" spans="1:6" ht="12.75">
      <c r="A38" s="87" t="s">
        <v>62</v>
      </c>
      <c r="B38" s="21" t="s">
        <v>190</v>
      </c>
      <c r="C38" s="39">
        <f>SUM(C31:C37)</f>
        <v>80000</v>
      </c>
      <c r="D38" s="88">
        <v>40000</v>
      </c>
      <c r="E38" s="88"/>
      <c r="F38" s="88">
        <v>40000</v>
      </c>
    </row>
    <row r="39" spans="1:6" ht="12.75">
      <c r="A39" s="86" t="s">
        <v>63</v>
      </c>
      <c r="B39" s="18" t="s">
        <v>64</v>
      </c>
      <c r="C39" s="40"/>
      <c r="D39" s="12"/>
      <c r="E39" s="12"/>
      <c r="F39" s="12"/>
    </row>
    <row r="40" spans="1:6" ht="12.75">
      <c r="A40" s="86" t="s">
        <v>65</v>
      </c>
      <c r="B40" s="18" t="s">
        <v>66</v>
      </c>
      <c r="C40" s="40"/>
      <c r="D40" s="12"/>
      <c r="E40" s="12"/>
      <c r="F40" s="12"/>
    </row>
    <row r="41" spans="1:6" ht="12.75">
      <c r="A41" s="87" t="s">
        <v>67</v>
      </c>
      <c r="B41" s="21" t="s">
        <v>191</v>
      </c>
      <c r="C41" s="40">
        <f>C39+C40</f>
        <v>0</v>
      </c>
      <c r="D41" s="12"/>
      <c r="E41" s="12"/>
      <c r="F41" s="12"/>
    </row>
    <row r="42" spans="1:6" ht="12.75">
      <c r="A42" s="86" t="s">
        <v>68</v>
      </c>
      <c r="B42" s="18" t="s">
        <v>69</v>
      </c>
      <c r="C42" s="40">
        <v>45000</v>
      </c>
      <c r="D42" s="12">
        <v>23000</v>
      </c>
      <c r="E42" s="12"/>
      <c r="F42" s="12">
        <v>22000</v>
      </c>
    </row>
    <row r="43" spans="1:6" ht="12.75">
      <c r="A43" s="86" t="s">
        <v>70</v>
      </c>
      <c r="B43" s="18" t="s">
        <v>71</v>
      </c>
      <c r="C43" s="40"/>
      <c r="D43" s="12"/>
      <c r="E43" s="12"/>
      <c r="F43" s="12"/>
    </row>
    <row r="44" spans="1:6" ht="12.75">
      <c r="A44" s="86" t="s">
        <v>72</v>
      </c>
      <c r="B44" s="18" t="s">
        <v>73</v>
      </c>
      <c r="C44" s="40"/>
      <c r="D44" s="12"/>
      <c r="E44" s="12"/>
      <c r="F44" s="12"/>
    </row>
    <row r="45" spans="1:6" ht="12.75">
      <c r="A45" s="86" t="s">
        <v>74</v>
      </c>
      <c r="B45" s="18" t="s">
        <v>75</v>
      </c>
      <c r="C45" s="40"/>
      <c r="D45" s="12"/>
      <c r="E45" s="12"/>
      <c r="F45" s="12"/>
    </row>
    <row r="46" spans="1:6" ht="12.75">
      <c r="A46" s="86" t="s">
        <v>76</v>
      </c>
      <c r="B46" s="18" t="s">
        <v>77</v>
      </c>
      <c r="C46" s="40"/>
      <c r="D46" s="12"/>
      <c r="E46" s="12"/>
      <c r="F46" s="12"/>
    </row>
    <row r="47" spans="1:6" ht="12.75">
      <c r="A47" s="87" t="s">
        <v>78</v>
      </c>
      <c r="B47" s="21" t="s">
        <v>192</v>
      </c>
      <c r="C47" s="39">
        <f>SUM(C42:C46)</f>
        <v>45000</v>
      </c>
      <c r="D47" s="88">
        <v>23000</v>
      </c>
      <c r="E47" s="88"/>
      <c r="F47" s="88">
        <v>22000</v>
      </c>
    </row>
    <row r="48" spans="1:6" ht="12.75">
      <c r="A48" s="87" t="s">
        <v>79</v>
      </c>
      <c r="B48" s="21" t="s">
        <v>193</v>
      </c>
      <c r="C48" s="39">
        <f>C27+C30+C38+C41+C47</f>
        <v>215000</v>
      </c>
      <c r="D48" s="39">
        <f>D27+D30+D38+D41+D47</f>
        <v>108000</v>
      </c>
      <c r="E48" s="88"/>
      <c r="F48" s="39">
        <f>F27+F30+F38+F41+F47</f>
        <v>107000</v>
      </c>
    </row>
    <row r="49" spans="1:6" ht="12.75" customHeight="1" hidden="1">
      <c r="A49" s="86" t="s">
        <v>80</v>
      </c>
      <c r="B49" s="18" t="s">
        <v>81</v>
      </c>
      <c r="C49" s="40"/>
      <c r="D49" s="12"/>
      <c r="E49" s="12"/>
      <c r="F49" s="12"/>
    </row>
    <row r="50" spans="1:6" ht="12.75" customHeight="1" hidden="1">
      <c r="A50" s="86" t="s">
        <v>82</v>
      </c>
      <c r="B50" s="18" t="s">
        <v>83</v>
      </c>
      <c r="C50" s="40"/>
      <c r="D50" s="12"/>
      <c r="E50" s="12"/>
      <c r="F50" s="12"/>
    </row>
    <row r="51" spans="1:6" ht="12.75" customHeight="1" hidden="1">
      <c r="A51" s="86" t="s">
        <v>84</v>
      </c>
      <c r="B51" s="18" t="s">
        <v>85</v>
      </c>
      <c r="C51" s="40"/>
      <c r="D51" s="12"/>
      <c r="E51" s="12"/>
      <c r="F51" s="12"/>
    </row>
    <row r="52" spans="1:6" ht="12.75" customHeight="1" hidden="1">
      <c r="A52" s="86" t="s">
        <v>86</v>
      </c>
      <c r="B52" s="18" t="s">
        <v>87</v>
      </c>
      <c r="C52" s="40"/>
      <c r="D52" s="12"/>
      <c r="E52" s="12"/>
      <c r="F52" s="12"/>
    </row>
    <row r="53" spans="1:6" ht="12.75" customHeight="1" hidden="1">
      <c r="A53" s="86" t="s">
        <v>88</v>
      </c>
      <c r="B53" s="18" t="s">
        <v>89</v>
      </c>
      <c r="C53" s="40"/>
      <c r="D53" s="12"/>
      <c r="E53" s="12"/>
      <c r="F53" s="12"/>
    </row>
    <row r="54" spans="1:6" ht="12.75" customHeight="1" hidden="1">
      <c r="A54" s="86" t="s">
        <v>90</v>
      </c>
      <c r="B54" s="18" t="s">
        <v>91</v>
      </c>
      <c r="C54" s="40"/>
      <c r="D54" s="12"/>
      <c r="E54" s="12"/>
      <c r="F54" s="12"/>
    </row>
    <row r="55" spans="1:6" ht="12.75" customHeight="1" hidden="1">
      <c r="A55" s="86" t="s">
        <v>92</v>
      </c>
      <c r="B55" s="18" t="s">
        <v>93</v>
      </c>
      <c r="C55" s="40"/>
      <c r="D55" s="12"/>
      <c r="E55" s="12"/>
      <c r="F55" s="12"/>
    </row>
    <row r="56" spans="1:6" ht="12.75" customHeight="1" hidden="1">
      <c r="A56" s="86" t="s">
        <v>94</v>
      </c>
      <c r="B56" s="18" t="s">
        <v>95</v>
      </c>
      <c r="C56" s="40"/>
      <c r="D56" s="12"/>
      <c r="E56" s="12"/>
      <c r="F56" s="12"/>
    </row>
    <row r="57" spans="1:6" ht="12.75" customHeight="1" hidden="1">
      <c r="A57" s="87" t="s">
        <v>96</v>
      </c>
      <c r="B57" s="21" t="s">
        <v>194</v>
      </c>
      <c r="C57" s="40">
        <f>SUM(C49:C56)</f>
        <v>0</v>
      </c>
      <c r="D57" s="12"/>
      <c r="E57" s="12"/>
      <c r="F57" s="12"/>
    </row>
    <row r="58" spans="1:6" ht="12.75" customHeight="1" hidden="1">
      <c r="A58" s="86" t="s">
        <v>97</v>
      </c>
      <c r="B58" s="18" t="s">
        <v>98</v>
      </c>
      <c r="C58" s="40"/>
      <c r="D58" s="12"/>
      <c r="E58" s="12"/>
      <c r="F58" s="12"/>
    </row>
    <row r="59" spans="1:6" ht="12.75" customHeight="1" hidden="1">
      <c r="A59" s="86" t="s">
        <v>99</v>
      </c>
      <c r="B59" s="18" t="s">
        <v>100</v>
      </c>
      <c r="C59" s="40"/>
      <c r="D59" s="12"/>
      <c r="E59" s="12"/>
      <c r="F59" s="12"/>
    </row>
    <row r="60" spans="1:6" ht="25.5" customHeight="1" hidden="1">
      <c r="A60" s="86" t="s">
        <v>101</v>
      </c>
      <c r="B60" s="18" t="s">
        <v>317</v>
      </c>
      <c r="C60" s="40"/>
      <c r="D60" s="12"/>
      <c r="E60" s="12"/>
      <c r="F60" s="12"/>
    </row>
    <row r="61" spans="1:6" ht="25.5" customHeight="1" hidden="1">
      <c r="A61" s="86" t="s">
        <v>102</v>
      </c>
      <c r="B61" s="18" t="s">
        <v>318</v>
      </c>
      <c r="C61" s="40"/>
      <c r="D61" s="12"/>
      <c r="E61" s="12"/>
      <c r="F61" s="12"/>
    </row>
    <row r="62" spans="1:6" ht="25.5" customHeight="1" hidden="1">
      <c r="A62" s="86" t="s">
        <v>103</v>
      </c>
      <c r="B62" s="18" t="s">
        <v>319</v>
      </c>
      <c r="C62" s="40"/>
      <c r="D62" s="12"/>
      <c r="E62" s="12"/>
      <c r="F62" s="12"/>
    </row>
    <row r="63" spans="1:6" ht="12.75" customHeight="1" hidden="1">
      <c r="A63" s="86" t="s">
        <v>104</v>
      </c>
      <c r="B63" s="18" t="s">
        <v>105</v>
      </c>
      <c r="C63" s="40"/>
      <c r="D63" s="12"/>
      <c r="E63" s="12"/>
      <c r="F63" s="12"/>
    </row>
    <row r="64" spans="1:6" ht="25.5" customHeight="1" hidden="1">
      <c r="A64" s="86" t="s">
        <v>106</v>
      </c>
      <c r="B64" s="18" t="s">
        <v>320</v>
      </c>
      <c r="C64" s="40"/>
      <c r="D64" s="12"/>
      <c r="E64" s="12"/>
      <c r="F64" s="12"/>
    </row>
    <row r="65" spans="1:6" ht="25.5" customHeight="1" hidden="1">
      <c r="A65" s="86" t="s">
        <v>107</v>
      </c>
      <c r="B65" s="18" t="s">
        <v>321</v>
      </c>
      <c r="C65" s="40"/>
      <c r="D65" s="12"/>
      <c r="E65" s="12"/>
      <c r="F65" s="12"/>
    </row>
    <row r="66" spans="1:6" ht="12.75" customHeight="1" hidden="1">
      <c r="A66" s="86" t="s">
        <v>108</v>
      </c>
      <c r="B66" s="18" t="s">
        <v>109</v>
      </c>
      <c r="C66" s="40"/>
      <c r="D66" s="12"/>
      <c r="E66" s="12"/>
      <c r="F66" s="12"/>
    </row>
    <row r="67" spans="1:6" ht="12.75" customHeight="1" hidden="1">
      <c r="A67" s="86" t="s">
        <v>110</v>
      </c>
      <c r="B67" s="18" t="s">
        <v>111</v>
      </c>
      <c r="C67" s="40"/>
      <c r="D67" s="12"/>
      <c r="E67" s="12"/>
      <c r="F67" s="12"/>
    </row>
    <row r="68" spans="1:6" ht="12.75" customHeight="1" hidden="1">
      <c r="A68" s="86" t="s">
        <v>112</v>
      </c>
      <c r="B68" s="18" t="s">
        <v>113</v>
      </c>
      <c r="C68" s="40"/>
      <c r="D68" s="12"/>
      <c r="E68" s="12"/>
      <c r="F68" s="12"/>
    </row>
    <row r="69" spans="1:6" ht="12.75" customHeight="1" hidden="1">
      <c r="A69" s="86" t="s">
        <v>114</v>
      </c>
      <c r="B69" s="18" t="s">
        <v>115</v>
      </c>
      <c r="C69" s="40"/>
      <c r="D69" s="12"/>
      <c r="E69" s="12"/>
      <c r="F69" s="12"/>
    </row>
    <row r="70" spans="1:6" ht="12.75" customHeight="1" hidden="1">
      <c r="A70" s="87" t="s">
        <v>116</v>
      </c>
      <c r="B70" s="21" t="s">
        <v>195</v>
      </c>
      <c r="C70" s="40">
        <f>SUM(C58:C69)</f>
        <v>0</v>
      </c>
      <c r="D70" s="12"/>
      <c r="E70" s="12"/>
      <c r="F70" s="12"/>
    </row>
    <row r="71" spans="1:6" ht="12.75" customHeight="1" hidden="1">
      <c r="A71" s="86" t="s">
        <v>117</v>
      </c>
      <c r="B71" s="18" t="s">
        <v>118</v>
      </c>
      <c r="C71" s="40"/>
      <c r="D71" s="12"/>
      <c r="E71" s="12"/>
      <c r="F71" s="12"/>
    </row>
    <row r="72" spans="1:6" ht="12.75" customHeight="1" hidden="1">
      <c r="A72" s="86" t="s">
        <v>119</v>
      </c>
      <c r="B72" s="18" t="s">
        <v>120</v>
      </c>
      <c r="C72" s="40"/>
      <c r="D72" s="12"/>
      <c r="E72" s="12"/>
      <c r="F72" s="12"/>
    </row>
    <row r="73" spans="1:6" ht="12.75" customHeight="1" hidden="1">
      <c r="A73" s="86" t="s">
        <v>121</v>
      </c>
      <c r="B73" s="18" t="s">
        <v>122</v>
      </c>
      <c r="C73" s="40"/>
      <c r="D73" s="12"/>
      <c r="E73" s="12"/>
      <c r="F73" s="12"/>
    </row>
    <row r="74" spans="1:6" ht="12.75" customHeight="1" hidden="1">
      <c r="A74" s="86" t="s">
        <v>123</v>
      </c>
      <c r="B74" s="18" t="s">
        <v>124</v>
      </c>
      <c r="C74" s="40"/>
      <c r="D74" s="12"/>
      <c r="E74" s="12"/>
      <c r="F74" s="12"/>
    </row>
    <row r="75" spans="1:6" ht="12.75" customHeight="1" hidden="1">
      <c r="A75" s="86" t="s">
        <v>125</v>
      </c>
      <c r="B75" s="18" t="s">
        <v>126</v>
      </c>
      <c r="C75" s="40"/>
      <c r="D75" s="12"/>
      <c r="E75" s="12"/>
      <c r="F75" s="12"/>
    </row>
    <row r="76" spans="1:6" ht="12.75" customHeight="1" hidden="1">
      <c r="A76" s="86" t="s">
        <v>127</v>
      </c>
      <c r="B76" s="18" t="s">
        <v>128</v>
      </c>
      <c r="C76" s="40"/>
      <c r="D76" s="12"/>
      <c r="E76" s="12"/>
      <c r="F76" s="12"/>
    </row>
    <row r="77" spans="1:6" ht="12.75" customHeight="1" hidden="1">
      <c r="A77" s="86" t="s">
        <v>129</v>
      </c>
      <c r="B77" s="18" t="s">
        <v>130</v>
      </c>
      <c r="C77" s="40"/>
      <c r="D77" s="12"/>
      <c r="E77" s="12"/>
      <c r="F77" s="12"/>
    </row>
    <row r="78" spans="1:6" ht="12.75" customHeight="1" hidden="1">
      <c r="A78" s="87" t="s">
        <v>131</v>
      </c>
      <c r="B78" s="21" t="s">
        <v>196</v>
      </c>
      <c r="C78" s="40">
        <f>SUM(C71:C77)</f>
        <v>0</v>
      </c>
      <c r="D78" s="12"/>
      <c r="E78" s="12"/>
      <c r="F78" s="12"/>
    </row>
    <row r="79" spans="1:6" ht="12.75" customHeight="1" hidden="1">
      <c r="A79" s="86" t="s">
        <v>132</v>
      </c>
      <c r="B79" s="18" t="s">
        <v>133</v>
      </c>
      <c r="C79" s="40"/>
      <c r="D79" s="12"/>
      <c r="E79" s="12"/>
      <c r="F79" s="12"/>
    </row>
    <row r="80" spans="1:6" ht="12.75" customHeight="1" hidden="1">
      <c r="A80" s="86" t="s">
        <v>134</v>
      </c>
      <c r="B80" s="18" t="s">
        <v>135</v>
      </c>
      <c r="C80" s="40"/>
      <c r="D80" s="12"/>
      <c r="E80" s="12"/>
      <c r="F80" s="12"/>
    </row>
    <row r="81" spans="1:6" ht="12.75" customHeight="1" hidden="1">
      <c r="A81" s="86" t="s">
        <v>136</v>
      </c>
      <c r="B81" s="18" t="s">
        <v>137</v>
      </c>
      <c r="C81" s="40"/>
      <c r="D81" s="12"/>
      <c r="E81" s="12"/>
      <c r="F81" s="12"/>
    </row>
    <row r="82" spans="1:6" ht="12.75" customHeight="1" hidden="1">
      <c r="A82" s="86" t="s">
        <v>138</v>
      </c>
      <c r="B82" s="18" t="s">
        <v>139</v>
      </c>
      <c r="C82" s="40"/>
      <c r="D82" s="12"/>
      <c r="E82" s="12"/>
      <c r="F82" s="12"/>
    </row>
    <row r="83" spans="1:6" ht="12.75" customHeight="1" hidden="1">
      <c r="A83" s="87" t="s">
        <v>140</v>
      </c>
      <c r="B83" s="21" t="s">
        <v>197</v>
      </c>
      <c r="C83" s="40">
        <f>SUM(C79:C82)</f>
        <v>0</v>
      </c>
      <c r="D83" s="12"/>
      <c r="E83" s="12"/>
      <c r="F83" s="12"/>
    </row>
    <row r="84" spans="1:6" ht="25.5" customHeight="1" hidden="1">
      <c r="A84" s="86" t="s">
        <v>141</v>
      </c>
      <c r="B84" s="18" t="s">
        <v>322</v>
      </c>
      <c r="C84" s="40"/>
      <c r="D84" s="12"/>
      <c r="E84" s="12"/>
      <c r="F84" s="12"/>
    </row>
    <row r="85" spans="1:6" ht="25.5" customHeight="1" hidden="1">
      <c r="A85" s="86" t="s">
        <v>142</v>
      </c>
      <c r="B85" s="18" t="s">
        <v>323</v>
      </c>
      <c r="C85" s="40"/>
      <c r="D85" s="12"/>
      <c r="E85" s="12"/>
      <c r="F85" s="12"/>
    </row>
    <row r="86" spans="1:6" ht="25.5" customHeight="1" hidden="1">
      <c r="A86" s="86" t="s">
        <v>143</v>
      </c>
      <c r="B86" s="18" t="s">
        <v>324</v>
      </c>
      <c r="C86" s="40"/>
      <c r="D86" s="12"/>
      <c r="E86" s="12"/>
      <c r="F86" s="12"/>
    </row>
    <row r="87" spans="1:6" ht="12.75" customHeight="1" hidden="1">
      <c r="A87" s="86" t="s">
        <v>144</v>
      </c>
      <c r="B87" s="18" t="s">
        <v>145</v>
      </c>
      <c r="C87" s="40"/>
      <c r="D87" s="12"/>
      <c r="E87" s="12"/>
      <c r="F87" s="12"/>
    </row>
    <row r="88" spans="1:6" ht="25.5" customHeight="1" hidden="1">
      <c r="A88" s="86" t="s">
        <v>146</v>
      </c>
      <c r="B88" s="18" t="s">
        <v>325</v>
      </c>
      <c r="C88" s="40"/>
      <c r="D88" s="12"/>
      <c r="E88" s="12"/>
      <c r="F88" s="12"/>
    </row>
    <row r="89" spans="1:6" ht="25.5" customHeight="1" hidden="1">
      <c r="A89" s="86" t="s">
        <v>147</v>
      </c>
      <c r="B89" s="18" t="s">
        <v>326</v>
      </c>
      <c r="C89" s="40"/>
      <c r="D89" s="12"/>
      <c r="E89" s="12"/>
      <c r="F89" s="12"/>
    </row>
    <row r="90" spans="1:6" ht="12.75" customHeight="1" hidden="1">
      <c r="A90" s="86" t="s">
        <v>148</v>
      </c>
      <c r="B90" s="18" t="s">
        <v>149</v>
      </c>
      <c r="C90" s="40"/>
      <c r="D90" s="12"/>
      <c r="E90" s="12"/>
      <c r="F90" s="12"/>
    </row>
    <row r="91" spans="1:6" ht="12.75" customHeight="1" hidden="1">
      <c r="A91" s="86" t="s">
        <v>150</v>
      </c>
      <c r="B91" s="18" t="s">
        <v>151</v>
      </c>
      <c r="C91" s="40"/>
      <c r="D91" s="12"/>
      <c r="E91" s="12"/>
      <c r="F91" s="12"/>
    </row>
    <row r="92" spans="1:6" ht="12.75" customHeight="1" hidden="1">
      <c r="A92" s="87" t="s">
        <v>152</v>
      </c>
      <c r="B92" s="21" t="s">
        <v>198</v>
      </c>
      <c r="C92" s="40">
        <f>SUM(C84:C91)</f>
        <v>0</v>
      </c>
      <c r="D92" s="12"/>
      <c r="E92" s="12"/>
      <c r="F92" s="12"/>
    </row>
    <row r="93" spans="1:6" ht="12.75" customHeight="1" hidden="1">
      <c r="A93" s="87" t="s">
        <v>153</v>
      </c>
      <c r="B93" s="21" t="s">
        <v>199</v>
      </c>
      <c r="C93" s="40">
        <f>C22+C23+C48+C57+C70+C78+C83+C92</f>
        <v>4515270</v>
      </c>
      <c r="D93" s="12"/>
      <c r="E93" s="12"/>
      <c r="F93" s="12"/>
    </row>
    <row r="94" spans="1:6" ht="12.75" customHeight="1" hidden="1">
      <c r="A94" s="86" t="s">
        <v>1</v>
      </c>
      <c r="B94" s="18" t="s">
        <v>154</v>
      </c>
      <c r="C94" s="40"/>
      <c r="D94" s="12"/>
      <c r="E94" s="12"/>
      <c r="F94" s="12"/>
    </row>
    <row r="95" spans="1:6" ht="12.75" customHeight="1" hidden="1">
      <c r="A95" s="86" t="s">
        <v>2</v>
      </c>
      <c r="B95" s="18" t="s">
        <v>155</v>
      </c>
      <c r="C95" s="40"/>
      <c r="D95" s="12"/>
      <c r="E95" s="12"/>
      <c r="F95" s="12"/>
    </row>
    <row r="96" spans="1:6" ht="12.75" customHeight="1" hidden="1">
      <c r="A96" s="86" t="s">
        <v>3</v>
      </c>
      <c r="B96" s="18" t="s">
        <v>156</v>
      </c>
      <c r="C96" s="40"/>
      <c r="D96" s="12"/>
      <c r="E96" s="12"/>
      <c r="F96" s="12"/>
    </row>
    <row r="97" spans="1:6" ht="12.75" customHeight="1" hidden="1">
      <c r="A97" s="87" t="s">
        <v>4</v>
      </c>
      <c r="B97" s="21" t="s">
        <v>206</v>
      </c>
      <c r="C97" s="40">
        <f>C94+C95+C96</f>
        <v>0</v>
      </c>
      <c r="D97" s="12"/>
      <c r="E97" s="12"/>
      <c r="F97" s="12"/>
    </row>
    <row r="98" spans="1:6" ht="12.75" customHeight="1" hidden="1">
      <c r="A98" s="86" t="s">
        <v>11</v>
      </c>
      <c r="B98" s="18" t="s">
        <v>157</v>
      </c>
      <c r="C98" s="40"/>
      <c r="D98" s="12"/>
      <c r="E98" s="12"/>
      <c r="F98" s="12"/>
    </row>
    <row r="99" spans="1:6" ht="12.75" customHeight="1" hidden="1">
      <c r="A99" s="86" t="s">
        <v>13</v>
      </c>
      <c r="B99" s="18" t="s">
        <v>158</v>
      </c>
      <c r="C99" s="40"/>
      <c r="D99" s="12"/>
      <c r="E99" s="12"/>
      <c r="F99" s="12"/>
    </row>
    <row r="100" spans="1:6" ht="12.75" customHeight="1" hidden="1">
      <c r="A100" s="86" t="s">
        <v>15</v>
      </c>
      <c r="B100" s="18" t="s">
        <v>159</v>
      </c>
      <c r="C100" s="40"/>
      <c r="D100" s="12"/>
      <c r="E100" s="12"/>
      <c r="F100" s="12"/>
    </row>
    <row r="101" spans="1:6" ht="12.75" customHeight="1" hidden="1">
      <c r="A101" s="86" t="s">
        <v>5</v>
      </c>
      <c r="B101" s="18" t="s">
        <v>160</v>
      </c>
      <c r="C101" s="40"/>
      <c r="D101" s="12"/>
      <c r="E101" s="12"/>
      <c r="F101" s="12"/>
    </row>
    <row r="102" spans="1:6" ht="12.75" customHeight="1" hidden="1">
      <c r="A102" s="87" t="s">
        <v>6</v>
      </c>
      <c r="B102" s="21" t="s">
        <v>207</v>
      </c>
      <c r="C102" s="40">
        <f>C98+C99+C100+C101</f>
        <v>0</v>
      </c>
      <c r="D102" s="12"/>
      <c r="E102" s="12"/>
      <c r="F102" s="12"/>
    </row>
    <row r="103" spans="1:6" ht="12.75" customHeight="1" hidden="1">
      <c r="A103" s="86" t="s">
        <v>19</v>
      </c>
      <c r="B103" s="18" t="s">
        <v>161</v>
      </c>
      <c r="C103" s="40"/>
      <c r="D103" s="12"/>
      <c r="E103" s="12"/>
      <c r="F103" s="12"/>
    </row>
    <row r="104" spans="1:6" ht="12.75" customHeight="1" hidden="1">
      <c r="A104" s="86" t="s">
        <v>21</v>
      </c>
      <c r="B104" s="18" t="s">
        <v>162</v>
      </c>
      <c r="C104" s="40"/>
      <c r="D104" s="12"/>
      <c r="E104" s="12"/>
      <c r="F104" s="12"/>
    </row>
    <row r="105" spans="1:6" ht="12.75" customHeight="1" hidden="1">
      <c r="A105" s="86" t="s">
        <v>23</v>
      </c>
      <c r="B105" s="18" t="s">
        <v>163</v>
      </c>
      <c r="C105" s="40"/>
      <c r="D105" s="12"/>
      <c r="E105" s="12"/>
      <c r="F105" s="12"/>
    </row>
    <row r="106" spans="1:6" ht="12.75" customHeight="1" hidden="1">
      <c r="A106" s="86" t="s">
        <v>25</v>
      </c>
      <c r="B106" s="18" t="s">
        <v>164</v>
      </c>
      <c r="C106" s="40"/>
      <c r="D106" s="12"/>
      <c r="E106" s="12"/>
      <c r="F106" s="12"/>
    </row>
    <row r="107" spans="1:6" ht="12.75" customHeight="1" hidden="1">
      <c r="A107" s="86" t="s">
        <v>27</v>
      </c>
      <c r="B107" s="18" t="s">
        <v>165</v>
      </c>
      <c r="C107" s="40"/>
      <c r="D107" s="12"/>
      <c r="E107" s="12"/>
      <c r="F107" s="12"/>
    </row>
    <row r="108" spans="1:6" ht="12.75" customHeight="1" hidden="1">
      <c r="A108" s="86" t="s">
        <v>28</v>
      </c>
      <c r="B108" s="18" t="s">
        <v>166</v>
      </c>
      <c r="C108" s="40"/>
      <c r="D108" s="12"/>
      <c r="E108" s="12"/>
      <c r="F108" s="12"/>
    </row>
    <row r="109" spans="1:6" ht="12.75" customHeight="1" hidden="1">
      <c r="A109" s="87" t="s">
        <v>30</v>
      </c>
      <c r="B109" s="21" t="s">
        <v>208</v>
      </c>
      <c r="C109" s="40">
        <f>C97+C102+C103+C104+C105+C106+C107+C108</f>
        <v>0</v>
      </c>
      <c r="D109" s="12"/>
      <c r="E109" s="12"/>
      <c r="F109" s="12"/>
    </row>
    <row r="110" spans="1:6" ht="12.75" customHeight="1" hidden="1">
      <c r="A110" s="86" t="s">
        <v>31</v>
      </c>
      <c r="B110" s="18" t="s">
        <v>167</v>
      </c>
      <c r="C110" s="40"/>
      <c r="D110" s="12"/>
      <c r="E110" s="12"/>
      <c r="F110" s="12"/>
    </row>
    <row r="111" spans="1:6" ht="12.75" customHeight="1" hidden="1">
      <c r="A111" s="86" t="s">
        <v>0</v>
      </c>
      <c r="B111" s="18" t="s">
        <v>168</v>
      </c>
      <c r="C111" s="40"/>
      <c r="D111" s="12"/>
      <c r="E111" s="12"/>
      <c r="F111" s="12"/>
    </row>
    <row r="112" spans="1:6" ht="12.75" customHeight="1" hidden="1">
      <c r="A112" s="86" t="s">
        <v>33</v>
      </c>
      <c r="B112" s="18" t="s">
        <v>169</v>
      </c>
      <c r="C112" s="40"/>
      <c r="D112" s="12"/>
      <c r="E112" s="12"/>
      <c r="F112" s="12"/>
    </row>
    <row r="113" spans="1:6" ht="12.75" customHeight="1" hidden="1">
      <c r="A113" s="86" t="s">
        <v>34</v>
      </c>
      <c r="B113" s="18" t="s">
        <v>170</v>
      </c>
      <c r="C113" s="40"/>
      <c r="D113" s="12"/>
      <c r="E113" s="12"/>
      <c r="F113" s="12"/>
    </row>
    <row r="114" spans="1:6" ht="12.75" customHeight="1" hidden="1">
      <c r="A114" s="87" t="s">
        <v>36</v>
      </c>
      <c r="B114" s="21" t="s">
        <v>209</v>
      </c>
      <c r="C114" s="40">
        <f>C110+C111+C112+C113</f>
        <v>0</v>
      </c>
      <c r="D114" s="12"/>
      <c r="E114" s="12"/>
      <c r="F114" s="12"/>
    </row>
    <row r="115" spans="1:6" ht="12.75" customHeight="1" hidden="1">
      <c r="A115" s="86" t="s">
        <v>38</v>
      </c>
      <c r="B115" s="18" t="s">
        <v>171</v>
      </c>
      <c r="C115" s="40"/>
      <c r="D115" s="12"/>
      <c r="E115" s="12"/>
      <c r="F115" s="12"/>
    </row>
    <row r="116" spans="1:6" ht="12.75" customHeight="1" hidden="1">
      <c r="A116" s="87" t="s">
        <v>40</v>
      </c>
      <c r="B116" s="21" t="s">
        <v>210</v>
      </c>
      <c r="C116" s="40">
        <f>C109+C114+C115</f>
        <v>0</v>
      </c>
      <c r="D116" s="12"/>
      <c r="E116" s="12"/>
      <c r="F116" s="12"/>
    </row>
    <row r="117" spans="1:6" ht="12.75">
      <c r="A117" s="12"/>
      <c r="B117" s="21" t="s">
        <v>347</v>
      </c>
      <c r="C117" s="39">
        <f>SUM(C48,C23,C22)</f>
        <v>4515270</v>
      </c>
      <c r="D117" s="39">
        <v>2854556</v>
      </c>
      <c r="E117" s="88"/>
      <c r="F117" s="39">
        <f>SUM(F48,F23,F22)</f>
        <v>1660714</v>
      </c>
    </row>
    <row r="118" spans="1:6" ht="12.75">
      <c r="A118" s="12"/>
      <c r="B118" s="21" t="s">
        <v>339</v>
      </c>
      <c r="C118" s="39">
        <v>1277505</v>
      </c>
      <c r="D118" s="88">
        <v>638753</v>
      </c>
      <c r="E118" s="88"/>
      <c r="F118" s="88">
        <v>638752</v>
      </c>
    </row>
    <row r="119" spans="1:6" ht="12.75">
      <c r="A119" s="12"/>
      <c r="B119" s="21" t="s">
        <v>340</v>
      </c>
      <c r="C119" s="39">
        <v>73000</v>
      </c>
      <c r="D119" s="88">
        <v>73000</v>
      </c>
      <c r="E119" s="12"/>
      <c r="F119" s="12"/>
    </row>
    <row r="120" spans="1:6" ht="12.75">
      <c r="A120" s="12"/>
      <c r="B120" s="21" t="s">
        <v>280</v>
      </c>
      <c r="C120" s="39">
        <v>606000</v>
      </c>
      <c r="D120" s="88">
        <v>606000</v>
      </c>
      <c r="E120" s="12"/>
      <c r="F120" s="12"/>
    </row>
    <row r="121" spans="1:6" ht="12.75">
      <c r="A121" s="12"/>
      <c r="B121" s="21" t="s">
        <v>341</v>
      </c>
      <c r="C121" s="39">
        <f>SUM(C117:C120)</f>
        <v>6471775</v>
      </c>
      <c r="D121" s="39">
        <f>SUM(D117:D120)</f>
        <v>4172309</v>
      </c>
      <c r="E121" s="88"/>
      <c r="F121" s="39">
        <f>SUM(F117:F120)</f>
        <v>2299466</v>
      </c>
    </row>
    <row r="122" spans="1:6" ht="12.75">
      <c r="A122" s="12"/>
      <c r="B122" s="12"/>
      <c r="C122" s="39"/>
      <c r="D122" s="88"/>
      <c r="E122" s="88"/>
      <c r="F122" s="88"/>
    </row>
    <row r="123" spans="1:6" ht="12.75">
      <c r="A123" s="12"/>
      <c r="B123" s="21" t="s">
        <v>401</v>
      </c>
      <c r="C123" s="39">
        <v>-4454441</v>
      </c>
      <c r="D123" s="12"/>
      <c r="E123" s="12"/>
      <c r="F123" s="12"/>
    </row>
    <row r="124" spans="1:6" ht="12.75">
      <c r="A124" s="12"/>
      <c r="B124" s="12"/>
      <c r="C124" s="12"/>
      <c r="D124" s="12"/>
      <c r="E124" s="12"/>
      <c r="F124" s="12"/>
    </row>
    <row r="125" spans="1:6" ht="12.75">
      <c r="A125" s="12"/>
      <c r="B125" s="21" t="s">
        <v>402</v>
      </c>
      <c r="C125" s="39">
        <v>2017334</v>
      </c>
      <c r="D125" s="12"/>
      <c r="E125" s="12"/>
      <c r="F125" s="12"/>
    </row>
    <row r="126" spans="1:6" ht="12.75">
      <c r="A126" s="12"/>
      <c r="B126" s="12"/>
      <c r="C126" s="12"/>
      <c r="D126" s="12"/>
      <c r="E126" s="12"/>
      <c r="F126" s="12"/>
    </row>
    <row r="127" spans="1:6" ht="12.75">
      <c r="A127" s="12"/>
      <c r="B127" s="12"/>
      <c r="C127" s="12"/>
      <c r="D127" s="12"/>
      <c r="E127" s="12"/>
      <c r="F127" s="12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B28">
      <selection activeCell="A1" sqref="A1:G128"/>
    </sheetView>
  </sheetViews>
  <sheetFormatPr defaultColWidth="9.140625" defaultRowHeight="12.75"/>
  <cols>
    <col min="1" max="1" width="8.140625" style="0" hidden="1" customWidth="1"/>
    <col min="2" max="2" width="82.00390625" style="0" customWidth="1"/>
    <col min="3" max="3" width="10.8515625" style="0" customWidth="1"/>
    <col min="4" max="4" width="11.140625" style="0" customWidth="1"/>
    <col min="6" max="6" width="10.28125" style="0" customWidth="1"/>
  </cols>
  <sheetData>
    <row r="1" spans="1:7" ht="12.75" customHeight="1">
      <c r="A1" s="82" t="s">
        <v>348</v>
      </c>
      <c r="B1" s="83"/>
      <c r="C1" s="12"/>
      <c r="D1" s="12"/>
      <c r="E1" s="12"/>
      <c r="F1" s="12"/>
      <c r="G1" s="12"/>
    </row>
    <row r="2" spans="1:7" ht="12.75" customHeight="1">
      <c r="A2" s="82" t="s">
        <v>399</v>
      </c>
      <c r="B2" s="83"/>
      <c r="C2" s="84">
        <v>2019</v>
      </c>
      <c r="D2" s="12" t="s">
        <v>349</v>
      </c>
      <c r="E2" s="12" t="s">
        <v>344</v>
      </c>
      <c r="F2" s="12" t="s">
        <v>345</v>
      </c>
      <c r="G2" s="12"/>
    </row>
    <row r="3" spans="1:7" ht="15">
      <c r="A3" s="85"/>
      <c r="B3" s="85" t="s">
        <v>403</v>
      </c>
      <c r="C3" s="84" t="s">
        <v>346</v>
      </c>
      <c r="D3" s="12" t="s">
        <v>201</v>
      </c>
      <c r="E3" s="12" t="s">
        <v>203</v>
      </c>
      <c r="F3" s="12" t="s">
        <v>201</v>
      </c>
      <c r="G3" s="12"/>
    </row>
    <row r="4" spans="1:7" ht="12.75">
      <c r="A4" s="86" t="s">
        <v>1</v>
      </c>
      <c r="B4" s="18" t="s">
        <v>7</v>
      </c>
      <c r="C4" s="40">
        <v>2690800</v>
      </c>
      <c r="D4" s="12">
        <v>1690800</v>
      </c>
      <c r="E4" s="12"/>
      <c r="F4" s="12">
        <v>1000000</v>
      </c>
      <c r="G4" s="12"/>
    </row>
    <row r="5" spans="1:7" ht="12.75">
      <c r="A5" s="86" t="s">
        <v>2</v>
      </c>
      <c r="B5" s="18" t="s">
        <v>8</v>
      </c>
      <c r="C5" s="40"/>
      <c r="D5" s="12"/>
      <c r="E5" s="12"/>
      <c r="F5" s="12"/>
      <c r="G5" s="12"/>
    </row>
    <row r="6" spans="1:7" ht="12.75">
      <c r="A6" s="86" t="s">
        <v>3</v>
      </c>
      <c r="B6" s="18" t="s">
        <v>9</v>
      </c>
      <c r="C6" s="40"/>
      <c r="D6" s="12"/>
      <c r="E6" s="12"/>
      <c r="F6" s="12"/>
      <c r="G6" s="12"/>
    </row>
    <row r="7" spans="1:7" ht="12.75">
      <c r="A7" s="86" t="s">
        <v>4</v>
      </c>
      <c r="B7" s="18" t="s">
        <v>10</v>
      </c>
      <c r="C7" s="40"/>
      <c r="D7" s="12"/>
      <c r="E7" s="12"/>
      <c r="F7" s="12"/>
      <c r="G7" s="12"/>
    </row>
    <row r="8" spans="1:7" ht="12.75">
      <c r="A8" s="86" t="s">
        <v>11</v>
      </c>
      <c r="B8" s="18" t="s">
        <v>12</v>
      </c>
      <c r="C8" s="40"/>
      <c r="D8" s="12"/>
      <c r="E8" s="12"/>
      <c r="F8" s="12"/>
      <c r="G8" s="12"/>
    </row>
    <row r="9" spans="1:7" ht="12.75">
      <c r="A9" s="86" t="s">
        <v>13</v>
      </c>
      <c r="B9" s="18" t="s">
        <v>14</v>
      </c>
      <c r="C9" s="40"/>
      <c r="D9" s="12"/>
      <c r="E9" s="12"/>
      <c r="F9" s="12"/>
      <c r="G9" s="12"/>
    </row>
    <row r="10" spans="1:7" ht="12.75">
      <c r="A10" s="86" t="s">
        <v>15</v>
      </c>
      <c r="B10" s="18" t="s">
        <v>16</v>
      </c>
      <c r="C10" s="40">
        <v>164630</v>
      </c>
      <c r="D10" s="12">
        <v>82315</v>
      </c>
      <c r="E10" s="12"/>
      <c r="F10" s="12">
        <v>82315</v>
      </c>
      <c r="G10" s="12"/>
    </row>
    <row r="11" spans="1:7" ht="12.75">
      <c r="A11" s="86" t="s">
        <v>5</v>
      </c>
      <c r="B11" s="18" t="s">
        <v>17</v>
      </c>
      <c r="C11" s="40"/>
      <c r="D11" s="12"/>
      <c r="E11" s="12"/>
      <c r="F11" s="12"/>
      <c r="G11" s="12"/>
    </row>
    <row r="12" spans="1:7" ht="12.75">
      <c r="A12" s="86" t="s">
        <v>6</v>
      </c>
      <c r="B12" s="18" t="s">
        <v>18</v>
      </c>
      <c r="C12" s="40">
        <v>163972</v>
      </c>
      <c r="D12" s="12">
        <v>163972</v>
      </c>
      <c r="E12" s="12"/>
      <c r="F12" s="12"/>
      <c r="G12" s="12"/>
    </row>
    <row r="13" spans="1:7" ht="12.75">
      <c r="A13" s="86" t="s">
        <v>19</v>
      </c>
      <c r="B13" s="18" t="s">
        <v>20</v>
      </c>
      <c r="C13" s="40">
        <v>27328</v>
      </c>
      <c r="D13" s="12"/>
      <c r="E13" s="12"/>
      <c r="F13" s="12">
        <v>27328</v>
      </c>
      <c r="G13" s="12"/>
    </row>
    <row r="14" spans="1:7" ht="12.75">
      <c r="A14" s="86" t="s">
        <v>21</v>
      </c>
      <c r="B14" s="18" t="s">
        <v>22</v>
      </c>
      <c r="C14" s="40"/>
      <c r="D14" s="12"/>
      <c r="E14" s="12"/>
      <c r="F14" s="12"/>
      <c r="G14" s="12"/>
    </row>
    <row r="15" spans="1:7" ht="12.75">
      <c r="A15" s="86" t="s">
        <v>23</v>
      </c>
      <c r="B15" s="18" t="s">
        <v>24</v>
      </c>
      <c r="C15" s="40"/>
      <c r="D15" s="12"/>
      <c r="E15" s="12"/>
      <c r="F15" s="12"/>
      <c r="G15" s="12"/>
    </row>
    <row r="16" spans="1:7" ht="12.75">
      <c r="A16" s="86" t="s">
        <v>25</v>
      </c>
      <c r="B16" s="18" t="s">
        <v>26</v>
      </c>
      <c r="C16" s="40"/>
      <c r="D16" s="12"/>
      <c r="E16" s="12"/>
      <c r="F16" s="12"/>
      <c r="G16" s="12"/>
    </row>
    <row r="17" spans="1:7" ht="12.75">
      <c r="A17" s="87" t="s">
        <v>27</v>
      </c>
      <c r="B17" s="21" t="s">
        <v>185</v>
      </c>
      <c r="C17" s="40">
        <f>SUM(C4:C16)</f>
        <v>3046730</v>
      </c>
      <c r="D17" s="40">
        <f>SUM(D4:D16)</f>
        <v>1937087</v>
      </c>
      <c r="E17" s="12"/>
      <c r="F17" s="40">
        <f>SUM(F4:F16)</f>
        <v>1109643</v>
      </c>
      <c r="G17" s="12"/>
    </row>
    <row r="18" spans="1:7" ht="12.75">
      <c r="A18" s="86" t="s">
        <v>28</v>
      </c>
      <c r="B18" s="18" t="s">
        <v>29</v>
      </c>
      <c r="C18" s="40"/>
      <c r="D18" s="12"/>
      <c r="E18" s="12"/>
      <c r="F18" s="12"/>
      <c r="G18" s="12"/>
    </row>
    <row r="19" spans="1:7" ht="25.5">
      <c r="A19" s="86" t="s">
        <v>30</v>
      </c>
      <c r="B19" s="18" t="s">
        <v>316</v>
      </c>
      <c r="C19" s="40"/>
      <c r="D19" s="12"/>
      <c r="E19" s="12"/>
      <c r="F19" s="12"/>
      <c r="G19" s="12"/>
    </row>
    <row r="20" spans="1:7" ht="12.75">
      <c r="A20" s="86" t="s">
        <v>31</v>
      </c>
      <c r="B20" s="18" t="s">
        <v>32</v>
      </c>
      <c r="C20" s="40"/>
      <c r="D20" s="12"/>
      <c r="E20" s="12"/>
      <c r="F20" s="12"/>
      <c r="G20" s="12"/>
    </row>
    <row r="21" spans="1:7" ht="12.75">
      <c r="A21" s="87" t="s">
        <v>0</v>
      </c>
      <c r="B21" s="21" t="s">
        <v>186</v>
      </c>
      <c r="C21" s="40">
        <f>C18+C19+C20</f>
        <v>0</v>
      </c>
      <c r="D21" s="12"/>
      <c r="E21" s="12"/>
      <c r="F21" s="12"/>
      <c r="G21" s="12"/>
    </row>
    <row r="22" spans="1:7" ht="12.75">
      <c r="A22" s="87" t="s">
        <v>33</v>
      </c>
      <c r="B22" s="21" t="s">
        <v>187</v>
      </c>
      <c r="C22" s="39">
        <f>C17+C21</f>
        <v>3046730</v>
      </c>
      <c r="D22" s="39">
        <f>D17+D21</f>
        <v>1937087</v>
      </c>
      <c r="E22" s="88"/>
      <c r="F22" s="39">
        <f>F17+F21</f>
        <v>1109643</v>
      </c>
      <c r="G22" s="12"/>
    </row>
    <row r="23" spans="1:7" ht="25.5">
      <c r="A23" s="87" t="s">
        <v>34</v>
      </c>
      <c r="B23" s="21" t="s">
        <v>35</v>
      </c>
      <c r="C23" s="39">
        <v>555000</v>
      </c>
      <c r="D23" s="88">
        <v>313000</v>
      </c>
      <c r="E23" s="88"/>
      <c r="F23" s="88">
        <v>242000</v>
      </c>
      <c r="G23" s="12"/>
    </row>
    <row r="24" spans="1:7" ht="12.75">
      <c r="A24" s="86" t="s">
        <v>36</v>
      </c>
      <c r="B24" s="18" t="s">
        <v>37</v>
      </c>
      <c r="C24" s="40"/>
      <c r="D24" s="12"/>
      <c r="E24" s="12"/>
      <c r="F24" s="12"/>
      <c r="G24" s="12"/>
    </row>
    <row r="25" spans="1:7" ht="12.75">
      <c r="A25" s="86" t="s">
        <v>38</v>
      </c>
      <c r="B25" s="18" t="s">
        <v>39</v>
      </c>
      <c r="C25" s="40">
        <v>50000</v>
      </c>
      <c r="D25" s="12">
        <v>30000</v>
      </c>
      <c r="E25" s="12"/>
      <c r="F25" s="12">
        <v>20000</v>
      </c>
      <c r="G25" s="12"/>
    </row>
    <row r="26" spans="1:7" ht="12.75">
      <c r="A26" s="86" t="s">
        <v>40</v>
      </c>
      <c r="B26" s="18" t="s">
        <v>41</v>
      </c>
      <c r="C26" s="40"/>
      <c r="D26" s="12"/>
      <c r="E26" s="12"/>
      <c r="F26" s="12"/>
      <c r="G26" s="12"/>
    </row>
    <row r="27" spans="1:7" ht="12.75">
      <c r="A27" s="87" t="s">
        <v>42</v>
      </c>
      <c r="B27" s="21" t="s">
        <v>188</v>
      </c>
      <c r="C27" s="40">
        <v>50000</v>
      </c>
      <c r="D27" s="12">
        <v>30000</v>
      </c>
      <c r="E27" s="12"/>
      <c r="F27" s="12">
        <v>20000</v>
      </c>
      <c r="G27" s="12"/>
    </row>
    <row r="28" spans="1:7" ht="12.75">
      <c r="A28" s="86" t="s">
        <v>43</v>
      </c>
      <c r="B28" s="18" t="s">
        <v>44</v>
      </c>
      <c r="C28" s="40">
        <v>40000</v>
      </c>
      <c r="D28" s="12">
        <v>20000</v>
      </c>
      <c r="E28" s="12"/>
      <c r="F28" s="12">
        <v>20000</v>
      </c>
      <c r="G28" s="12"/>
    </row>
    <row r="29" spans="1:7" ht="12.75">
      <c r="A29" s="86" t="s">
        <v>45</v>
      </c>
      <c r="B29" s="18" t="s">
        <v>46</v>
      </c>
      <c r="C29" s="40"/>
      <c r="D29" s="12"/>
      <c r="E29" s="12"/>
      <c r="F29" s="12"/>
      <c r="G29" s="12"/>
    </row>
    <row r="30" spans="1:7" ht="12.75">
      <c r="A30" s="87" t="s">
        <v>47</v>
      </c>
      <c r="B30" s="21" t="s">
        <v>189</v>
      </c>
      <c r="C30" s="40">
        <f>C28+C29</f>
        <v>40000</v>
      </c>
      <c r="D30" s="12">
        <v>20000</v>
      </c>
      <c r="E30" s="12"/>
      <c r="F30" s="12">
        <v>20000</v>
      </c>
      <c r="G30" s="12"/>
    </row>
    <row r="31" spans="1:7" ht="12.75">
      <c r="A31" s="86" t="s">
        <v>48</v>
      </c>
      <c r="B31" s="18" t="s">
        <v>49</v>
      </c>
      <c r="C31" s="40"/>
      <c r="D31" s="12"/>
      <c r="E31" s="12"/>
      <c r="F31" s="12"/>
      <c r="G31" s="12"/>
    </row>
    <row r="32" spans="1:7" ht="12.75">
      <c r="A32" s="86" t="s">
        <v>50</v>
      </c>
      <c r="B32" s="18" t="s">
        <v>51</v>
      </c>
      <c r="C32" s="40"/>
      <c r="D32" s="12"/>
      <c r="E32" s="12"/>
      <c r="F32" s="12"/>
      <c r="G32" s="12"/>
    </row>
    <row r="33" spans="1:7" ht="12.75">
      <c r="A33" s="86" t="s">
        <v>52</v>
      </c>
      <c r="B33" s="18" t="s">
        <v>53</v>
      </c>
      <c r="C33" s="40"/>
      <c r="D33" s="12"/>
      <c r="E33" s="12"/>
      <c r="F33" s="12"/>
      <c r="G33" s="12"/>
    </row>
    <row r="34" spans="1:7" ht="12.75">
      <c r="A34" s="86" t="s">
        <v>54</v>
      </c>
      <c r="B34" s="18" t="s">
        <v>55</v>
      </c>
      <c r="C34" s="40">
        <v>40000</v>
      </c>
      <c r="D34" s="12">
        <v>20000</v>
      </c>
      <c r="E34" s="12"/>
      <c r="F34" s="12">
        <v>20000</v>
      </c>
      <c r="G34" s="12"/>
    </row>
    <row r="35" spans="1:7" ht="12.75">
      <c r="A35" s="86" t="s">
        <v>56</v>
      </c>
      <c r="B35" s="18" t="s">
        <v>57</v>
      </c>
      <c r="C35" s="40"/>
      <c r="D35" s="12"/>
      <c r="E35" s="12"/>
      <c r="F35" s="12"/>
      <c r="G35" s="12"/>
    </row>
    <row r="36" spans="1:7" ht="12.75">
      <c r="A36" s="86" t="s">
        <v>58</v>
      </c>
      <c r="B36" s="18" t="s">
        <v>59</v>
      </c>
      <c r="C36" s="40"/>
      <c r="D36" s="12"/>
      <c r="E36" s="12"/>
      <c r="F36" s="12"/>
      <c r="G36" s="12"/>
    </row>
    <row r="37" spans="1:7" ht="12.75">
      <c r="A37" s="86" t="s">
        <v>60</v>
      </c>
      <c r="B37" s="18" t="s">
        <v>61</v>
      </c>
      <c r="C37" s="40">
        <v>40000</v>
      </c>
      <c r="D37" s="12">
        <v>20000</v>
      </c>
      <c r="E37" s="12"/>
      <c r="F37" s="12">
        <v>20000</v>
      </c>
      <c r="G37" s="12"/>
    </row>
    <row r="38" spans="1:7" ht="12.75">
      <c r="A38" s="87" t="s">
        <v>62</v>
      </c>
      <c r="B38" s="21" t="s">
        <v>190</v>
      </c>
      <c r="C38" s="40">
        <f>SUM(C31:C37)</f>
        <v>80000</v>
      </c>
      <c r="D38" s="12">
        <v>40000</v>
      </c>
      <c r="E38" s="12"/>
      <c r="F38" s="12">
        <v>40000</v>
      </c>
      <c r="G38" s="12"/>
    </row>
    <row r="39" spans="1:7" ht="12.75">
      <c r="A39" s="86" t="s">
        <v>63</v>
      </c>
      <c r="B39" s="18" t="s">
        <v>64</v>
      </c>
      <c r="C39" s="40"/>
      <c r="D39" s="12"/>
      <c r="E39" s="12"/>
      <c r="F39" s="12"/>
      <c r="G39" s="12"/>
    </row>
    <row r="40" spans="1:7" ht="12.75">
      <c r="A40" s="86" t="s">
        <v>65</v>
      </c>
      <c r="B40" s="18" t="s">
        <v>66</v>
      </c>
      <c r="C40" s="40"/>
      <c r="D40" s="12"/>
      <c r="E40" s="12"/>
      <c r="F40" s="12"/>
      <c r="G40" s="12"/>
    </row>
    <row r="41" spans="1:7" ht="12.75">
      <c r="A41" s="87" t="s">
        <v>67</v>
      </c>
      <c r="B41" s="21" t="s">
        <v>191</v>
      </c>
      <c r="C41" s="40">
        <f>C39+C40</f>
        <v>0</v>
      </c>
      <c r="D41" s="12"/>
      <c r="E41" s="12"/>
      <c r="F41" s="12"/>
      <c r="G41" s="12"/>
    </row>
    <row r="42" spans="1:7" ht="12.75">
      <c r="A42" s="86" t="s">
        <v>68</v>
      </c>
      <c r="B42" s="18" t="s">
        <v>69</v>
      </c>
      <c r="C42" s="40">
        <v>45000</v>
      </c>
      <c r="D42" s="12">
        <v>23000</v>
      </c>
      <c r="E42" s="12"/>
      <c r="F42" s="12">
        <v>22000</v>
      </c>
      <c r="G42" s="12"/>
    </row>
    <row r="43" spans="1:7" ht="12.75">
      <c r="A43" s="86" t="s">
        <v>70</v>
      </c>
      <c r="B43" s="18" t="s">
        <v>71</v>
      </c>
      <c r="C43" s="40"/>
      <c r="D43" s="12"/>
      <c r="E43" s="12"/>
      <c r="F43" s="12"/>
      <c r="G43" s="12"/>
    </row>
    <row r="44" spans="1:7" ht="12.75">
      <c r="A44" s="86" t="s">
        <v>72</v>
      </c>
      <c r="B44" s="18" t="s">
        <v>73</v>
      </c>
      <c r="C44" s="40"/>
      <c r="D44" s="12"/>
      <c r="E44" s="12"/>
      <c r="F44" s="12"/>
      <c r="G44" s="12"/>
    </row>
    <row r="45" spans="1:7" ht="12.75">
      <c r="A45" s="86" t="s">
        <v>74</v>
      </c>
      <c r="B45" s="18" t="s">
        <v>75</v>
      </c>
      <c r="C45" s="40"/>
      <c r="D45" s="12"/>
      <c r="E45" s="12"/>
      <c r="F45" s="12"/>
      <c r="G45" s="12"/>
    </row>
    <row r="46" spans="1:7" ht="12.75">
      <c r="A46" s="86" t="s">
        <v>76</v>
      </c>
      <c r="B46" s="18" t="s">
        <v>77</v>
      </c>
      <c r="C46" s="40"/>
      <c r="D46" s="12"/>
      <c r="E46" s="12"/>
      <c r="F46" s="12"/>
      <c r="G46" s="12"/>
    </row>
    <row r="47" spans="1:7" ht="12.75">
      <c r="A47" s="87" t="s">
        <v>78</v>
      </c>
      <c r="B47" s="21" t="s">
        <v>192</v>
      </c>
      <c r="C47" s="40">
        <f>SUM(C42:C46)</f>
        <v>45000</v>
      </c>
      <c r="D47" s="12">
        <v>23000</v>
      </c>
      <c r="E47" s="12"/>
      <c r="F47" s="12">
        <v>22000</v>
      </c>
      <c r="G47" s="12"/>
    </row>
    <row r="48" spans="1:7" ht="12.75">
      <c r="A48" s="87" t="s">
        <v>79</v>
      </c>
      <c r="B48" s="21" t="s">
        <v>193</v>
      </c>
      <c r="C48" s="39">
        <f>C27+C30+C38+C41+C47</f>
        <v>215000</v>
      </c>
      <c r="D48" s="88">
        <v>113000</v>
      </c>
      <c r="E48" s="88"/>
      <c r="F48" s="88">
        <v>102000</v>
      </c>
      <c r="G48" s="12"/>
    </row>
    <row r="49" spans="1:7" ht="12.75" customHeight="1" hidden="1">
      <c r="A49" s="86" t="s">
        <v>80</v>
      </c>
      <c r="B49" s="18" t="s">
        <v>81</v>
      </c>
      <c r="C49" s="40"/>
      <c r="D49" s="12"/>
      <c r="E49" s="12"/>
      <c r="F49" s="12"/>
      <c r="G49" s="12"/>
    </row>
    <row r="50" spans="1:7" ht="12.75" customHeight="1" hidden="1">
      <c r="A50" s="86" t="s">
        <v>82</v>
      </c>
      <c r="B50" s="18" t="s">
        <v>83</v>
      </c>
      <c r="C50" s="40"/>
      <c r="D50" s="12"/>
      <c r="E50" s="12"/>
      <c r="F50" s="12"/>
      <c r="G50" s="12"/>
    </row>
    <row r="51" spans="1:7" ht="12.75" customHeight="1" hidden="1">
      <c r="A51" s="86" t="s">
        <v>84</v>
      </c>
      <c r="B51" s="18" t="s">
        <v>85</v>
      </c>
      <c r="C51" s="40"/>
      <c r="D51" s="12"/>
      <c r="E51" s="12"/>
      <c r="F51" s="12"/>
      <c r="G51" s="12"/>
    </row>
    <row r="52" spans="1:7" ht="12.75" customHeight="1" hidden="1">
      <c r="A52" s="86" t="s">
        <v>86</v>
      </c>
      <c r="B52" s="18" t="s">
        <v>87</v>
      </c>
      <c r="C52" s="40"/>
      <c r="D52" s="12"/>
      <c r="E52" s="12"/>
      <c r="F52" s="12"/>
      <c r="G52" s="12"/>
    </row>
    <row r="53" spans="1:7" ht="12.75" customHeight="1" hidden="1">
      <c r="A53" s="86" t="s">
        <v>88</v>
      </c>
      <c r="B53" s="18" t="s">
        <v>89</v>
      </c>
      <c r="C53" s="40"/>
      <c r="D53" s="12"/>
      <c r="E53" s="12"/>
      <c r="F53" s="12"/>
      <c r="G53" s="12"/>
    </row>
    <row r="54" spans="1:7" ht="12.75" customHeight="1" hidden="1">
      <c r="A54" s="86" t="s">
        <v>90</v>
      </c>
      <c r="B54" s="18" t="s">
        <v>91</v>
      </c>
      <c r="C54" s="40"/>
      <c r="D54" s="12"/>
      <c r="E54" s="12"/>
      <c r="F54" s="12"/>
      <c r="G54" s="12"/>
    </row>
    <row r="55" spans="1:7" ht="12.75" customHeight="1" hidden="1">
      <c r="A55" s="86" t="s">
        <v>92</v>
      </c>
      <c r="B55" s="18" t="s">
        <v>93</v>
      </c>
      <c r="C55" s="40"/>
      <c r="D55" s="12"/>
      <c r="E55" s="12"/>
      <c r="F55" s="12"/>
      <c r="G55" s="12"/>
    </row>
    <row r="56" spans="1:7" ht="12.75" customHeight="1" hidden="1">
      <c r="A56" s="86" t="s">
        <v>94</v>
      </c>
      <c r="B56" s="18" t="s">
        <v>95</v>
      </c>
      <c r="C56" s="40"/>
      <c r="D56" s="12"/>
      <c r="E56" s="12"/>
      <c r="F56" s="12"/>
      <c r="G56" s="12"/>
    </row>
    <row r="57" spans="1:7" ht="12.75" customHeight="1" hidden="1">
      <c r="A57" s="87" t="s">
        <v>96</v>
      </c>
      <c r="B57" s="21" t="s">
        <v>194</v>
      </c>
      <c r="C57" s="40">
        <f>SUM(C49:C56)</f>
        <v>0</v>
      </c>
      <c r="D57" s="12"/>
      <c r="E57" s="12"/>
      <c r="F57" s="12"/>
      <c r="G57" s="12"/>
    </row>
    <row r="58" spans="1:7" ht="12.75" customHeight="1" hidden="1">
      <c r="A58" s="86" t="s">
        <v>97</v>
      </c>
      <c r="B58" s="18" t="s">
        <v>98</v>
      </c>
      <c r="C58" s="40"/>
      <c r="D58" s="12"/>
      <c r="E58" s="12"/>
      <c r="F58" s="12"/>
      <c r="G58" s="12"/>
    </row>
    <row r="59" spans="1:7" ht="12.75" customHeight="1" hidden="1">
      <c r="A59" s="86" t="s">
        <v>99</v>
      </c>
      <c r="B59" s="18" t="s">
        <v>100</v>
      </c>
      <c r="C59" s="40"/>
      <c r="D59" s="12"/>
      <c r="E59" s="12"/>
      <c r="F59" s="12"/>
      <c r="G59" s="12"/>
    </row>
    <row r="60" spans="1:7" ht="25.5" customHeight="1" hidden="1">
      <c r="A60" s="86" t="s">
        <v>101</v>
      </c>
      <c r="B60" s="18" t="s">
        <v>317</v>
      </c>
      <c r="C60" s="40"/>
      <c r="D60" s="12"/>
      <c r="E60" s="12"/>
      <c r="F60" s="12"/>
      <c r="G60" s="12"/>
    </row>
    <row r="61" spans="1:7" ht="25.5" customHeight="1" hidden="1">
      <c r="A61" s="86" t="s">
        <v>102</v>
      </c>
      <c r="B61" s="18" t="s">
        <v>318</v>
      </c>
      <c r="C61" s="40"/>
      <c r="D61" s="12"/>
      <c r="E61" s="12"/>
      <c r="F61" s="12"/>
      <c r="G61" s="12"/>
    </row>
    <row r="62" spans="1:7" ht="25.5" customHeight="1" hidden="1">
      <c r="A62" s="86" t="s">
        <v>103</v>
      </c>
      <c r="B62" s="18" t="s">
        <v>319</v>
      </c>
      <c r="C62" s="40"/>
      <c r="D62" s="12"/>
      <c r="E62" s="12"/>
      <c r="F62" s="12"/>
      <c r="G62" s="12"/>
    </row>
    <row r="63" spans="1:7" ht="12.75" customHeight="1" hidden="1">
      <c r="A63" s="86" t="s">
        <v>104</v>
      </c>
      <c r="B63" s="18" t="s">
        <v>105</v>
      </c>
      <c r="C63" s="40"/>
      <c r="D63" s="12"/>
      <c r="E63" s="12"/>
      <c r="F63" s="12"/>
      <c r="G63" s="12"/>
    </row>
    <row r="64" spans="1:7" ht="25.5" customHeight="1" hidden="1">
      <c r="A64" s="86" t="s">
        <v>106</v>
      </c>
      <c r="B64" s="18" t="s">
        <v>320</v>
      </c>
      <c r="C64" s="40"/>
      <c r="D64" s="12"/>
      <c r="E64" s="12"/>
      <c r="F64" s="12"/>
      <c r="G64" s="12"/>
    </row>
    <row r="65" spans="1:7" ht="25.5" customHeight="1" hidden="1">
      <c r="A65" s="86" t="s">
        <v>107</v>
      </c>
      <c r="B65" s="18" t="s">
        <v>321</v>
      </c>
      <c r="C65" s="40"/>
      <c r="D65" s="12"/>
      <c r="E65" s="12"/>
      <c r="F65" s="12"/>
      <c r="G65" s="12"/>
    </row>
    <row r="66" spans="1:7" ht="12.75" customHeight="1" hidden="1">
      <c r="A66" s="86" t="s">
        <v>108</v>
      </c>
      <c r="B66" s="18" t="s">
        <v>109</v>
      </c>
      <c r="C66" s="40"/>
      <c r="D66" s="12"/>
      <c r="E66" s="12"/>
      <c r="F66" s="12"/>
      <c r="G66" s="12"/>
    </row>
    <row r="67" spans="1:7" ht="12.75" customHeight="1" hidden="1">
      <c r="A67" s="86" t="s">
        <v>110</v>
      </c>
      <c r="B67" s="18" t="s">
        <v>111</v>
      </c>
      <c r="C67" s="40"/>
      <c r="D67" s="12"/>
      <c r="E67" s="12"/>
      <c r="F67" s="12"/>
      <c r="G67" s="12"/>
    </row>
    <row r="68" spans="1:7" ht="12.75" customHeight="1" hidden="1">
      <c r="A68" s="86" t="s">
        <v>112</v>
      </c>
      <c r="B68" s="18" t="s">
        <v>113</v>
      </c>
      <c r="C68" s="40"/>
      <c r="D68" s="12"/>
      <c r="E68" s="12"/>
      <c r="F68" s="12"/>
      <c r="G68" s="12"/>
    </row>
    <row r="69" spans="1:7" ht="12.75" customHeight="1" hidden="1">
      <c r="A69" s="86" t="s">
        <v>114</v>
      </c>
      <c r="B69" s="18" t="s">
        <v>115</v>
      </c>
      <c r="C69" s="40"/>
      <c r="D69" s="12"/>
      <c r="E69" s="12"/>
      <c r="F69" s="12"/>
      <c r="G69" s="12"/>
    </row>
    <row r="70" spans="1:7" ht="12.75" customHeight="1" hidden="1">
      <c r="A70" s="87" t="s">
        <v>116</v>
      </c>
      <c r="B70" s="21" t="s">
        <v>195</v>
      </c>
      <c r="C70" s="40">
        <f>SUM(C58:C69)</f>
        <v>0</v>
      </c>
      <c r="D70" s="12"/>
      <c r="E70" s="12"/>
      <c r="F70" s="12"/>
      <c r="G70" s="12"/>
    </row>
    <row r="71" spans="1:7" ht="12.75" customHeight="1" hidden="1">
      <c r="A71" s="86" t="s">
        <v>117</v>
      </c>
      <c r="B71" s="18" t="s">
        <v>118</v>
      </c>
      <c r="C71" s="40"/>
      <c r="D71" s="12"/>
      <c r="E71" s="12"/>
      <c r="F71" s="12"/>
      <c r="G71" s="12"/>
    </row>
    <row r="72" spans="1:7" ht="12.75" customHeight="1" hidden="1">
      <c r="A72" s="86" t="s">
        <v>119</v>
      </c>
      <c r="B72" s="18" t="s">
        <v>120</v>
      </c>
      <c r="C72" s="40"/>
      <c r="D72" s="12"/>
      <c r="E72" s="12"/>
      <c r="F72" s="12"/>
      <c r="G72" s="12"/>
    </row>
    <row r="73" spans="1:7" ht="12.75" customHeight="1" hidden="1">
      <c r="A73" s="86" t="s">
        <v>121</v>
      </c>
      <c r="B73" s="18" t="s">
        <v>122</v>
      </c>
      <c r="C73" s="40"/>
      <c r="D73" s="12"/>
      <c r="E73" s="12"/>
      <c r="F73" s="12"/>
      <c r="G73" s="12"/>
    </row>
    <row r="74" spans="1:7" ht="12.75" customHeight="1" hidden="1">
      <c r="A74" s="86" t="s">
        <v>123</v>
      </c>
      <c r="B74" s="18" t="s">
        <v>124</v>
      </c>
      <c r="C74" s="40"/>
      <c r="D74" s="12"/>
      <c r="E74" s="12"/>
      <c r="F74" s="12"/>
      <c r="G74" s="12"/>
    </row>
    <row r="75" spans="1:7" ht="12.75" customHeight="1" hidden="1">
      <c r="A75" s="86" t="s">
        <v>125</v>
      </c>
      <c r="B75" s="18" t="s">
        <v>126</v>
      </c>
      <c r="C75" s="40"/>
      <c r="D75" s="12"/>
      <c r="E75" s="12"/>
      <c r="F75" s="12"/>
      <c r="G75" s="12"/>
    </row>
    <row r="76" spans="1:7" ht="12.75" customHeight="1" hidden="1">
      <c r="A76" s="86" t="s">
        <v>127</v>
      </c>
      <c r="B76" s="18" t="s">
        <v>128</v>
      </c>
      <c r="C76" s="40"/>
      <c r="D76" s="12"/>
      <c r="E76" s="12"/>
      <c r="F76" s="12"/>
      <c r="G76" s="12"/>
    </row>
    <row r="77" spans="1:7" ht="12.75" customHeight="1" hidden="1">
      <c r="A77" s="86" t="s">
        <v>129</v>
      </c>
      <c r="B77" s="18" t="s">
        <v>130</v>
      </c>
      <c r="C77" s="40"/>
      <c r="D77" s="12"/>
      <c r="E77" s="12"/>
      <c r="F77" s="12"/>
      <c r="G77" s="12"/>
    </row>
    <row r="78" spans="1:7" ht="12.75" customHeight="1" hidden="1">
      <c r="A78" s="87" t="s">
        <v>131</v>
      </c>
      <c r="B78" s="21" t="s">
        <v>196</v>
      </c>
      <c r="C78" s="40">
        <f>SUM(C71:C77)</f>
        <v>0</v>
      </c>
      <c r="D78" s="12"/>
      <c r="E78" s="12"/>
      <c r="F78" s="12"/>
      <c r="G78" s="12"/>
    </row>
    <row r="79" spans="1:7" ht="12.75" customHeight="1" hidden="1">
      <c r="A79" s="86" t="s">
        <v>132</v>
      </c>
      <c r="B79" s="18" t="s">
        <v>133</v>
      </c>
      <c r="C79" s="40"/>
      <c r="D79" s="12"/>
      <c r="E79" s="12"/>
      <c r="F79" s="12"/>
      <c r="G79" s="12"/>
    </row>
    <row r="80" spans="1:7" ht="12.75" customHeight="1" hidden="1">
      <c r="A80" s="86" t="s">
        <v>134</v>
      </c>
      <c r="B80" s="18" t="s">
        <v>135</v>
      </c>
      <c r="C80" s="40"/>
      <c r="D80" s="12"/>
      <c r="E80" s="12"/>
      <c r="F80" s="12"/>
      <c r="G80" s="12"/>
    </row>
    <row r="81" spans="1:7" ht="12.75" customHeight="1" hidden="1">
      <c r="A81" s="86" t="s">
        <v>136</v>
      </c>
      <c r="B81" s="18" t="s">
        <v>137</v>
      </c>
      <c r="C81" s="40"/>
      <c r="D81" s="12"/>
      <c r="E81" s="12"/>
      <c r="F81" s="12"/>
      <c r="G81" s="12"/>
    </row>
    <row r="82" spans="1:7" ht="12.75" customHeight="1" hidden="1">
      <c r="A82" s="86" t="s">
        <v>138</v>
      </c>
      <c r="B82" s="18" t="s">
        <v>139</v>
      </c>
      <c r="C82" s="40"/>
      <c r="D82" s="12"/>
      <c r="E82" s="12"/>
      <c r="F82" s="12"/>
      <c r="G82" s="12"/>
    </row>
    <row r="83" spans="1:7" ht="12.75" customHeight="1" hidden="1">
      <c r="A83" s="87" t="s">
        <v>140</v>
      </c>
      <c r="B83" s="21" t="s">
        <v>197</v>
      </c>
      <c r="C83" s="40">
        <f>SUM(C79:C82)</f>
        <v>0</v>
      </c>
      <c r="D83" s="12"/>
      <c r="E83" s="12"/>
      <c r="F83" s="12"/>
      <c r="G83" s="12"/>
    </row>
    <row r="84" spans="1:7" ht="25.5" customHeight="1" hidden="1">
      <c r="A84" s="86" t="s">
        <v>141</v>
      </c>
      <c r="B84" s="18" t="s">
        <v>322</v>
      </c>
      <c r="C84" s="40"/>
      <c r="D84" s="12"/>
      <c r="E84" s="12"/>
      <c r="F84" s="12"/>
      <c r="G84" s="12"/>
    </row>
    <row r="85" spans="1:7" ht="25.5" customHeight="1" hidden="1">
      <c r="A85" s="86" t="s">
        <v>142</v>
      </c>
      <c r="B85" s="18" t="s">
        <v>323</v>
      </c>
      <c r="C85" s="40"/>
      <c r="D85" s="12"/>
      <c r="E85" s="12"/>
      <c r="F85" s="12"/>
      <c r="G85" s="12"/>
    </row>
    <row r="86" spans="1:7" ht="25.5" customHeight="1" hidden="1">
      <c r="A86" s="86" t="s">
        <v>143</v>
      </c>
      <c r="B86" s="18" t="s">
        <v>324</v>
      </c>
      <c r="C86" s="40"/>
      <c r="D86" s="12"/>
      <c r="E86" s="12"/>
      <c r="F86" s="12"/>
      <c r="G86" s="12"/>
    </row>
    <row r="87" spans="1:7" ht="12.75" customHeight="1" hidden="1">
      <c r="A87" s="86" t="s">
        <v>144</v>
      </c>
      <c r="B87" s="18" t="s">
        <v>145</v>
      </c>
      <c r="C87" s="40"/>
      <c r="D87" s="12"/>
      <c r="E87" s="12"/>
      <c r="F87" s="12"/>
      <c r="G87" s="12"/>
    </row>
    <row r="88" spans="1:7" ht="25.5" customHeight="1" hidden="1">
      <c r="A88" s="86" t="s">
        <v>146</v>
      </c>
      <c r="B88" s="18" t="s">
        <v>325</v>
      </c>
      <c r="C88" s="40"/>
      <c r="D88" s="12"/>
      <c r="E88" s="12"/>
      <c r="F88" s="12"/>
      <c r="G88" s="12"/>
    </row>
    <row r="89" spans="1:7" ht="25.5" customHeight="1" hidden="1">
      <c r="A89" s="86" t="s">
        <v>147</v>
      </c>
      <c r="B89" s="18" t="s">
        <v>326</v>
      </c>
      <c r="C89" s="40"/>
      <c r="D89" s="12"/>
      <c r="E89" s="12"/>
      <c r="F89" s="12"/>
      <c r="G89" s="12"/>
    </row>
    <row r="90" spans="1:7" ht="12.75" customHeight="1" hidden="1">
      <c r="A90" s="86" t="s">
        <v>148</v>
      </c>
      <c r="B90" s="18" t="s">
        <v>149</v>
      </c>
      <c r="C90" s="40"/>
      <c r="D90" s="12"/>
      <c r="E90" s="12"/>
      <c r="F90" s="12"/>
      <c r="G90" s="12"/>
    </row>
    <row r="91" spans="1:7" ht="12.75" customHeight="1" hidden="1">
      <c r="A91" s="86" t="s">
        <v>150</v>
      </c>
      <c r="B91" s="18" t="s">
        <v>151</v>
      </c>
      <c r="C91" s="40"/>
      <c r="D91" s="12"/>
      <c r="E91" s="12"/>
      <c r="F91" s="12"/>
      <c r="G91" s="12"/>
    </row>
    <row r="92" spans="1:7" ht="12.75" customHeight="1" hidden="1">
      <c r="A92" s="87" t="s">
        <v>152</v>
      </c>
      <c r="B92" s="21" t="s">
        <v>198</v>
      </c>
      <c r="C92" s="40">
        <f>SUM(C84:C91)</f>
        <v>0</v>
      </c>
      <c r="D92" s="12"/>
      <c r="E92" s="12"/>
      <c r="F92" s="12"/>
      <c r="G92" s="12"/>
    </row>
    <row r="93" spans="1:7" ht="12.75" customHeight="1" hidden="1">
      <c r="A93" s="87" t="s">
        <v>153</v>
      </c>
      <c r="B93" s="21" t="s">
        <v>199</v>
      </c>
      <c r="C93" s="40">
        <f>C22+C23+C48+C57+C70+C78+C83+C92</f>
        <v>3816730</v>
      </c>
      <c r="D93" s="12"/>
      <c r="E93" s="12"/>
      <c r="F93" s="12"/>
      <c r="G93" s="12"/>
    </row>
    <row r="94" spans="1:7" ht="12.75" customHeight="1" hidden="1">
      <c r="A94" s="86" t="s">
        <v>1</v>
      </c>
      <c r="B94" s="18" t="s">
        <v>154</v>
      </c>
      <c r="C94" s="40"/>
      <c r="D94" s="12"/>
      <c r="E94" s="12"/>
      <c r="F94" s="12"/>
      <c r="G94" s="12"/>
    </row>
    <row r="95" spans="1:7" ht="12.75" customHeight="1" hidden="1">
      <c r="A95" s="86" t="s">
        <v>2</v>
      </c>
      <c r="B95" s="18" t="s">
        <v>155</v>
      </c>
      <c r="C95" s="40"/>
      <c r="D95" s="12"/>
      <c r="E95" s="12"/>
      <c r="F95" s="12"/>
      <c r="G95" s="12"/>
    </row>
    <row r="96" spans="1:7" ht="12.75" customHeight="1" hidden="1">
      <c r="A96" s="86" t="s">
        <v>3</v>
      </c>
      <c r="B96" s="18" t="s">
        <v>156</v>
      </c>
      <c r="C96" s="40"/>
      <c r="D96" s="12"/>
      <c r="E96" s="12"/>
      <c r="F96" s="12"/>
      <c r="G96" s="12"/>
    </row>
    <row r="97" spans="1:7" ht="12.75" customHeight="1" hidden="1">
      <c r="A97" s="87" t="s">
        <v>4</v>
      </c>
      <c r="B97" s="21" t="s">
        <v>206</v>
      </c>
      <c r="C97" s="40">
        <f>C94+C95+C96</f>
        <v>0</v>
      </c>
      <c r="D97" s="12"/>
      <c r="E97" s="12"/>
      <c r="F97" s="12"/>
      <c r="G97" s="12"/>
    </row>
    <row r="98" spans="1:7" ht="12.75" customHeight="1" hidden="1">
      <c r="A98" s="86" t="s">
        <v>11</v>
      </c>
      <c r="B98" s="18" t="s">
        <v>157</v>
      </c>
      <c r="C98" s="40"/>
      <c r="D98" s="12"/>
      <c r="E98" s="12"/>
      <c r="F98" s="12"/>
      <c r="G98" s="12"/>
    </row>
    <row r="99" spans="1:7" ht="12.75" customHeight="1" hidden="1">
      <c r="A99" s="86" t="s">
        <v>13</v>
      </c>
      <c r="B99" s="18" t="s">
        <v>158</v>
      </c>
      <c r="C99" s="40"/>
      <c r="D99" s="12"/>
      <c r="E99" s="12"/>
      <c r="F99" s="12"/>
      <c r="G99" s="12"/>
    </row>
    <row r="100" spans="1:7" ht="12.75" customHeight="1" hidden="1">
      <c r="A100" s="86" t="s">
        <v>15</v>
      </c>
      <c r="B100" s="18" t="s">
        <v>159</v>
      </c>
      <c r="C100" s="40"/>
      <c r="D100" s="12"/>
      <c r="E100" s="12"/>
      <c r="F100" s="12"/>
      <c r="G100" s="12"/>
    </row>
    <row r="101" spans="1:7" ht="12.75" customHeight="1" hidden="1">
      <c r="A101" s="86" t="s">
        <v>5</v>
      </c>
      <c r="B101" s="18" t="s">
        <v>160</v>
      </c>
      <c r="C101" s="40"/>
      <c r="D101" s="12"/>
      <c r="E101" s="12"/>
      <c r="F101" s="12"/>
      <c r="G101" s="12"/>
    </row>
    <row r="102" spans="1:7" ht="12.75" customHeight="1" hidden="1">
      <c r="A102" s="87" t="s">
        <v>6</v>
      </c>
      <c r="B102" s="21" t="s">
        <v>207</v>
      </c>
      <c r="C102" s="40">
        <f>C98+C99+C100+C101</f>
        <v>0</v>
      </c>
      <c r="D102" s="12"/>
      <c r="E102" s="12"/>
      <c r="F102" s="12"/>
      <c r="G102" s="12"/>
    </row>
    <row r="103" spans="1:7" ht="12.75" customHeight="1" hidden="1">
      <c r="A103" s="86" t="s">
        <v>19</v>
      </c>
      <c r="B103" s="18" t="s">
        <v>161</v>
      </c>
      <c r="C103" s="40"/>
      <c r="D103" s="12"/>
      <c r="E103" s="12"/>
      <c r="F103" s="12"/>
      <c r="G103" s="12"/>
    </row>
    <row r="104" spans="1:7" ht="12.75" customHeight="1" hidden="1">
      <c r="A104" s="86" t="s">
        <v>21</v>
      </c>
      <c r="B104" s="18" t="s">
        <v>162</v>
      </c>
      <c r="C104" s="40"/>
      <c r="D104" s="12"/>
      <c r="E104" s="12"/>
      <c r="F104" s="12"/>
      <c r="G104" s="12"/>
    </row>
    <row r="105" spans="1:7" ht="12.75" customHeight="1" hidden="1">
      <c r="A105" s="86" t="s">
        <v>23</v>
      </c>
      <c r="B105" s="18" t="s">
        <v>163</v>
      </c>
      <c r="C105" s="40"/>
      <c r="D105" s="12"/>
      <c r="E105" s="12"/>
      <c r="F105" s="12"/>
      <c r="G105" s="12"/>
    </row>
    <row r="106" spans="1:7" ht="12.75" customHeight="1" hidden="1">
      <c r="A106" s="86" t="s">
        <v>25</v>
      </c>
      <c r="B106" s="18" t="s">
        <v>164</v>
      </c>
      <c r="C106" s="40"/>
      <c r="D106" s="12"/>
      <c r="E106" s="12"/>
      <c r="F106" s="12"/>
      <c r="G106" s="12"/>
    </row>
    <row r="107" spans="1:7" ht="12.75" customHeight="1" hidden="1">
      <c r="A107" s="86" t="s">
        <v>27</v>
      </c>
      <c r="B107" s="18" t="s">
        <v>165</v>
      </c>
      <c r="C107" s="40"/>
      <c r="D107" s="12"/>
      <c r="E107" s="12"/>
      <c r="F107" s="12"/>
      <c r="G107" s="12"/>
    </row>
    <row r="108" spans="1:7" ht="12.75" customHeight="1" hidden="1">
      <c r="A108" s="86" t="s">
        <v>28</v>
      </c>
      <c r="B108" s="18" t="s">
        <v>166</v>
      </c>
      <c r="C108" s="40"/>
      <c r="D108" s="12"/>
      <c r="E108" s="12"/>
      <c r="F108" s="12"/>
      <c r="G108" s="12"/>
    </row>
    <row r="109" spans="1:7" ht="12.75" customHeight="1" hidden="1">
      <c r="A109" s="87" t="s">
        <v>30</v>
      </c>
      <c r="B109" s="21" t="s">
        <v>208</v>
      </c>
      <c r="C109" s="40">
        <f>C97+C102+C103+C104+C105+C106+C107+C108</f>
        <v>0</v>
      </c>
      <c r="D109" s="12"/>
      <c r="E109" s="12"/>
      <c r="F109" s="12"/>
      <c r="G109" s="12"/>
    </row>
    <row r="110" spans="1:7" ht="12.75" customHeight="1" hidden="1">
      <c r="A110" s="86" t="s">
        <v>31</v>
      </c>
      <c r="B110" s="18" t="s">
        <v>167</v>
      </c>
      <c r="C110" s="40"/>
      <c r="D110" s="12"/>
      <c r="E110" s="12"/>
      <c r="F110" s="12"/>
      <c r="G110" s="12"/>
    </row>
    <row r="111" spans="1:7" ht="12.75" customHeight="1" hidden="1">
      <c r="A111" s="86" t="s">
        <v>0</v>
      </c>
      <c r="B111" s="18" t="s">
        <v>168</v>
      </c>
      <c r="C111" s="40"/>
      <c r="D111" s="12"/>
      <c r="E111" s="12"/>
      <c r="F111" s="12"/>
      <c r="G111" s="12"/>
    </row>
    <row r="112" spans="1:7" ht="12.75" customHeight="1" hidden="1">
      <c r="A112" s="86" t="s">
        <v>33</v>
      </c>
      <c r="B112" s="18" t="s">
        <v>169</v>
      </c>
      <c r="C112" s="40"/>
      <c r="D112" s="12"/>
      <c r="E112" s="12"/>
      <c r="F112" s="12"/>
      <c r="G112" s="12"/>
    </row>
    <row r="113" spans="1:7" ht="12.75" customHeight="1" hidden="1">
      <c r="A113" s="86" t="s">
        <v>34</v>
      </c>
      <c r="B113" s="18" t="s">
        <v>170</v>
      </c>
      <c r="C113" s="40"/>
      <c r="D113" s="12"/>
      <c r="E113" s="12"/>
      <c r="F113" s="12"/>
      <c r="G113" s="12"/>
    </row>
    <row r="114" spans="1:7" ht="12.75" customHeight="1" hidden="1">
      <c r="A114" s="87" t="s">
        <v>36</v>
      </c>
      <c r="B114" s="21" t="s">
        <v>209</v>
      </c>
      <c r="C114" s="40">
        <f>C110+C111+C112+C113</f>
        <v>0</v>
      </c>
      <c r="D114" s="12"/>
      <c r="E114" s="12"/>
      <c r="F114" s="12"/>
      <c r="G114" s="12"/>
    </row>
    <row r="115" spans="1:7" ht="12.75" customHeight="1" hidden="1">
      <c r="A115" s="86" t="s">
        <v>38</v>
      </c>
      <c r="B115" s="18" t="s">
        <v>171</v>
      </c>
      <c r="C115" s="40"/>
      <c r="D115" s="12"/>
      <c r="E115" s="12"/>
      <c r="F115" s="12"/>
      <c r="G115" s="12"/>
    </row>
    <row r="116" spans="1:7" ht="12.75" customHeight="1" hidden="1">
      <c r="A116" s="87" t="s">
        <v>40</v>
      </c>
      <c r="B116" s="21" t="s">
        <v>210</v>
      </c>
      <c r="C116" s="40">
        <f>C109+C114+C115</f>
        <v>0</v>
      </c>
      <c r="D116" s="12"/>
      <c r="E116" s="12"/>
      <c r="F116" s="12"/>
      <c r="G116" s="12"/>
    </row>
    <row r="117" spans="1:7" ht="12.75">
      <c r="A117" s="12"/>
      <c r="B117" s="21" t="s">
        <v>350</v>
      </c>
      <c r="C117" s="39">
        <f>C22+C23+C48</f>
        <v>3816730</v>
      </c>
      <c r="D117" s="39">
        <f>D22+D23+D48</f>
        <v>2363087</v>
      </c>
      <c r="E117" s="88"/>
      <c r="F117" s="39">
        <f>F22+F23+F48</f>
        <v>1453643</v>
      </c>
      <c r="G117" s="12"/>
    </row>
    <row r="118" spans="1:7" ht="12.75">
      <c r="A118" s="12"/>
      <c r="B118" s="21" t="s">
        <v>339</v>
      </c>
      <c r="C118" s="39">
        <v>1088096</v>
      </c>
      <c r="D118" s="39">
        <v>1088096</v>
      </c>
      <c r="E118" s="12"/>
      <c r="F118" s="12"/>
      <c r="G118" s="12"/>
    </row>
    <row r="119" spans="1:7" ht="12.75">
      <c r="A119" s="12"/>
      <c r="B119" s="21" t="s">
        <v>340</v>
      </c>
      <c r="C119" s="39">
        <v>70000</v>
      </c>
      <c r="D119" s="88">
        <v>70000</v>
      </c>
      <c r="E119" s="12"/>
      <c r="F119" s="12"/>
      <c r="G119" s="12"/>
    </row>
    <row r="120" spans="1:7" ht="12.75">
      <c r="A120" s="12"/>
      <c r="B120" s="21" t="s">
        <v>280</v>
      </c>
      <c r="C120" s="39">
        <v>515000</v>
      </c>
      <c r="D120" s="88">
        <v>515000</v>
      </c>
      <c r="E120" s="12"/>
      <c r="F120" s="12"/>
      <c r="G120" s="12"/>
    </row>
    <row r="121" spans="1:7" ht="12.75">
      <c r="A121" s="12"/>
      <c r="B121" s="21" t="s">
        <v>341</v>
      </c>
      <c r="C121" s="39">
        <f>C117+C118+C119+C120</f>
        <v>5489826</v>
      </c>
      <c r="D121" s="39">
        <f>D117+D118+D119+D120</f>
        <v>4036183</v>
      </c>
      <c r="E121" s="88"/>
      <c r="F121" s="39">
        <f>F117+F118+F119+F120</f>
        <v>1453643</v>
      </c>
      <c r="G121" s="12"/>
    </row>
    <row r="122" spans="1:7" ht="12.75">
      <c r="A122" s="12"/>
      <c r="B122" s="12"/>
      <c r="C122" s="40"/>
      <c r="D122" s="12"/>
      <c r="E122" s="12"/>
      <c r="F122" s="12"/>
      <c r="G122" s="12"/>
    </row>
    <row r="123" spans="1:7" ht="12.75">
      <c r="A123" s="12"/>
      <c r="B123" s="88" t="s">
        <v>404</v>
      </c>
      <c r="C123" s="39">
        <v>-3794004</v>
      </c>
      <c r="D123" s="12"/>
      <c r="E123" s="12"/>
      <c r="F123" s="12"/>
      <c r="G123" s="12"/>
    </row>
    <row r="124" spans="1:7" ht="12.75">
      <c r="A124" s="12"/>
      <c r="B124" s="12"/>
      <c r="C124" s="12"/>
      <c r="D124" s="12"/>
      <c r="E124" s="12"/>
      <c r="F124" s="12"/>
      <c r="G124" s="12"/>
    </row>
    <row r="125" spans="1:7" ht="12.75">
      <c r="A125" s="12"/>
      <c r="B125" s="88" t="s">
        <v>405</v>
      </c>
      <c r="C125" s="39">
        <v>1695822</v>
      </c>
      <c r="D125" s="12"/>
      <c r="E125" s="12"/>
      <c r="F125" s="12"/>
      <c r="G125" s="12"/>
    </row>
    <row r="126" spans="1:7" ht="12.75">
      <c r="A126" s="12"/>
      <c r="B126" s="12"/>
      <c r="C126" s="12"/>
      <c r="D126" s="12"/>
      <c r="E126" s="12"/>
      <c r="F126" s="12"/>
      <c r="G126" s="12"/>
    </row>
    <row r="127" spans="1:7" ht="12.75">
      <c r="A127" s="12"/>
      <c r="B127" s="12"/>
      <c r="C127" s="12"/>
      <c r="D127" s="12"/>
      <c r="E127" s="12"/>
      <c r="F127" s="12"/>
      <c r="G127" s="12"/>
    </row>
    <row r="128" spans="1:7" ht="12.75">
      <c r="A128" s="12"/>
      <c r="B128" s="12"/>
      <c r="C128" s="12"/>
      <c r="D128" s="12"/>
      <c r="E128" s="12"/>
      <c r="F128" s="12"/>
      <c r="G128" s="12"/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00"/>
  <sheetViews>
    <sheetView zoomScale="98" zoomScaleNormal="98" workbookViewId="0" topLeftCell="A1">
      <selection activeCell="I17" sqref="I17"/>
    </sheetView>
  </sheetViews>
  <sheetFormatPr defaultColWidth="9.140625" defaultRowHeight="12.75"/>
  <cols>
    <col min="1" max="1" width="82.00390625" style="0" customWidth="1"/>
    <col min="2" max="2" width="16.57421875" style="0" customWidth="1"/>
    <col min="3" max="3" width="17.28125" style="0" customWidth="1"/>
    <col min="4" max="4" width="20.421875" style="0" customWidth="1"/>
    <col min="5" max="5" width="16.8515625" style="0" bestFit="1" customWidth="1"/>
    <col min="6" max="6" width="14.57421875" style="0" customWidth="1"/>
    <col min="7" max="7" width="21.7109375" style="0" customWidth="1"/>
    <col min="8" max="16384" width="9.140625" style="45" customWidth="1"/>
  </cols>
  <sheetData>
    <row r="1" spans="1:7" ht="20.25" customHeight="1">
      <c r="A1" s="46" t="s">
        <v>351</v>
      </c>
      <c r="B1" s="47" t="s">
        <v>352</v>
      </c>
      <c r="C1" s="47" t="s">
        <v>353</v>
      </c>
      <c r="D1" s="47" t="s">
        <v>354</v>
      </c>
      <c r="E1" s="47" t="s">
        <v>355</v>
      </c>
      <c r="F1" s="71" t="s">
        <v>184</v>
      </c>
      <c r="G1" s="71" t="s">
        <v>394</v>
      </c>
    </row>
    <row r="2" spans="1:7" ht="20.25" customHeight="1">
      <c r="A2" s="46" t="s">
        <v>356</v>
      </c>
      <c r="B2" s="48" t="s">
        <v>393</v>
      </c>
      <c r="C2" s="48" t="s">
        <v>357</v>
      </c>
      <c r="D2" s="48" t="s">
        <v>358</v>
      </c>
      <c r="E2" s="48" t="s">
        <v>358</v>
      </c>
      <c r="F2" s="72"/>
      <c r="G2" s="72"/>
    </row>
    <row r="3" spans="1:7" ht="20.25">
      <c r="A3" s="46" t="s">
        <v>397</v>
      </c>
      <c r="B3" s="48" t="s">
        <v>359</v>
      </c>
      <c r="C3" s="48" t="s">
        <v>359</v>
      </c>
      <c r="D3" s="48" t="s">
        <v>360</v>
      </c>
      <c r="E3" s="48" t="s">
        <v>361</v>
      </c>
      <c r="F3" s="73"/>
      <c r="G3" s="73"/>
    </row>
    <row r="4" spans="1:7" s="44" customFormat="1" ht="18.75">
      <c r="A4" s="49" t="s">
        <v>7</v>
      </c>
      <c r="B4" s="50">
        <v>8586000</v>
      </c>
      <c r="C4" s="50"/>
      <c r="D4" s="50">
        <v>31295000</v>
      </c>
      <c r="E4" s="50"/>
      <c r="F4" s="50">
        <f aca="true" t="shared" si="0" ref="F4:F67">SUM(B4:E4)</f>
        <v>39881000</v>
      </c>
      <c r="G4" s="50">
        <v>39881000</v>
      </c>
    </row>
    <row r="5" spans="1:7" s="44" customFormat="1" ht="18.75">
      <c r="A5" s="49" t="s">
        <v>8</v>
      </c>
      <c r="B5" s="50"/>
      <c r="C5" s="50"/>
      <c r="D5" s="50"/>
      <c r="E5" s="50"/>
      <c r="F5" s="50">
        <f t="shared" si="0"/>
        <v>0</v>
      </c>
      <c r="G5" s="50"/>
    </row>
    <row r="6" spans="1:7" s="44" customFormat="1" ht="18.75">
      <c r="A6" s="49" t="s">
        <v>9</v>
      </c>
      <c r="B6" s="50"/>
      <c r="C6" s="50"/>
      <c r="D6" s="50"/>
      <c r="E6" s="50"/>
      <c r="F6" s="50">
        <f t="shared" si="0"/>
        <v>0</v>
      </c>
      <c r="G6" s="50"/>
    </row>
    <row r="7" spans="1:7" s="44" customFormat="1" ht="18.75">
      <c r="A7" s="49" t="s">
        <v>10</v>
      </c>
      <c r="B7" s="50">
        <v>100000</v>
      </c>
      <c r="C7" s="50"/>
      <c r="D7" s="50">
        <v>200000</v>
      </c>
      <c r="E7" s="50"/>
      <c r="F7" s="50">
        <f t="shared" si="0"/>
        <v>300000</v>
      </c>
      <c r="G7" s="50">
        <v>300000</v>
      </c>
    </row>
    <row r="8" spans="1:7" s="44" customFormat="1" ht="18.75">
      <c r="A8" s="49" t="s">
        <v>12</v>
      </c>
      <c r="B8" s="50"/>
      <c r="C8" s="50"/>
      <c r="D8" s="50"/>
      <c r="E8" s="50"/>
      <c r="F8" s="50">
        <f t="shared" si="0"/>
        <v>0</v>
      </c>
      <c r="G8" s="50"/>
    </row>
    <row r="9" spans="1:7" s="44" customFormat="1" ht="18.75">
      <c r="A9" s="49" t="s">
        <v>14</v>
      </c>
      <c r="B9" s="50"/>
      <c r="C9" s="50"/>
      <c r="D9" s="50">
        <v>1690000</v>
      </c>
      <c r="E9" s="50"/>
      <c r="F9" s="50">
        <f t="shared" si="0"/>
        <v>1690000</v>
      </c>
      <c r="G9" s="50">
        <v>1690000</v>
      </c>
    </row>
    <row r="10" spans="1:7" s="44" customFormat="1" ht="18.75">
      <c r="A10" s="49" t="s">
        <v>16</v>
      </c>
      <c r="B10" s="50">
        <v>500000</v>
      </c>
      <c r="C10" s="50"/>
      <c r="D10" s="50">
        <v>950000</v>
      </c>
      <c r="E10" s="50"/>
      <c r="F10" s="50">
        <f t="shared" si="0"/>
        <v>1450000</v>
      </c>
      <c r="G10" s="50">
        <v>1450000</v>
      </c>
    </row>
    <row r="11" spans="1:7" s="44" customFormat="1" ht="18.75">
      <c r="A11" s="49" t="s">
        <v>17</v>
      </c>
      <c r="B11" s="50"/>
      <c r="C11" s="50"/>
      <c r="D11" s="50"/>
      <c r="E11" s="50"/>
      <c r="F11" s="50">
        <f t="shared" si="0"/>
        <v>0</v>
      </c>
      <c r="G11" s="50"/>
    </row>
    <row r="12" spans="1:7" s="44" customFormat="1" ht="18.75">
      <c r="A12" s="49" t="s">
        <v>18</v>
      </c>
      <c r="B12" s="50"/>
      <c r="C12" s="50"/>
      <c r="D12" s="50">
        <v>239000</v>
      </c>
      <c r="E12" s="50"/>
      <c r="F12" s="50">
        <f t="shared" si="0"/>
        <v>239000</v>
      </c>
      <c r="G12" s="50">
        <v>239000</v>
      </c>
    </row>
    <row r="13" spans="1:7" s="44" customFormat="1" ht="18.75">
      <c r="A13" s="49" t="s">
        <v>20</v>
      </c>
      <c r="B13" s="50">
        <v>0</v>
      </c>
      <c r="C13" s="50"/>
      <c r="D13" s="50">
        <v>200000</v>
      </c>
      <c r="E13" s="50"/>
      <c r="F13" s="50">
        <f t="shared" si="0"/>
        <v>200000</v>
      </c>
      <c r="G13" s="50">
        <v>200000</v>
      </c>
    </row>
    <row r="14" spans="1:7" s="44" customFormat="1" ht="18.75">
      <c r="A14" s="49" t="s">
        <v>22</v>
      </c>
      <c r="B14" s="50"/>
      <c r="C14" s="50"/>
      <c r="D14" s="50"/>
      <c r="E14" s="50"/>
      <c r="F14" s="50">
        <f t="shared" si="0"/>
        <v>0</v>
      </c>
      <c r="G14" s="50"/>
    </row>
    <row r="15" spans="1:7" s="44" customFormat="1" ht="18.75">
      <c r="A15" s="49" t="s">
        <v>24</v>
      </c>
      <c r="B15" s="50"/>
      <c r="C15" s="50"/>
      <c r="D15" s="50"/>
      <c r="E15" s="50"/>
      <c r="F15" s="50">
        <f t="shared" si="0"/>
        <v>0</v>
      </c>
      <c r="G15" s="50"/>
    </row>
    <row r="16" spans="1:7" s="44" customFormat="1" ht="18.75">
      <c r="A16" s="49" t="s">
        <v>26</v>
      </c>
      <c r="B16" s="50"/>
      <c r="C16" s="50"/>
      <c r="D16" s="50"/>
      <c r="E16" s="50"/>
      <c r="F16" s="50">
        <f t="shared" si="0"/>
        <v>0</v>
      </c>
      <c r="G16" s="50"/>
    </row>
    <row r="17" spans="1:7" s="44" customFormat="1" ht="18.75">
      <c r="A17" s="51" t="s">
        <v>185</v>
      </c>
      <c r="B17" s="52">
        <f aca="true" t="shared" si="1" ref="B17:G17">SUM(B4:B16)</f>
        <v>9186000</v>
      </c>
      <c r="C17" s="52">
        <f t="shared" si="1"/>
        <v>0</v>
      </c>
      <c r="D17" s="52">
        <f t="shared" si="1"/>
        <v>34574000</v>
      </c>
      <c r="E17" s="52">
        <f t="shared" si="1"/>
        <v>0</v>
      </c>
      <c r="F17" s="52">
        <f t="shared" si="1"/>
        <v>43760000</v>
      </c>
      <c r="G17" s="52">
        <f t="shared" si="1"/>
        <v>43760000</v>
      </c>
    </row>
    <row r="18" spans="1:7" s="44" customFormat="1" ht="18.75">
      <c r="A18" s="49" t="s">
        <v>29</v>
      </c>
      <c r="B18" s="50"/>
      <c r="C18" s="50"/>
      <c r="D18" s="50"/>
      <c r="E18" s="50"/>
      <c r="F18" s="50">
        <f t="shared" si="0"/>
        <v>0</v>
      </c>
      <c r="G18" s="50"/>
    </row>
    <row r="19" spans="1:7" s="44" customFormat="1" ht="37.5">
      <c r="A19" s="49" t="s">
        <v>362</v>
      </c>
      <c r="B19" s="50"/>
      <c r="C19" s="50"/>
      <c r="D19" s="50"/>
      <c r="E19" s="50"/>
      <c r="F19" s="50">
        <f t="shared" si="0"/>
        <v>0</v>
      </c>
      <c r="G19" s="50"/>
    </row>
    <row r="20" spans="1:7" s="44" customFormat="1" ht="18.75">
      <c r="A20" s="49" t="s">
        <v>32</v>
      </c>
      <c r="B20" s="50">
        <v>200000</v>
      </c>
      <c r="C20" s="50"/>
      <c r="D20" s="50">
        <v>0</v>
      </c>
      <c r="E20" s="50"/>
      <c r="F20" s="50">
        <f t="shared" si="0"/>
        <v>200000</v>
      </c>
      <c r="G20" s="50">
        <v>200000</v>
      </c>
    </row>
    <row r="21" spans="1:7" s="44" customFormat="1" ht="18.75">
      <c r="A21" s="51" t="s">
        <v>186</v>
      </c>
      <c r="B21" s="50">
        <f>B18+B19+B20</f>
        <v>200000</v>
      </c>
      <c r="C21" s="50">
        <f>C18+C19+C20</f>
        <v>0</v>
      </c>
      <c r="D21" s="50">
        <f>D18+D19+D20</f>
        <v>0</v>
      </c>
      <c r="E21" s="50">
        <f>E18+E19+E20</f>
        <v>0</v>
      </c>
      <c r="F21" s="50">
        <f t="shared" si="0"/>
        <v>200000</v>
      </c>
      <c r="G21" s="50">
        <v>200000</v>
      </c>
    </row>
    <row r="22" spans="1:7" s="44" customFormat="1" ht="18.75">
      <c r="A22" s="51" t="s">
        <v>187</v>
      </c>
      <c r="B22" s="52">
        <f>B17+B21</f>
        <v>9386000</v>
      </c>
      <c r="C22" s="52">
        <f>C17+C21</f>
        <v>0</v>
      </c>
      <c r="D22" s="52">
        <f>D17+D21</f>
        <v>34574000</v>
      </c>
      <c r="E22" s="52">
        <f>E17+E21</f>
        <v>0</v>
      </c>
      <c r="F22" s="52">
        <f t="shared" si="0"/>
        <v>43960000</v>
      </c>
      <c r="G22" s="52">
        <f>SUM(G17,G21)</f>
        <v>43960000</v>
      </c>
    </row>
    <row r="23" spans="1:7" s="44" customFormat="1" ht="18.75">
      <c r="A23" s="51" t="s">
        <v>363</v>
      </c>
      <c r="B23" s="52">
        <v>1830000</v>
      </c>
      <c r="C23" s="52"/>
      <c r="D23" s="52">
        <v>6927000</v>
      </c>
      <c r="E23" s="52"/>
      <c r="F23" s="52">
        <f t="shared" si="0"/>
        <v>8757000</v>
      </c>
      <c r="G23" s="52">
        <v>8757000</v>
      </c>
    </row>
    <row r="24" spans="1:7" s="44" customFormat="1" ht="18.75">
      <c r="A24" s="49" t="s">
        <v>37</v>
      </c>
      <c r="B24" s="50">
        <v>0</v>
      </c>
      <c r="C24" s="50"/>
      <c r="D24" s="50">
        <v>200000</v>
      </c>
      <c r="E24" s="50"/>
      <c r="F24" s="50">
        <f t="shared" si="0"/>
        <v>200000</v>
      </c>
      <c r="G24" s="50">
        <v>200000</v>
      </c>
    </row>
    <row r="25" spans="1:7" s="44" customFormat="1" ht="18.75">
      <c r="A25" s="49" t="s">
        <v>39</v>
      </c>
      <c r="B25" s="50">
        <v>8200000</v>
      </c>
      <c r="C25" s="50"/>
      <c r="D25" s="50"/>
      <c r="E25" s="50">
        <v>1200000</v>
      </c>
      <c r="F25" s="50">
        <f t="shared" si="0"/>
        <v>9400000</v>
      </c>
      <c r="G25" s="50">
        <v>9400000</v>
      </c>
    </row>
    <row r="26" spans="1:7" s="44" customFormat="1" ht="18.75">
      <c r="A26" s="49" t="s">
        <v>41</v>
      </c>
      <c r="B26" s="50"/>
      <c r="C26" s="50"/>
      <c r="D26" s="50"/>
      <c r="E26" s="50"/>
      <c r="F26" s="50">
        <f t="shared" si="0"/>
        <v>0</v>
      </c>
      <c r="G26" s="50"/>
    </row>
    <row r="27" spans="1:7" s="44" customFormat="1" ht="18.75">
      <c r="A27" s="51" t="s">
        <v>188</v>
      </c>
      <c r="B27" s="52">
        <f>B24+B25+B26</f>
        <v>8200000</v>
      </c>
      <c r="C27" s="52">
        <f>C24+C25+C26</f>
        <v>0</v>
      </c>
      <c r="D27" s="52">
        <f>D24+D25+D26</f>
        <v>200000</v>
      </c>
      <c r="E27" s="52">
        <f>E24+E25+E26</f>
        <v>1200000</v>
      </c>
      <c r="F27" s="52">
        <f t="shared" si="0"/>
        <v>9600000</v>
      </c>
      <c r="G27" s="52">
        <f>SUM(G24:G26)</f>
        <v>9600000</v>
      </c>
    </row>
    <row r="28" spans="1:7" s="44" customFormat="1" ht="18.75">
      <c r="A28" s="49" t="s">
        <v>44</v>
      </c>
      <c r="B28" s="50"/>
      <c r="C28" s="50"/>
      <c r="D28" s="50"/>
      <c r="E28" s="50">
        <v>100000</v>
      </c>
      <c r="F28" s="50">
        <f t="shared" si="0"/>
        <v>100000</v>
      </c>
      <c r="G28" s="50">
        <v>100000</v>
      </c>
    </row>
    <row r="29" spans="1:7" s="44" customFormat="1" ht="18.75">
      <c r="A29" s="49" t="s">
        <v>46</v>
      </c>
      <c r="B29" s="50"/>
      <c r="C29" s="50"/>
      <c r="D29" s="50"/>
      <c r="E29" s="50">
        <v>120000</v>
      </c>
      <c r="F29" s="50">
        <f t="shared" si="0"/>
        <v>120000</v>
      </c>
      <c r="G29" s="50">
        <v>120000</v>
      </c>
    </row>
    <row r="30" spans="1:7" s="44" customFormat="1" ht="18.75">
      <c r="A30" s="51" t="s">
        <v>189</v>
      </c>
      <c r="B30" s="52">
        <f>B28+B29</f>
        <v>0</v>
      </c>
      <c r="C30" s="52">
        <f>C28+C29</f>
        <v>0</v>
      </c>
      <c r="D30" s="52">
        <f>D28+D29</f>
        <v>0</v>
      </c>
      <c r="E30" s="52">
        <f>E28+E29</f>
        <v>220000</v>
      </c>
      <c r="F30" s="52">
        <f t="shared" si="0"/>
        <v>220000</v>
      </c>
      <c r="G30" s="52">
        <f>SUM(G28:G29)</f>
        <v>220000</v>
      </c>
    </row>
    <row r="31" spans="1:7" s="44" customFormat="1" ht="18.75">
      <c r="A31" s="49" t="s">
        <v>49</v>
      </c>
      <c r="B31" s="50">
        <v>1650000</v>
      </c>
      <c r="C31" s="50"/>
      <c r="D31" s="50"/>
      <c r="E31" s="50">
        <v>1350000</v>
      </c>
      <c r="F31" s="50">
        <f t="shared" si="0"/>
        <v>3000000</v>
      </c>
      <c r="G31" s="50">
        <v>3000000</v>
      </c>
    </row>
    <row r="32" spans="1:7" s="44" customFormat="1" ht="18.75">
      <c r="A32" s="49" t="s">
        <v>51</v>
      </c>
      <c r="B32" s="50"/>
      <c r="C32" s="50"/>
      <c r="D32" s="50"/>
      <c r="E32" s="50"/>
      <c r="F32" s="50">
        <f t="shared" si="0"/>
        <v>0</v>
      </c>
      <c r="G32" s="50"/>
    </row>
    <row r="33" spans="1:7" s="44" customFormat="1" ht="18.75">
      <c r="A33" s="49" t="s">
        <v>53</v>
      </c>
      <c r="B33" s="50"/>
      <c r="C33" s="50"/>
      <c r="D33" s="50"/>
      <c r="E33" s="50"/>
      <c r="F33" s="50">
        <f t="shared" si="0"/>
        <v>0</v>
      </c>
      <c r="G33" s="50"/>
    </row>
    <row r="34" spans="1:7" s="44" customFormat="1" ht="18.75">
      <c r="A34" s="49" t="s">
        <v>55</v>
      </c>
      <c r="B34" s="50">
        <v>200000</v>
      </c>
      <c r="C34" s="50"/>
      <c r="D34" s="50"/>
      <c r="E34" s="50">
        <v>150000</v>
      </c>
      <c r="F34" s="50">
        <f t="shared" si="0"/>
        <v>350000</v>
      </c>
      <c r="G34" s="50">
        <v>350000</v>
      </c>
    </row>
    <row r="35" spans="1:7" s="44" customFormat="1" ht="18.75">
      <c r="A35" s="49" t="s">
        <v>57</v>
      </c>
      <c r="B35" s="50"/>
      <c r="C35" s="50"/>
      <c r="D35" s="50"/>
      <c r="E35" s="50"/>
      <c r="F35" s="50">
        <f t="shared" si="0"/>
        <v>0</v>
      </c>
      <c r="G35" s="50"/>
    </row>
    <row r="36" spans="1:7" s="44" customFormat="1" ht="18.75">
      <c r="A36" s="49" t="s">
        <v>59</v>
      </c>
      <c r="B36" s="50"/>
      <c r="C36" s="50"/>
      <c r="D36" s="50"/>
      <c r="E36" s="50"/>
      <c r="F36" s="50">
        <f t="shared" si="0"/>
        <v>0</v>
      </c>
      <c r="G36" s="50"/>
    </row>
    <row r="37" spans="1:7" s="44" customFormat="1" ht="18.75">
      <c r="A37" s="49" t="s">
        <v>61</v>
      </c>
      <c r="B37" s="50">
        <v>100000</v>
      </c>
      <c r="C37" s="50"/>
      <c r="D37" s="50"/>
      <c r="E37" s="50">
        <v>600000</v>
      </c>
      <c r="F37" s="50">
        <f t="shared" si="0"/>
        <v>700000</v>
      </c>
      <c r="G37" s="50">
        <v>700000</v>
      </c>
    </row>
    <row r="38" spans="1:7" s="44" customFormat="1" ht="18.75">
      <c r="A38" s="51" t="s">
        <v>190</v>
      </c>
      <c r="B38" s="52">
        <f>SUM(B31:B37)</f>
        <v>1950000</v>
      </c>
      <c r="C38" s="52">
        <f>SUM(C31:C37)</f>
        <v>0</v>
      </c>
      <c r="D38" s="52">
        <f>SUM(D31:D37)</f>
        <v>0</v>
      </c>
      <c r="E38" s="52">
        <f>SUM(E31:E37)</f>
        <v>2100000</v>
      </c>
      <c r="F38" s="52">
        <f t="shared" si="0"/>
        <v>4050000</v>
      </c>
      <c r="G38" s="52">
        <f>SUM(G31:G37)</f>
        <v>4050000</v>
      </c>
    </row>
    <row r="39" spans="1:7" s="44" customFormat="1" ht="18.75">
      <c r="A39" s="49" t="s">
        <v>64</v>
      </c>
      <c r="B39" s="50">
        <v>0</v>
      </c>
      <c r="C39" s="50"/>
      <c r="D39" s="50">
        <v>100000</v>
      </c>
      <c r="E39" s="50"/>
      <c r="F39" s="50">
        <f t="shared" si="0"/>
        <v>100000</v>
      </c>
      <c r="G39" s="50">
        <v>100000</v>
      </c>
    </row>
    <row r="40" spans="1:7" s="44" customFormat="1" ht="18.75">
      <c r="A40" s="49" t="s">
        <v>66</v>
      </c>
      <c r="B40" s="50"/>
      <c r="C40" s="50"/>
      <c r="D40" s="50"/>
      <c r="E40" s="50"/>
      <c r="F40" s="50">
        <f t="shared" si="0"/>
        <v>0</v>
      </c>
      <c r="G40" s="50"/>
    </row>
    <row r="41" spans="1:7" s="44" customFormat="1" ht="18.75">
      <c r="A41" s="51" t="s">
        <v>191</v>
      </c>
      <c r="B41" s="52">
        <f>B39+B40</f>
        <v>0</v>
      </c>
      <c r="C41" s="52">
        <f>C39+C40</f>
        <v>0</v>
      </c>
      <c r="D41" s="52">
        <f>SUM(D39)</f>
        <v>100000</v>
      </c>
      <c r="E41" s="52">
        <f>E39+E40</f>
        <v>0</v>
      </c>
      <c r="F41" s="52">
        <f t="shared" si="0"/>
        <v>100000</v>
      </c>
      <c r="G41" s="52">
        <f>SUM(G39:G40)</f>
        <v>100000</v>
      </c>
    </row>
    <row r="42" spans="1:7" s="44" customFormat="1" ht="18.75">
      <c r="A42" s="49" t="s">
        <v>69</v>
      </c>
      <c r="B42" s="50">
        <v>2050000</v>
      </c>
      <c r="C42" s="50"/>
      <c r="D42" s="50">
        <v>30000</v>
      </c>
      <c r="E42" s="50">
        <v>986000</v>
      </c>
      <c r="F42" s="50">
        <f t="shared" si="0"/>
        <v>3066000</v>
      </c>
      <c r="G42" s="50">
        <v>3066000</v>
      </c>
    </row>
    <row r="43" spans="1:7" s="44" customFormat="1" ht="18.75">
      <c r="A43" s="49" t="s">
        <v>71</v>
      </c>
      <c r="B43" s="50">
        <v>350000</v>
      </c>
      <c r="C43" s="50"/>
      <c r="D43" s="50"/>
      <c r="E43" s="50"/>
      <c r="F43" s="50">
        <f t="shared" si="0"/>
        <v>350000</v>
      </c>
      <c r="G43" s="50">
        <v>350000</v>
      </c>
    </row>
    <row r="44" spans="1:7" s="44" customFormat="1" ht="18.75">
      <c r="A44" s="49" t="s">
        <v>73</v>
      </c>
      <c r="B44" s="50"/>
      <c r="C44" s="50"/>
      <c r="D44" s="50"/>
      <c r="E44" s="50"/>
      <c r="F44" s="50">
        <f t="shared" si="0"/>
        <v>0</v>
      </c>
      <c r="G44" s="50"/>
    </row>
    <row r="45" spans="1:7" s="44" customFormat="1" ht="18.75">
      <c r="A45" s="49" t="s">
        <v>75</v>
      </c>
      <c r="B45" s="50"/>
      <c r="C45" s="50"/>
      <c r="D45" s="50"/>
      <c r="E45" s="50"/>
      <c r="F45" s="50">
        <f t="shared" si="0"/>
        <v>0</v>
      </c>
      <c r="G45" s="50"/>
    </row>
    <row r="46" spans="1:7" s="44" customFormat="1" ht="18.75">
      <c r="A46" s="49" t="s">
        <v>77</v>
      </c>
      <c r="B46" s="50"/>
      <c r="C46" s="50"/>
      <c r="D46" s="50"/>
      <c r="E46" s="50">
        <v>0</v>
      </c>
      <c r="F46" s="50">
        <f t="shared" si="0"/>
        <v>0</v>
      </c>
      <c r="G46" s="50">
        <v>0</v>
      </c>
    </row>
    <row r="47" spans="1:7" s="44" customFormat="1" ht="18.75">
      <c r="A47" s="51" t="s">
        <v>192</v>
      </c>
      <c r="B47" s="52">
        <f>SUM(B42:B46)</f>
        <v>2400000</v>
      </c>
      <c r="C47" s="52">
        <f>SUM(C42:C46)</f>
        <v>0</v>
      </c>
      <c r="D47" s="52">
        <f>SUM(D42:D46)</f>
        <v>30000</v>
      </c>
      <c r="E47" s="52">
        <f>SUM(E42:E46)</f>
        <v>986000</v>
      </c>
      <c r="F47" s="52">
        <f t="shared" si="0"/>
        <v>3416000</v>
      </c>
      <c r="G47" s="52">
        <f>SUM(G42:G46)</f>
        <v>3416000</v>
      </c>
    </row>
    <row r="48" spans="1:7" s="44" customFormat="1" ht="18.75">
      <c r="A48" s="53" t="s">
        <v>193</v>
      </c>
      <c r="B48" s="52">
        <f>B27+B30+B38+B41+B47</f>
        <v>12550000</v>
      </c>
      <c r="C48" s="52">
        <f>C27+C30+C38+C41+C47</f>
        <v>0</v>
      </c>
      <c r="D48" s="52">
        <f>D27+D30+D38+D41+D47</f>
        <v>330000</v>
      </c>
      <c r="E48" s="52">
        <f>E27+E30+E38+E41+E47</f>
        <v>4506000</v>
      </c>
      <c r="F48" s="52">
        <f t="shared" si="0"/>
        <v>17386000</v>
      </c>
      <c r="G48" s="52">
        <v>17386000</v>
      </c>
    </row>
    <row r="49" spans="1:7" s="44" customFormat="1" ht="18.75">
      <c r="A49" s="49" t="s">
        <v>81</v>
      </c>
      <c r="B49" s="50"/>
      <c r="C49" s="50"/>
      <c r="D49" s="50"/>
      <c r="E49" s="50"/>
      <c r="F49" s="50">
        <f t="shared" si="0"/>
        <v>0</v>
      </c>
      <c r="G49" s="50"/>
    </row>
    <row r="50" spans="1:7" s="44" customFormat="1" ht="18.75">
      <c r="A50" s="49" t="s">
        <v>83</v>
      </c>
      <c r="B50" s="50"/>
      <c r="C50" s="50"/>
      <c r="D50" s="50"/>
      <c r="E50" s="50"/>
      <c r="F50" s="50">
        <f t="shared" si="0"/>
        <v>0</v>
      </c>
      <c r="G50" s="50"/>
    </row>
    <row r="51" spans="1:7" s="44" customFormat="1" ht="18.75">
      <c r="A51" s="49" t="s">
        <v>85</v>
      </c>
      <c r="B51" s="50"/>
      <c r="C51" s="50"/>
      <c r="D51" s="50"/>
      <c r="E51" s="50"/>
      <c r="F51" s="50">
        <f t="shared" si="0"/>
        <v>0</v>
      </c>
      <c r="G51" s="50"/>
    </row>
    <row r="52" spans="1:7" s="44" customFormat="1" ht="18.75">
      <c r="A52" s="49" t="s">
        <v>87</v>
      </c>
      <c r="B52" s="50"/>
      <c r="C52" s="50"/>
      <c r="D52" s="50"/>
      <c r="E52" s="50"/>
      <c r="F52" s="50">
        <f t="shared" si="0"/>
        <v>0</v>
      </c>
      <c r="G52" s="50"/>
    </row>
    <row r="53" spans="1:7" s="44" customFormat="1" ht="18.75">
      <c r="A53" s="49" t="s">
        <v>89</v>
      </c>
      <c r="B53" s="50"/>
      <c r="C53" s="50"/>
      <c r="D53" s="50"/>
      <c r="E53" s="50"/>
      <c r="F53" s="50">
        <f t="shared" si="0"/>
        <v>0</v>
      </c>
      <c r="G53" s="50"/>
    </row>
    <row r="54" spans="1:7" s="44" customFormat="1" ht="18.75">
      <c r="A54" s="49" t="s">
        <v>91</v>
      </c>
      <c r="B54" s="50"/>
      <c r="C54" s="50"/>
      <c r="D54" s="50"/>
      <c r="E54" s="50"/>
      <c r="F54" s="50">
        <f t="shared" si="0"/>
        <v>0</v>
      </c>
      <c r="G54" s="50"/>
    </row>
    <row r="55" spans="1:7" s="44" customFormat="1" ht="18.75">
      <c r="A55" s="49" t="s">
        <v>93</v>
      </c>
      <c r="B55" s="50"/>
      <c r="C55" s="50"/>
      <c r="D55" s="50"/>
      <c r="E55" s="50"/>
      <c r="F55" s="50">
        <f t="shared" si="0"/>
        <v>0</v>
      </c>
      <c r="G55" s="50"/>
    </row>
    <row r="56" spans="1:7" s="44" customFormat="1" ht="18.75">
      <c r="A56" s="49" t="s">
        <v>95</v>
      </c>
      <c r="B56" s="50"/>
      <c r="C56" s="50"/>
      <c r="D56" s="50"/>
      <c r="E56" s="50"/>
      <c r="F56" s="50">
        <f t="shared" si="0"/>
        <v>0</v>
      </c>
      <c r="G56" s="50"/>
    </row>
    <row r="57" spans="1:7" s="44" customFormat="1" ht="18.75">
      <c r="A57" s="51" t="s">
        <v>194</v>
      </c>
      <c r="B57" s="50">
        <f>SUM(B49:B56)</f>
        <v>0</v>
      </c>
      <c r="C57" s="50">
        <f>SUM(C49:C56)</f>
        <v>0</v>
      </c>
      <c r="D57" s="50">
        <f>SUM(D49:D56)</f>
        <v>0</v>
      </c>
      <c r="E57" s="50">
        <f>SUM(E49:E56)</f>
        <v>0</v>
      </c>
      <c r="F57" s="50">
        <f t="shared" si="0"/>
        <v>0</v>
      </c>
      <c r="G57" s="50"/>
    </row>
    <row r="58" spans="1:7" s="44" customFormat="1" ht="18.75">
      <c r="A58" s="49" t="s">
        <v>98</v>
      </c>
      <c r="B58" s="50"/>
      <c r="C58" s="50"/>
      <c r="D58" s="50"/>
      <c r="E58" s="50"/>
      <c r="F58" s="50">
        <f t="shared" si="0"/>
        <v>0</v>
      </c>
      <c r="G58" s="50"/>
    </row>
    <row r="59" spans="1:7" s="44" customFormat="1" ht="18.75">
      <c r="A59" s="49" t="s">
        <v>100</v>
      </c>
      <c r="B59" s="50"/>
      <c r="C59" s="50"/>
      <c r="D59" s="50"/>
      <c r="E59" s="50"/>
      <c r="F59" s="50">
        <f t="shared" si="0"/>
        <v>0</v>
      </c>
      <c r="G59" s="50"/>
    </row>
    <row r="60" spans="1:7" s="44" customFormat="1" ht="37.5">
      <c r="A60" s="49" t="s">
        <v>364</v>
      </c>
      <c r="B60" s="50"/>
      <c r="C60" s="50"/>
      <c r="D60" s="50"/>
      <c r="E60" s="50"/>
      <c r="F60" s="50">
        <f t="shared" si="0"/>
        <v>0</v>
      </c>
      <c r="G60" s="50"/>
    </row>
    <row r="61" spans="1:7" s="44" customFormat="1" ht="37.5">
      <c r="A61" s="49" t="s">
        <v>365</v>
      </c>
      <c r="B61" s="50"/>
      <c r="C61" s="50"/>
      <c r="D61" s="50"/>
      <c r="E61" s="50"/>
      <c r="F61" s="50">
        <f t="shared" si="0"/>
        <v>0</v>
      </c>
      <c r="G61" s="50"/>
    </row>
    <row r="62" spans="1:7" s="44" customFormat="1" ht="37.5">
      <c r="A62" s="49" t="s">
        <v>366</v>
      </c>
      <c r="B62" s="50"/>
      <c r="C62" s="50"/>
      <c r="D62" s="50"/>
      <c r="E62" s="50"/>
      <c r="F62" s="50">
        <f t="shared" si="0"/>
        <v>0</v>
      </c>
      <c r="G62" s="50"/>
    </row>
    <row r="63" spans="1:7" s="44" customFormat="1" ht="18.75">
      <c r="A63" s="49" t="s">
        <v>105</v>
      </c>
      <c r="B63" s="50"/>
      <c r="C63" s="50"/>
      <c r="D63" s="50"/>
      <c r="E63" s="50"/>
      <c r="F63" s="50">
        <f t="shared" si="0"/>
        <v>0</v>
      </c>
      <c r="G63" s="50"/>
    </row>
    <row r="64" spans="1:7" s="44" customFormat="1" ht="37.5">
      <c r="A64" s="49" t="s">
        <v>367</v>
      </c>
      <c r="B64" s="50"/>
      <c r="C64" s="50"/>
      <c r="D64" s="50"/>
      <c r="E64" s="50"/>
      <c r="F64" s="50">
        <f t="shared" si="0"/>
        <v>0</v>
      </c>
      <c r="G64" s="50"/>
    </row>
    <row r="65" spans="1:7" s="44" customFormat="1" ht="37.5">
      <c r="A65" s="49" t="s">
        <v>368</v>
      </c>
      <c r="B65" s="50"/>
      <c r="C65" s="50"/>
      <c r="D65" s="50"/>
      <c r="E65" s="50"/>
      <c r="F65" s="50">
        <f t="shared" si="0"/>
        <v>0</v>
      </c>
      <c r="G65" s="50"/>
    </row>
    <row r="66" spans="1:7" s="44" customFormat="1" ht="18.75">
      <c r="A66" s="49" t="s">
        <v>109</v>
      </c>
      <c r="B66" s="50"/>
      <c r="C66" s="50"/>
      <c r="D66" s="50"/>
      <c r="E66" s="50"/>
      <c r="F66" s="50">
        <f t="shared" si="0"/>
        <v>0</v>
      </c>
      <c r="G66" s="50"/>
    </row>
    <row r="67" spans="1:7" s="44" customFormat="1" ht="18.75">
      <c r="A67" s="49" t="s">
        <v>111</v>
      </c>
      <c r="B67" s="50"/>
      <c r="C67" s="50"/>
      <c r="D67" s="50"/>
      <c r="E67" s="50"/>
      <c r="F67" s="50">
        <f t="shared" si="0"/>
        <v>0</v>
      </c>
      <c r="G67" s="50"/>
    </row>
    <row r="68" spans="1:7" s="44" customFormat="1" ht="18.75">
      <c r="A68" s="49" t="s">
        <v>113</v>
      </c>
      <c r="B68" s="50"/>
      <c r="C68" s="50"/>
      <c r="D68" s="50"/>
      <c r="E68" s="50"/>
      <c r="F68" s="50">
        <f aca="true" t="shared" si="2" ref="F68:F93">SUM(B68:E68)</f>
        <v>0</v>
      </c>
      <c r="G68" s="50"/>
    </row>
    <row r="69" spans="1:7" s="44" customFormat="1" ht="18.75">
      <c r="A69" s="49" t="s">
        <v>115</v>
      </c>
      <c r="B69" s="50"/>
      <c r="C69" s="50"/>
      <c r="D69" s="50"/>
      <c r="E69" s="50"/>
      <c r="F69" s="50">
        <f t="shared" si="2"/>
        <v>0</v>
      </c>
      <c r="G69" s="50"/>
    </row>
    <row r="70" spans="1:7" s="44" customFormat="1" ht="18.75">
      <c r="A70" s="51" t="s">
        <v>195</v>
      </c>
      <c r="B70" s="50">
        <f>SUM(B58:B69)</f>
        <v>0</v>
      </c>
      <c r="C70" s="50">
        <f>SUM(C58:C69)</f>
        <v>0</v>
      </c>
      <c r="D70" s="50">
        <f>SUM(D58:D69)</f>
        <v>0</v>
      </c>
      <c r="E70" s="50">
        <f>SUM(E58:E69)</f>
        <v>0</v>
      </c>
      <c r="F70" s="50">
        <f t="shared" si="2"/>
        <v>0</v>
      </c>
      <c r="G70" s="50"/>
    </row>
    <row r="71" spans="1:7" s="44" customFormat="1" ht="18.75">
      <c r="A71" s="49" t="s">
        <v>118</v>
      </c>
      <c r="B71" s="50"/>
      <c r="C71" s="50"/>
      <c r="D71" s="50"/>
      <c r="E71" s="50"/>
      <c r="F71" s="50">
        <f t="shared" si="2"/>
        <v>0</v>
      </c>
      <c r="G71" s="50"/>
    </row>
    <row r="72" spans="1:7" s="44" customFormat="1" ht="18.75">
      <c r="A72" s="49" t="s">
        <v>120</v>
      </c>
      <c r="B72" s="50"/>
      <c r="C72" s="50"/>
      <c r="D72" s="50"/>
      <c r="E72" s="50"/>
      <c r="F72" s="50">
        <f t="shared" si="2"/>
        <v>0</v>
      </c>
      <c r="G72" s="50"/>
    </row>
    <row r="73" spans="1:7" s="44" customFormat="1" ht="18.75">
      <c r="A73" s="49" t="s">
        <v>122</v>
      </c>
      <c r="B73" s="50"/>
      <c r="C73" s="50"/>
      <c r="D73" s="50"/>
      <c r="E73" s="50"/>
      <c r="F73" s="50">
        <f t="shared" si="2"/>
        <v>0</v>
      </c>
      <c r="G73" s="50"/>
    </row>
    <row r="74" spans="1:7" s="44" customFormat="1" ht="18.75">
      <c r="A74" s="49" t="s">
        <v>124</v>
      </c>
      <c r="B74" s="50">
        <v>100000</v>
      </c>
      <c r="C74" s="50"/>
      <c r="D74" s="50">
        <v>200000</v>
      </c>
      <c r="E74" s="50"/>
      <c r="F74" s="50">
        <f t="shared" si="2"/>
        <v>300000</v>
      </c>
      <c r="G74" s="50">
        <v>300000</v>
      </c>
    </row>
    <row r="75" spans="1:7" s="44" customFormat="1" ht="18.75">
      <c r="A75" s="49" t="s">
        <v>126</v>
      </c>
      <c r="B75" s="50"/>
      <c r="C75" s="50"/>
      <c r="D75" s="50"/>
      <c r="E75" s="50"/>
      <c r="F75" s="50">
        <f t="shared" si="2"/>
        <v>0</v>
      </c>
      <c r="G75" s="50"/>
    </row>
    <row r="76" spans="1:7" s="44" customFormat="1" ht="18.75">
      <c r="A76" s="49" t="s">
        <v>128</v>
      </c>
      <c r="B76" s="50"/>
      <c r="C76" s="50"/>
      <c r="D76" s="50"/>
      <c r="E76" s="50"/>
      <c r="F76" s="50">
        <f t="shared" si="2"/>
        <v>0</v>
      </c>
      <c r="G76" s="50"/>
    </row>
    <row r="77" spans="1:7" s="44" customFormat="1" ht="18.75">
      <c r="A77" s="49" t="s">
        <v>130</v>
      </c>
      <c r="B77" s="50">
        <v>27000</v>
      </c>
      <c r="C77" s="50"/>
      <c r="D77" s="50">
        <v>54000</v>
      </c>
      <c r="E77" s="50"/>
      <c r="F77" s="50">
        <f t="shared" si="2"/>
        <v>81000</v>
      </c>
      <c r="G77" s="50">
        <v>81000</v>
      </c>
    </row>
    <row r="78" spans="1:7" s="44" customFormat="1" ht="18.75">
      <c r="A78" s="51" t="s">
        <v>196</v>
      </c>
      <c r="B78" s="52">
        <f>SUM(B71:B77)</f>
        <v>127000</v>
      </c>
      <c r="C78" s="52">
        <f>SUM(C71:C77)</f>
        <v>0</v>
      </c>
      <c r="D78" s="52">
        <f>SUM(D71:D77)</f>
        <v>254000</v>
      </c>
      <c r="E78" s="52">
        <f>SUM(E71:E77)</f>
        <v>0</v>
      </c>
      <c r="F78" s="52">
        <f t="shared" si="2"/>
        <v>381000</v>
      </c>
      <c r="G78" s="52">
        <f>SUM(G77,G74)</f>
        <v>381000</v>
      </c>
    </row>
    <row r="79" spans="1:7" s="44" customFormat="1" ht="18.75">
      <c r="A79" s="49" t="s">
        <v>133</v>
      </c>
      <c r="B79" s="50"/>
      <c r="C79" s="50"/>
      <c r="D79" s="50"/>
      <c r="E79" s="50"/>
      <c r="F79" s="50">
        <f t="shared" si="2"/>
        <v>0</v>
      </c>
      <c r="G79" s="50"/>
    </row>
    <row r="80" spans="1:7" s="44" customFormat="1" ht="18.75">
      <c r="A80" s="49" t="s">
        <v>135</v>
      </c>
      <c r="B80" s="50"/>
      <c r="C80" s="50"/>
      <c r="D80" s="50"/>
      <c r="E80" s="50"/>
      <c r="F80" s="50">
        <f t="shared" si="2"/>
        <v>0</v>
      </c>
      <c r="G80" s="50"/>
    </row>
    <row r="81" spans="1:7" s="44" customFormat="1" ht="18.75">
      <c r="A81" s="49" t="s">
        <v>137</v>
      </c>
      <c r="B81" s="50"/>
      <c r="C81" s="50"/>
      <c r="D81" s="50"/>
      <c r="E81" s="50"/>
      <c r="F81" s="50">
        <f t="shared" si="2"/>
        <v>0</v>
      </c>
      <c r="G81" s="50"/>
    </row>
    <row r="82" spans="1:7" s="44" customFormat="1" ht="18.75">
      <c r="A82" s="49" t="s">
        <v>139</v>
      </c>
      <c r="B82" s="50"/>
      <c r="C82" s="50"/>
      <c r="D82" s="50"/>
      <c r="E82" s="50"/>
      <c r="F82" s="50">
        <f t="shared" si="2"/>
        <v>0</v>
      </c>
      <c r="G82" s="50"/>
    </row>
    <row r="83" spans="1:7" s="44" customFormat="1" ht="18.75">
      <c r="A83" s="51" t="s">
        <v>197</v>
      </c>
      <c r="B83" s="50">
        <f>SUM(B79:B82)</f>
        <v>0</v>
      </c>
      <c r="C83" s="50">
        <f>SUM(C79:C82)</f>
        <v>0</v>
      </c>
      <c r="D83" s="50">
        <f>SUM(D79:D82)</f>
        <v>0</v>
      </c>
      <c r="E83" s="50">
        <f>SUM(E79:E82)</f>
        <v>0</v>
      </c>
      <c r="F83" s="50">
        <f t="shared" si="2"/>
        <v>0</v>
      </c>
      <c r="G83" s="50"/>
    </row>
    <row r="84" spans="1:7" s="44" customFormat="1" ht="37.5">
      <c r="A84" s="49" t="s">
        <v>369</v>
      </c>
      <c r="B84" s="50"/>
      <c r="C84" s="50"/>
      <c r="D84" s="50"/>
      <c r="E84" s="50"/>
      <c r="F84" s="50">
        <f t="shared" si="2"/>
        <v>0</v>
      </c>
      <c r="G84" s="50"/>
    </row>
    <row r="85" spans="1:7" s="44" customFormat="1" ht="37.5">
      <c r="A85" s="49" t="s">
        <v>370</v>
      </c>
      <c r="B85" s="50"/>
      <c r="C85" s="50"/>
      <c r="D85" s="50"/>
      <c r="E85" s="50"/>
      <c r="F85" s="50">
        <f t="shared" si="2"/>
        <v>0</v>
      </c>
      <c r="G85" s="50"/>
    </row>
    <row r="86" spans="1:7" s="44" customFormat="1" ht="37.5">
      <c r="A86" s="49" t="s">
        <v>371</v>
      </c>
      <c r="B86" s="50"/>
      <c r="C86" s="50"/>
      <c r="D86" s="50"/>
      <c r="E86" s="50"/>
      <c r="F86" s="50">
        <f t="shared" si="2"/>
        <v>0</v>
      </c>
      <c r="G86" s="50"/>
    </row>
    <row r="87" spans="1:7" s="44" customFormat="1" ht="18.75">
      <c r="A87" s="49" t="s">
        <v>145</v>
      </c>
      <c r="B87" s="50"/>
      <c r="C87" s="50"/>
      <c r="D87" s="50"/>
      <c r="E87" s="50"/>
      <c r="F87" s="50">
        <f t="shared" si="2"/>
        <v>0</v>
      </c>
      <c r="G87" s="50"/>
    </row>
    <row r="88" spans="1:7" s="44" customFormat="1" ht="37.5">
      <c r="A88" s="49" t="s">
        <v>372</v>
      </c>
      <c r="B88" s="50"/>
      <c r="C88" s="50"/>
      <c r="D88" s="50"/>
      <c r="E88" s="50"/>
      <c r="F88" s="50">
        <f t="shared" si="2"/>
        <v>0</v>
      </c>
      <c r="G88" s="50"/>
    </row>
    <row r="89" spans="1:7" s="44" customFormat="1" ht="37.5">
      <c r="A89" s="49" t="s">
        <v>373</v>
      </c>
      <c r="B89" s="50"/>
      <c r="C89" s="50"/>
      <c r="D89" s="50"/>
      <c r="E89" s="50"/>
      <c r="F89" s="50">
        <f t="shared" si="2"/>
        <v>0</v>
      </c>
      <c r="G89" s="50"/>
    </row>
    <row r="90" spans="1:7" s="44" customFormat="1" ht="18.75">
      <c r="A90" s="49" t="s">
        <v>149</v>
      </c>
      <c r="B90" s="50"/>
      <c r="C90" s="50"/>
      <c r="D90" s="50"/>
      <c r="E90" s="50"/>
      <c r="F90" s="50">
        <f t="shared" si="2"/>
        <v>0</v>
      </c>
      <c r="G90" s="50"/>
    </row>
    <row r="91" spans="1:7" s="44" customFormat="1" ht="18.75">
      <c r="A91" s="49" t="s">
        <v>151</v>
      </c>
      <c r="B91" s="50"/>
      <c r="C91" s="50"/>
      <c r="D91" s="50"/>
      <c r="E91" s="50"/>
      <c r="F91" s="50">
        <f t="shared" si="2"/>
        <v>0</v>
      </c>
      <c r="G91" s="50"/>
    </row>
    <row r="92" spans="1:7" s="44" customFormat="1" ht="18.75">
      <c r="A92" s="51" t="s">
        <v>198</v>
      </c>
      <c r="B92" s="50">
        <f>SUM(B84:B91)</f>
        <v>0</v>
      </c>
      <c r="C92" s="50">
        <f>SUM(C84:C91)</f>
        <v>0</v>
      </c>
      <c r="D92" s="50">
        <f>SUM(D84:D91)</f>
        <v>0</v>
      </c>
      <c r="E92" s="50">
        <f>SUM(E84:E91)</f>
        <v>0</v>
      </c>
      <c r="F92" s="50">
        <f t="shared" si="2"/>
        <v>0</v>
      </c>
      <c r="G92" s="50"/>
    </row>
    <row r="93" spans="1:7" s="44" customFormat="1" ht="18.75">
      <c r="A93" s="51" t="s">
        <v>199</v>
      </c>
      <c r="B93" s="52">
        <f>B22+B23+B48+B57+B70+B78+B83+B92</f>
        <v>23893000</v>
      </c>
      <c r="C93" s="52">
        <f>C22+C23+C48+C57+C70+C78+C83+C92</f>
        <v>0</v>
      </c>
      <c r="D93" s="52">
        <f>D22+D23+D48+D57+D70+D78+D83+D92</f>
        <v>42085000</v>
      </c>
      <c r="E93" s="52">
        <f>E22+E23+E48+E57+E70+E78+E83+E92</f>
        <v>4506000</v>
      </c>
      <c r="F93" s="52">
        <f t="shared" si="2"/>
        <v>70484000</v>
      </c>
      <c r="G93" s="52">
        <f>SUM(G22,G23,G48,G78)</f>
        <v>70484000</v>
      </c>
    </row>
    <row r="94" spans="1:7" s="44" customFormat="1" ht="18.75">
      <c r="A94" s="51" t="s">
        <v>211</v>
      </c>
      <c r="B94" s="52">
        <f>B70+B93</f>
        <v>23893000</v>
      </c>
      <c r="C94" s="52">
        <f>C70+C93</f>
        <v>0</v>
      </c>
      <c r="D94" s="52">
        <f>D70+D93</f>
        <v>42085000</v>
      </c>
      <c r="E94" s="52">
        <f>E70+E93</f>
        <v>4506000</v>
      </c>
      <c r="F94" s="52">
        <f>F70+F93</f>
        <v>70484000</v>
      </c>
      <c r="G94" s="52">
        <v>70484000</v>
      </c>
    </row>
    <row r="95" spans="1:7" s="44" customFormat="1" ht="18.75">
      <c r="A95" s="54"/>
      <c r="B95" s="50"/>
      <c r="C95" s="50"/>
      <c r="D95" s="50"/>
      <c r="E95" s="50"/>
      <c r="F95" s="50"/>
      <c r="G95" s="50"/>
    </row>
    <row r="96" spans="1:7" s="44" customFormat="1" ht="19.5">
      <c r="A96" s="51"/>
      <c r="B96" s="55"/>
      <c r="C96" s="55"/>
      <c r="D96" s="55"/>
      <c r="E96" s="55"/>
      <c r="F96" s="55"/>
      <c r="G96" s="55"/>
    </row>
    <row r="97" spans="2:7" ht="20.25">
      <c r="B97" s="8"/>
      <c r="C97" s="8"/>
      <c r="D97" s="8"/>
      <c r="E97" s="8"/>
      <c r="F97" s="8"/>
      <c r="G97" s="8"/>
    </row>
    <row r="98" spans="2:7" ht="20.25">
      <c r="B98" s="8"/>
      <c r="C98" s="8"/>
      <c r="D98" s="8"/>
      <c r="E98" s="8"/>
      <c r="F98" s="8"/>
      <c r="G98" s="8"/>
    </row>
    <row r="99" spans="2:7" ht="20.25">
      <c r="B99" s="8"/>
      <c r="C99" s="8"/>
      <c r="D99" s="8"/>
      <c r="E99" s="8"/>
      <c r="F99" s="8"/>
      <c r="G99" s="8"/>
    </row>
    <row r="100" spans="2:7" ht="20.25">
      <c r="B100" s="8"/>
      <c r="C100" s="8"/>
      <c r="D100" s="8"/>
      <c r="E100" s="8"/>
      <c r="F100" s="8"/>
      <c r="G100" s="8"/>
    </row>
  </sheetData>
  <sheetProtection/>
  <mergeCells count="2">
    <mergeCell ref="F1:F3"/>
    <mergeCell ref="G1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19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2.28125" style="56" bestFit="1" customWidth="1"/>
    <col min="2" max="2" width="29.00390625" style="56" customWidth="1"/>
    <col min="3" max="3" width="17.00390625" style="56" customWidth="1"/>
    <col min="4" max="4" width="11.57421875" style="56" bestFit="1" customWidth="1"/>
    <col min="5" max="5" width="12.8515625" style="56" customWidth="1"/>
    <col min="6" max="6" width="9.140625" style="56" customWidth="1"/>
    <col min="7" max="16384" width="9.140625" style="56" customWidth="1"/>
  </cols>
  <sheetData>
    <row r="1" spans="1:7" ht="15.75" customHeight="1">
      <c r="A1" s="67" t="s">
        <v>374</v>
      </c>
      <c r="B1" s="58" t="s">
        <v>308</v>
      </c>
      <c r="C1" s="58" t="s">
        <v>306</v>
      </c>
      <c r="D1" s="76" t="s">
        <v>184</v>
      </c>
      <c r="E1" s="79" t="s">
        <v>395</v>
      </c>
      <c r="F1" s="59"/>
      <c r="G1" s="59"/>
    </row>
    <row r="2" spans="1:7" ht="15.75" customHeight="1">
      <c r="A2" s="67" t="s">
        <v>356</v>
      </c>
      <c r="B2" s="60" t="s">
        <v>375</v>
      </c>
      <c r="C2" s="74" t="s">
        <v>376</v>
      </c>
      <c r="D2" s="77"/>
      <c r="E2" s="80"/>
      <c r="F2" s="59"/>
      <c r="G2" s="59"/>
    </row>
    <row r="3" spans="1:7" ht="15.75">
      <c r="A3" s="61" t="s">
        <v>398</v>
      </c>
      <c r="B3" s="60" t="s">
        <v>377</v>
      </c>
      <c r="C3" s="75"/>
      <c r="D3" s="78"/>
      <c r="E3" s="81"/>
      <c r="F3" s="59"/>
      <c r="G3" s="59"/>
    </row>
    <row r="4" spans="1:5" ht="15.75">
      <c r="A4" s="62" t="s">
        <v>7</v>
      </c>
      <c r="B4" s="63">
        <v>6935000</v>
      </c>
      <c r="C4" s="57">
        <v>2800000</v>
      </c>
      <c r="D4" s="57">
        <f aca="true" t="shared" si="0" ref="D4:D40">SUM(B4:C4)</f>
        <v>9735000</v>
      </c>
      <c r="E4" s="57">
        <v>9735000</v>
      </c>
    </row>
    <row r="5" spans="1:5" ht="15.75">
      <c r="A5" s="62" t="s">
        <v>8</v>
      </c>
      <c r="B5" s="63"/>
      <c r="C5" s="57"/>
      <c r="D5" s="57">
        <f t="shared" si="0"/>
        <v>0</v>
      </c>
      <c r="E5" s="63"/>
    </row>
    <row r="6" spans="1:5" ht="15.75">
      <c r="A6" s="62" t="s">
        <v>9</v>
      </c>
      <c r="B6" s="63"/>
      <c r="C6" s="57"/>
      <c r="D6" s="57">
        <f t="shared" si="0"/>
        <v>0</v>
      </c>
      <c r="E6" s="63"/>
    </row>
    <row r="7" spans="1:5" ht="15.75">
      <c r="A7" s="62" t="s">
        <v>10</v>
      </c>
      <c r="B7" s="63"/>
      <c r="C7" s="57"/>
      <c r="D7" s="57">
        <f t="shared" si="0"/>
        <v>0</v>
      </c>
      <c r="E7" s="63"/>
    </row>
    <row r="8" spans="1:5" ht="15.75">
      <c r="A8" s="62" t="s">
        <v>12</v>
      </c>
      <c r="B8" s="63"/>
      <c r="C8" s="57"/>
      <c r="D8" s="57">
        <f t="shared" si="0"/>
        <v>0</v>
      </c>
      <c r="E8" s="63"/>
    </row>
    <row r="9" spans="1:5" ht="15.75">
      <c r="A9" s="62" t="s">
        <v>14</v>
      </c>
      <c r="B9" s="63">
        <v>0</v>
      </c>
      <c r="C9" s="57">
        <v>700000</v>
      </c>
      <c r="D9" s="57">
        <f t="shared" si="0"/>
        <v>700000</v>
      </c>
      <c r="E9" s="63">
        <v>700000</v>
      </c>
    </row>
    <row r="10" spans="1:5" ht="15.75">
      <c r="A10" s="62" t="s">
        <v>16</v>
      </c>
      <c r="B10" s="63">
        <v>280000</v>
      </c>
      <c r="C10" s="57">
        <v>120000</v>
      </c>
      <c r="D10" s="57">
        <f t="shared" si="0"/>
        <v>400000</v>
      </c>
      <c r="E10" s="63">
        <v>400000</v>
      </c>
    </row>
    <row r="11" spans="1:9" ht="15.75">
      <c r="A11" s="62" t="s">
        <v>17</v>
      </c>
      <c r="B11" s="63"/>
      <c r="C11" s="57"/>
      <c r="D11" s="57">
        <f t="shared" si="0"/>
        <v>0</v>
      </c>
      <c r="E11" s="63"/>
      <c r="I11" s="68"/>
    </row>
    <row r="12" spans="1:5" ht="15.75">
      <c r="A12" s="62" t="s">
        <v>18</v>
      </c>
      <c r="B12" s="63"/>
      <c r="C12" s="57"/>
      <c r="D12" s="57">
        <f t="shared" si="0"/>
        <v>0</v>
      </c>
      <c r="E12" s="63"/>
    </row>
    <row r="13" spans="1:5" ht="15.75">
      <c r="A13" s="62" t="s">
        <v>20</v>
      </c>
      <c r="B13" s="57">
        <v>200000</v>
      </c>
      <c r="C13" s="57"/>
      <c r="D13" s="57">
        <f t="shared" si="0"/>
        <v>200000</v>
      </c>
      <c r="E13" s="57">
        <v>200000</v>
      </c>
    </row>
    <row r="14" spans="1:5" ht="15.75">
      <c r="A14" s="62" t="s">
        <v>22</v>
      </c>
      <c r="B14" s="57"/>
      <c r="C14" s="57"/>
      <c r="D14" s="57">
        <f t="shared" si="0"/>
        <v>0</v>
      </c>
      <c r="E14" s="57"/>
    </row>
    <row r="15" spans="1:5" ht="15.75">
      <c r="A15" s="62" t="s">
        <v>24</v>
      </c>
      <c r="B15" s="57"/>
      <c r="C15" s="57"/>
      <c r="D15" s="57">
        <f t="shared" si="0"/>
        <v>0</v>
      </c>
      <c r="E15" s="57"/>
    </row>
    <row r="16" spans="1:5" ht="15.75">
      <c r="A16" s="62" t="s">
        <v>26</v>
      </c>
      <c r="B16" s="57"/>
      <c r="C16" s="57"/>
      <c r="D16" s="57">
        <f t="shared" si="0"/>
        <v>0</v>
      </c>
      <c r="E16" s="57"/>
    </row>
    <row r="17" spans="1:5" ht="15.75">
      <c r="A17" s="64" t="s">
        <v>185</v>
      </c>
      <c r="B17" s="65">
        <f>SUM(B4:B16)</f>
        <v>7415000</v>
      </c>
      <c r="C17" s="65">
        <f>SUM(C4:C16)</f>
        <v>3620000</v>
      </c>
      <c r="D17" s="65">
        <f t="shared" si="0"/>
        <v>11035000</v>
      </c>
      <c r="E17" s="65">
        <f>SUM(E4:E16)</f>
        <v>11035000</v>
      </c>
    </row>
    <row r="18" spans="1:5" ht="15.75">
      <c r="A18" s="62" t="s">
        <v>29</v>
      </c>
      <c r="B18" s="57"/>
      <c r="C18" s="57"/>
      <c r="D18" s="57">
        <f t="shared" si="0"/>
        <v>0</v>
      </c>
      <c r="E18" s="57"/>
    </row>
    <row r="19" spans="1:5" ht="15.75">
      <c r="A19" s="62" t="s">
        <v>316</v>
      </c>
      <c r="B19" s="57"/>
      <c r="C19" s="57"/>
      <c r="D19" s="57">
        <f t="shared" si="0"/>
        <v>0</v>
      </c>
      <c r="E19" s="57">
        <v>0</v>
      </c>
    </row>
    <row r="20" spans="1:5" ht="15.75">
      <c r="A20" s="62" t="s">
        <v>32</v>
      </c>
      <c r="B20" s="57">
        <v>460000</v>
      </c>
      <c r="C20" s="57">
        <v>0</v>
      </c>
      <c r="D20" s="57">
        <f t="shared" si="0"/>
        <v>460000</v>
      </c>
      <c r="E20" s="57">
        <v>460000</v>
      </c>
    </row>
    <row r="21" spans="1:5" ht="15.75">
      <c r="A21" s="64" t="s">
        <v>186</v>
      </c>
      <c r="B21" s="65">
        <f>B18+B19+B20</f>
        <v>460000</v>
      </c>
      <c r="C21" s="65">
        <f>C18+C19+C20</f>
        <v>0</v>
      </c>
      <c r="D21" s="65">
        <f t="shared" si="0"/>
        <v>460000</v>
      </c>
      <c r="E21" s="65">
        <f>E18+E19+E20</f>
        <v>460000</v>
      </c>
    </row>
    <row r="22" spans="1:5" ht="15.75">
      <c r="A22" s="64" t="s">
        <v>187</v>
      </c>
      <c r="B22" s="65">
        <f>B17+B21</f>
        <v>7875000</v>
      </c>
      <c r="C22" s="65">
        <f>C17+C21</f>
        <v>3620000</v>
      </c>
      <c r="D22" s="65">
        <f t="shared" si="0"/>
        <v>11495000</v>
      </c>
      <c r="E22" s="65">
        <f>E17+E21</f>
        <v>11495000</v>
      </c>
    </row>
    <row r="23" spans="1:5" ht="15.75">
      <c r="A23" s="64" t="s">
        <v>396</v>
      </c>
      <c r="B23" s="65">
        <v>1557000</v>
      </c>
      <c r="C23" s="65">
        <v>699000</v>
      </c>
      <c r="D23" s="65">
        <f t="shared" si="0"/>
        <v>2256000</v>
      </c>
      <c r="E23" s="65">
        <v>2256000</v>
      </c>
    </row>
    <row r="24" spans="1:5" ht="15.75">
      <c r="A24" s="62" t="s">
        <v>37</v>
      </c>
      <c r="B24" s="57">
        <v>150000</v>
      </c>
      <c r="C24" s="57">
        <v>0</v>
      </c>
      <c r="D24" s="57">
        <f t="shared" si="0"/>
        <v>150000</v>
      </c>
      <c r="E24" s="57">
        <v>150000</v>
      </c>
    </row>
    <row r="25" spans="1:5" ht="15.75">
      <c r="A25" s="62" t="s">
        <v>39</v>
      </c>
      <c r="B25" s="57">
        <v>400000</v>
      </c>
      <c r="C25" s="57"/>
      <c r="D25" s="57">
        <f t="shared" si="0"/>
        <v>400000</v>
      </c>
      <c r="E25" s="57">
        <v>400000</v>
      </c>
    </row>
    <row r="26" spans="1:5" ht="15.75">
      <c r="A26" s="62" t="s">
        <v>41</v>
      </c>
      <c r="B26" s="57"/>
      <c r="C26" s="57"/>
      <c r="D26" s="57">
        <f t="shared" si="0"/>
        <v>0</v>
      </c>
      <c r="E26" s="57"/>
    </row>
    <row r="27" spans="1:5" ht="15.75">
      <c r="A27" s="64" t="s">
        <v>188</v>
      </c>
      <c r="B27" s="65">
        <f>B24+B25+B26</f>
        <v>550000</v>
      </c>
      <c r="C27" s="65">
        <f>C24+C25+C26</f>
        <v>0</v>
      </c>
      <c r="D27" s="65">
        <f t="shared" si="0"/>
        <v>550000</v>
      </c>
      <c r="E27" s="65">
        <f>E24+E25+E26</f>
        <v>550000</v>
      </c>
    </row>
    <row r="28" spans="1:5" ht="15.75">
      <c r="A28" s="62" t="s">
        <v>44</v>
      </c>
      <c r="B28" s="57">
        <v>100000</v>
      </c>
      <c r="C28" s="57"/>
      <c r="D28" s="57">
        <f t="shared" si="0"/>
        <v>100000</v>
      </c>
      <c r="E28" s="57">
        <v>100000</v>
      </c>
    </row>
    <row r="29" spans="1:5" ht="15.75">
      <c r="A29" s="62" t="s">
        <v>46</v>
      </c>
      <c r="B29" s="57">
        <v>150000</v>
      </c>
      <c r="C29" s="57"/>
      <c r="D29" s="57">
        <f t="shared" si="0"/>
        <v>150000</v>
      </c>
      <c r="E29" s="57">
        <v>150000</v>
      </c>
    </row>
    <row r="30" spans="1:5" ht="15.75">
      <c r="A30" s="64" t="s">
        <v>189</v>
      </c>
      <c r="B30" s="65">
        <f>B28+B29</f>
        <v>250000</v>
      </c>
      <c r="C30" s="65">
        <f>C28+C29</f>
        <v>0</v>
      </c>
      <c r="D30" s="65">
        <f t="shared" si="0"/>
        <v>250000</v>
      </c>
      <c r="E30" s="65">
        <f>SUM(E28,E29)</f>
        <v>250000</v>
      </c>
    </row>
    <row r="31" spans="1:5" ht="15.75">
      <c r="A31" s="62" t="s">
        <v>49</v>
      </c>
      <c r="B31" s="57">
        <v>2000000</v>
      </c>
      <c r="C31" s="57"/>
      <c r="D31" s="57">
        <f t="shared" si="0"/>
        <v>2000000</v>
      </c>
      <c r="E31" s="57">
        <v>2000000</v>
      </c>
    </row>
    <row r="32" spans="1:5" ht="15.75">
      <c r="A32" s="62" t="s">
        <v>51</v>
      </c>
      <c r="B32" s="57"/>
      <c r="C32" s="57"/>
      <c r="D32" s="57">
        <f t="shared" si="0"/>
        <v>0</v>
      </c>
      <c r="E32" s="57"/>
    </row>
    <row r="33" spans="1:5" ht="15.75">
      <c r="A33" s="62" t="s">
        <v>53</v>
      </c>
      <c r="B33" s="57"/>
      <c r="C33" s="57"/>
      <c r="D33" s="57">
        <f t="shared" si="0"/>
        <v>0</v>
      </c>
      <c r="E33" s="57"/>
    </row>
    <row r="34" spans="1:5" ht="15.75">
      <c r="A34" s="62" t="s">
        <v>55</v>
      </c>
      <c r="B34" s="57">
        <v>100000</v>
      </c>
      <c r="C34" s="57"/>
      <c r="D34" s="57">
        <f t="shared" si="0"/>
        <v>100000</v>
      </c>
      <c r="E34" s="57">
        <v>100000</v>
      </c>
    </row>
    <row r="35" spans="1:5" ht="15.75">
      <c r="A35" s="62" t="s">
        <v>57</v>
      </c>
      <c r="B35" s="57"/>
      <c r="C35" s="57"/>
      <c r="D35" s="57">
        <f t="shared" si="0"/>
        <v>0</v>
      </c>
      <c r="E35" s="57"/>
    </row>
    <row r="36" spans="1:5" ht="15.75">
      <c r="A36" s="62" t="s">
        <v>59</v>
      </c>
      <c r="B36" s="57">
        <v>500000</v>
      </c>
      <c r="C36" s="57"/>
      <c r="D36" s="57">
        <f t="shared" si="0"/>
        <v>500000</v>
      </c>
      <c r="E36" s="57">
        <v>500000</v>
      </c>
    </row>
    <row r="37" spans="1:5" ht="15.75">
      <c r="A37" s="62" t="s">
        <v>61</v>
      </c>
      <c r="B37" s="57">
        <v>400000</v>
      </c>
      <c r="C37" s="57"/>
      <c r="D37" s="57">
        <f t="shared" si="0"/>
        <v>400000</v>
      </c>
      <c r="E37" s="57">
        <v>400000</v>
      </c>
    </row>
    <row r="38" spans="1:5" ht="15.75">
      <c r="A38" s="64" t="s">
        <v>190</v>
      </c>
      <c r="B38" s="65">
        <f>SUM(B31:B37)</f>
        <v>3000000</v>
      </c>
      <c r="C38" s="65">
        <f>SUM(C31:C37)</f>
        <v>0</v>
      </c>
      <c r="D38" s="65">
        <f t="shared" si="0"/>
        <v>3000000</v>
      </c>
      <c r="E38" s="65">
        <f>SUM(E31,E34,E36,E37)</f>
        <v>3000000</v>
      </c>
    </row>
    <row r="39" spans="1:5" ht="15.75">
      <c r="A39" s="62" t="s">
        <v>64</v>
      </c>
      <c r="B39" s="57">
        <v>100000</v>
      </c>
      <c r="C39" s="57"/>
      <c r="D39" s="57">
        <v>100000</v>
      </c>
      <c r="E39" s="57">
        <v>100000</v>
      </c>
    </row>
    <row r="40" spans="1:5" ht="15.75">
      <c r="A40" s="62" t="s">
        <v>66</v>
      </c>
      <c r="B40" s="57"/>
      <c r="C40" s="57"/>
      <c r="D40" s="57">
        <f t="shared" si="0"/>
        <v>0</v>
      </c>
      <c r="E40" s="57"/>
    </row>
    <row r="41" spans="1:5" ht="15.75">
      <c r="A41" s="64" t="s">
        <v>191</v>
      </c>
      <c r="B41" s="65">
        <f>SUM(B39,B40)</f>
        <v>100000</v>
      </c>
      <c r="C41" s="65">
        <f>SUM(C39,C40)</f>
        <v>0</v>
      </c>
      <c r="D41" s="65">
        <f>SUM(D39,D40)</f>
        <v>100000</v>
      </c>
      <c r="E41" s="65">
        <v>150000</v>
      </c>
    </row>
    <row r="42" spans="1:5" ht="15.75">
      <c r="A42" s="62" t="s">
        <v>69</v>
      </c>
      <c r="B42" s="57">
        <v>720000</v>
      </c>
      <c r="C42" s="57">
        <v>0</v>
      </c>
      <c r="D42" s="57">
        <v>720000</v>
      </c>
      <c r="E42" s="57">
        <v>720000</v>
      </c>
    </row>
    <row r="43" spans="1:5" ht="15.75">
      <c r="A43" s="62" t="s">
        <v>71</v>
      </c>
      <c r="B43" s="57"/>
      <c r="C43" s="57"/>
      <c r="D43" s="57">
        <f aca="true" t="shared" si="1" ref="D43:D106">SUM(B43:C43)</f>
        <v>0</v>
      </c>
      <c r="E43" s="57"/>
    </row>
    <row r="44" spans="1:5" ht="15.75">
      <c r="A44" s="62" t="s">
        <v>73</v>
      </c>
      <c r="B44" s="57"/>
      <c r="C44" s="57"/>
      <c r="D44" s="57">
        <f t="shared" si="1"/>
        <v>0</v>
      </c>
      <c r="E44" s="57"/>
    </row>
    <row r="45" spans="1:5" ht="15.75">
      <c r="A45" s="62" t="s">
        <v>75</v>
      </c>
      <c r="B45" s="57"/>
      <c r="C45" s="57"/>
      <c r="D45" s="57">
        <f t="shared" si="1"/>
        <v>0</v>
      </c>
      <c r="E45" s="57"/>
    </row>
    <row r="46" spans="1:5" ht="15.75">
      <c r="A46" s="62" t="s">
        <v>77</v>
      </c>
      <c r="B46" s="57">
        <v>0</v>
      </c>
      <c r="C46" s="57"/>
      <c r="D46" s="57">
        <f t="shared" si="1"/>
        <v>0</v>
      </c>
      <c r="E46" s="57">
        <v>0</v>
      </c>
    </row>
    <row r="47" spans="1:5" ht="15.75">
      <c r="A47" s="64" t="s">
        <v>192</v>
      </c>
      <c r="B47" s="65">
        <f>SUM(B42:B46)</f>
        <v>720000</v>
      </c>
      <c r="C47" s="65">
        <f>SUM(C42:C46)</f>
        <v>0</v>
      </c>
      <c r="D47" s="65">
        <f t="shared" si="1"/>
        <v>720000</v>
      </c>
      <c r="E47" s="65">
        <f>SUM(E42:E46)</f>
        <v>720000</v>
      </c>
    </row>
    <row r="48" spans="1:5" ht="15.75">
      <c r="A48" s="64" t="s">
        <v>193</v>
      </c>
      <c r="B48" s="65">
        <f>B27+B30+B38+B41+B47</f>
        <v>4620000</v>
      </c>
      <c r="C48" s="65">
        <f>C27+C30+C38+C41+C47</f>
        <v>0</v>
      </c>
      <c r="D48" s="65">
        <f t="shared" si="1"/>
        <v>4620000</v>
      </c>
      <c r="E48" s="65">
        <v>4620000</v>
      </c>
    </row>
    <row r="49" spans="1:5" ht="15.75">
      <c r="A49" s="62" t="s">
        <v>81</v>
      </c>
      <c r="B49" s="57"/>
      <c r="C49" s="57"/>
      <c r="D49" s="57">
        <f t="shared" si="1"/>
        <v>0</v>
      </c>
      <c r="E49" s="57"/>
    </row>
    <row r="50" spans="1:5" ht="15.75">
      <c r="A50" s="62" t="s">
        <v>83</v>
      </c>
      <c r="B50" s="57"/>
      <c r="C50" s="57"/>
      <c r="D50" s="57">
        <f t="shared" si="1"/>
        <v>0</v>
      </c>
      <c r="E50" s="57"/>
    </row>
    <row r="51" spans="1:5" ht="15.75">
      <c r="A51" s="62" t="s">
        <v>85</v>
      </c>
      <c r="B51" s="57"/>
      <c r="C51" s="57"/>
      <c r="D51" s="57">
        <f t="shared" si="1"/>
        <v>0</v>
      </c>
      <c r="E51" s="57"/>
    </row>
    <row r="52" spans="1:5" ht="15.75">
      <c r="A52" s="62" t="s">
        <v>87</v>
      </c>
      <c r="B52" s="57"/>
      <c r="C52" s="57"/>
      <c r="D52" s="57">
        <f t="shared" si="1"/>
        <v>0</v>
      </c>
      <c r="E52" s="57"/>
    </row>
    <row r="53" spans="1:5" ht="15.75">
      <c r="A53" s="62" t="s">
        <v>89</v>
      </c>
      <c r="B53" s="57"/>
      <c r="C53" s="57"/>
      <c r="D53" s="57">
        <f t="shared" si="1"/>
        <v>0</v>
      </c>
      <c r="E53" s="57"/>
    </row>
    <row r="54" spans="1:5" ht="15.75">
      <c r="A54" s="62" t="s">
        <v>91</v>
      </c>
      <c r="B54" s="57"/>
      <c r="C54" s="57"/>
      <c r="D54" s="57">
        <f t="shared" si="1"/>
        <v>0</v>
      </c>
      <c r="E54" s="57"/>
    </row>
    <row r="55" spans="1:5" ht="15.75">
      <c r="A55" s="62" t="s">
        <v>93</v>
      </c>
      <c r="B55" s="57"/>
      <c r="C55" s="57"/>
      <c r="D55" s="57">
        <f t="shared" si="1"/>
        <v>0</v>
      </c>
      <c r="E55" s="57"/>
    </row>
    <row r="56" spans="1:5" ht="15.75">
      <c r="A56" s="62" t="s">
        <v>95</v>
      </c>
      <c r="B56" s="57"/>
      <c r="C56" s="57"/>
      <c r="D56" s="57">
        <f t="shared" si="1"/>
        <v>0</v>
      </c>
      <c r="E56" s="57"/>
    </row>
    <row r="57" spans="1:5" ht="15.75">
      <c r="A57" s="64" t="s">
        <v>194</v>
      </c>
      <c r="B57" s="57">
        <f>SUM(B49:B56)</f>
        <v>0</v>
      </c>
      <c r="C57" s="57">
        <f>SUM(C49:C56)</f>
        <v>0</v>
      </c>
      <c r="D57" s="57">
        <f t="shared" si="1"/>
        <v>0</v>
      </c>
      <c r="E57" s="57">
        <f>SUM(E49:E56)</f>
        <v>0</v>
      </c>
    </row>
    <row r="58" spans="1:5" ht="15.75">
      <c r="A58" s="62" t="s">
        <v>98</v>
      </c>
      <c r="B58" s="57"/>
      <c r="C58" s="57"/>
      <c r="D58" s="57">
        <f t="shared" si="1"/>
        <v>0</v>
      </c>
      <c r="E58" s="57"/>
    </row>
    <row r="59" spans="1:5" ht="15.75">
      <c r="A59" s="62" t="s">
        <v>100</v>
      </c>
      <c r="B59" s="57"/>
      <c r="C59" s="57"/>
      <c r="D59" s="57">
        <f t="shared" si="1"/>
        <v>0</v>
      </c>
      <c r="E59" s="57"/>
    </row>
    <row r="60" spans="1:5" ht="15.75">
      <c r="A60" s="62" t="s">
        <v>317</v>
      </c>
      <c r="B60" s="57"/>
      <c r="C60" s="57"/>
      <c r="D60" s="57">
        <f t="shared" si="1"/>
        <v>0</v>
      </c>
      <c r="E60" s="57"/>
    </row>
    <row r="61" spans="1:5" ht="15.75">
      <c r="A61" s="62" t="s">
        <v>318</v>
      </c>
      <c r="B61" s="57"/>
      <c r="C61" s="57"/>
      <c r="D61" s="57">
        <f t="shared" si="1"/>
        <v>0</v>
      </c>
      <c r="E61" s="57"/>
    </row>
    <row r="62" spans="1:5" ht="15.75">
      <c r="A62" s="62" t="s">
        <v>319</v>
      </c>
      <c r="B62" s="57"/>
      <c r="C62" s="57"/>
      <c r="D62" s="57">
        <f t="shared" si="1"/>
        <v>0</v>
      </c>
      <c r="E62" s="57"/>
    </row>
    <row r="63" spans="1:5" ht="15.75">
      <c r="A63" s="62" t="s">
        <v>105</v>
      </c>
      <c r="B63" s="57"/>
      <c r="C63" s="57"/>
      <c r="D63" s="57">
        <f t="shared" si="1"/>
        <v>0</v>
      </c>
      <c r="E63" s="57"/>
    </row>
    <row r="64" spans="1:5" ht="15.75">
      <c r="A64" s="62" t="s">
        <v>320</v>
      </c>
      <c r="B64" s="57"/>
      <c r="C64" s="57"/>
      <c r="D64" s="57">
        <f t="shared" si="1"/>
        <v>0</v>
      </c>
      <c r="E64" s="57"/>
    </row>
    <row r="65" spans="1:5" ht="15.75">
      <c r="A65" s="62" t="s">
        <v>321</v>
      </c>
      <c r="B65" s="57"/>
      <c r="C65" s="57"/>
      <c r="D65" s="57">
        <f t="shared" si="1"/>
        <v>0</v>
      </c>
      <c r="E65" s="57"/>
    </row>
    <row r="66" spans="1:5" ht="15.75">
      <c r="A66" s="62" t="s">
        <v>109</v>
      </c>
      <c r="B66" s="57"/>
      <c r="C66" s="57"/>
      <c r="D66" s="57">
        <f t="shared" si="1"/>
        <v>0</v>
      </c>
      <c r="E66" s="57"/>
    </row>
    <row r="67" spans="1:5" ht="15.75">
      <c r="A67" s="62" t="s">
        <v>111</v>
      </c>
      <c r="B67" s="57"/>
      <c r="C67" s="57"/>
      <c r="D67" s="57">
        <f t="shared" si="1"/>
        <v>0</v>
      </c>
      <c r="E67" s="57"/>
    </row>
    <row r="68" spans="1:5" ht="15.75">
      <c r="A68" s="62" t="s">
        <v>113</v>
      </c>
      <c r="B68" s="57"/>
      <c r="C68" s="57"/>
      <c r="D68" s="57">
        <f t="shared" si="1"/>
        <v>0</v>
      </c>
      <c r="E68" s="57"/>
    </row>
    <row r="69" spans="1:5" ht="15.75">
      <c r="A69" s="62" t="s">
        <v>115</v>
      </c>
      <c r="B69" s="57"/>
      <c r="C69" s="57"/>
      <c r="D69" s="57">
        <f t="shared" si="1"/>
        <v>0</v>
      </c>
      <c r="E69" s="57"/>
    </row>
    <row r="70" spans="1:5" ht="15.75">
      <c r="A70" s="64" t="s">
        <v>195</v>
      </c>
      <c r="B70" s="57">
        <f>SUM(B58:B69)</f>
        <v>0</v>
      </c>
      <c r="C70" s="57">
        <f>SUM(C58:C69)</f>
        <v>0</v>
      </c>
      <c r="D70" s="57">
        <f t="shared" si="1"/>
        <v>0</v>
      </c>
      <c r="E70" s="57">
        <f>SUM(E58:E69)</f>
        <v>0</v>
      </c>
    </row>
    <row r="71" spans="1:5" ht="15.75">
      <c r="A71" s="62" t="s">
        <v>118</v>
      </c>
      <c r="B71" s="57"/>
      <c r="C71" s="57"/>
      <c r="D71" s="57">
        <f t="shared" si="1"/>
        <v>0</v>
      </c>
      <c r="E71" s="57"/>
    </row>
    <row r="72" spans="1:5" ht="15.75">
      <c r="A72" s="62" t="s">
        <v>120</v>
      </c>
      <c r="B72" s="57"/>
      <c r="C72" s="57"/>
      <c r="D72" s="57">
        <f t="shared" si="1"/>
        <v>0</v>
      </c>
      <c r="E72" s="57"/>
    </row>
    <row r="73" spans="1:5" ht="15.75">
      <c r="A73" s="62" t="s">
        <v>122</v>
      </c>
      <c r="B73" s="57"/>
      <c r="C73" s="57"/>
      <c r="D73" s="57">
        <f t="shared" si="1"/>
        <v>0</v>
      </c>
      <c r="E73" s="57"/>
    </row>
    <row r="74" spans="1:5" ht="15.75">
      <c r="A74" s="62" t="s">
        <v>124</v>
      </c>
      <c r="B74" s="57"/>
      <c r="C74" s="57"/>
      <c r="D74" s="57">
        <f t="shared" si="1"/>
        <v>0</v>
      </c>
      <c r="E74" s="57"/>
    </row>
    <row r="75" spans="1:5" ht="15.75">
      <c r="A75" s="62" t="s">
        <v>126</v>
      </c>
      <c r="B75" s="57"/>
      <c r="C75" s="57"/>
      <c r="D75" s="57">
        <f t="shared" si="1"/>
        <v>0</v>
      </c>
      <c r="E75" s="57"/>
    </row>
    <row r="76" spans="1:5" ht="15.75">
      <c r="A76" s="62" t="s">
        <v>128</v>
      </c>
      <c r="B76" s="57"/>
      <c r="C76" s="57"/>
      <c r="D76" s="57">
        <f t="shared" si="1"/>
        <v>0</v>
      </c>
      <c r="E76" s="57"/>
    </row>
    <row r="77" spans="1:5" ht="15.75">
      <c r="A77" s="62" t="s">
        <v>130</v>
      </c>
      <c r="B77" s="57"/>
      <c r="C77" s="57"/>
      <c r="D77" s="57">
        <f t="shared" si="1"/>
        <v>0</v>
      </c>
      <c r="E77" s="57"/>
    </row>
    <row r="78" spans="1:5" ht="15.75">
      <c r="A78" s="64" t="s">
        <v>196</v>
      </c>
      <c r="B78" s="57">
        <f>SUM(B71:B77)</f>
        <v>0</v>
      </c>
      <c r="C78" s="57">
        <f>SUM(C71:C77)</f>
        <v>0</v>
      </c>
      <c r="D78" s="57">
        <f t="shared" si="1"/>
        <v>0</v>
      </c>
      <c r="E78" s="57">
        <f>SUM(E71:E77)</f>
        <v>0</v>
      </c>
    </row>
    <row r="79" spans="1:5" ht="15.75">
      <c r="A79" s="62" t="s">
        <v>133</v>
      </c>
      <c r="B79" s="57"/>
      <c r="C79" s="57"/>
      <c r="D79" s="57">
        <f t="shared" si="1"/>
        <v>0</v>
      </c>
      <c r="E79" s="57"/>
    </row>
    <row r="80" spans="1:5" ht="15.75">
      <c r="A80" s="62" t="s">
        <v>135</v>
      </c>
      <c r="B80" s="57"/>
      <c r="C80" s="57"/>
      <c r="D80" s="57">
        <f t="shared" si="1"/>
        <v>0</v>
      </c>
      <c r="E80" s="57"/>
    </row>
    <row r="81" spans="1:5" ht="15.75">
      <c r="A81" s="62" t="s">
        <v>137</v>
      </c>
      <c r="B81" s="57"/>
      <c r="C81" s="57"/>
      <c r="D81" s="57">
        <f t="shared" si="1"/>
        <v>0</v>
      </c>
      <c r="E81" s="57"/>
    </row>
    <row r="82" spans="1:5" ht="15.75">
      <c r="A82" s="62" t="s">
        <v>139</v>
      </c>
      <c r="B82" s="57"/>
      <c r="C82" s="57"/>
      <c r="D82" s="57">
        <f t="shared" si="1"/>
        <v>0</v>
      </c>
      <c r="E82" s="57"/>
    </row>
    <row r="83" spans="1:5" ht="15.75">
      <c r="A83" s="64" t="s">
        <v>197</v>
      </c>
      <c r="B83" s="57">
        <f>SUM(B79:B82)</f>
        <v>0</v>
      </c>
      <c r="C83" s="57">
        <f>SUM(C79:C82)</f>
        <v>0</v>
      </c>
      <c r="D83" s="57">
        <f t="shared" si="1"/>
        <v>0</v>
      </c>
      <c r="E83" s="57">
        <f>SUM(E79:E82)</f>
        <v>0</v>
      </c>
    </row>
    <row r="84" spans="1:5" ht="15.75">
      <c r="A84" s="62" t="s">
        <v>322</v>
      </c>
      <c r="B84" s="57"/>
      <c r="C84" s="57"/>
      <c r="D84" s="57">
        <f t="shared" si="1"/>
        <v>0</v>
      </c>
      <c r="E84" s="57"/>
    </row>
    <row r="85" spans="1:5" ht="15.75">
      <c r="A85" s="62" t="s">
        <v>323</v>
      </c>
      <c r="B85" s="57"/>
      <c r="C85" s="57"/>
      <c r="D85" s="57">
        <f t="shared" si="1"/>
        <v>0</v>
      </c>
      <c r="E85" s="57"/>
    </row>
    <row r="86" spans="1:5" ht="15.75">
      <c r="A86" s="62" t="s">
        <v>324</v>
      </c>
      <c r="B86" s="57"/>
      <c r="C86" s="57"/>
      <c r="D86" s="57">
        <f t="shared" si="1"/>
        <v>0</v>
      </c>
      <c r="E86" s="57"/>
    </row>
    <row r="87" spans="1:5" ht="15.75">
      <c r="A87" s="62" t="s">
        <v>145</v>
      </c>
      <c r="B87" s="57"/>
      <c r="C87" s="57"/>
      <c r="D87" s="57">
        <f t="shared" si="1"/>
        <v>0</v>
      </c>
      <c r="E87" s="57"/>
    </row>
    <row r="88" spans="1:5" ht="15.75">
      <c r="A88" s="62" t="s">
        <v>325</v>
      </c>
      <c r="B88" s="57"/>
      <c r="C88" s="57"/>
      <c r="D88" s="57">
        <f t="shared" si="1"/>
        <v>0</v>
      </c>
      <c r="E88" s="57"/>
    </row>
    <row r="89" spans="1:5" ht="15.75">
      <c r="A89" s="62" t="s">
        <v>326</v>
      </c>
      <c r="B89" s="57"/>
      <c r="C89" s="57"/>
      <c r="D89" s="57">
        <f t="shared" si="1"/>
        <v>0</v>
      </c>
      <c r="E89" s="57"/>
    </row>
    <row r="90" spans="1:5" ht="15.75">
      <c r="A90" s="62" t="s">
        <v>149</v>
      </c>
      <c r="B90" s="57"/>
      <c r="C90" s="57"/>
      <c r="D90" s="57">
        <f t="shared" si="1"/>
        <v>0</v>
      </c>
      <c r="E90" s="57"/>
    </row>
    <row r="91" spans="1:5" ht="15.75">
      <c r="A91" s="62" t="s">
        <v>151</v>
      </c>
      <c r="B91" s="57"/>
      <c r="C91" s="57"/>
      <c r="D91" s="57">
        <f t="shared" si="1"/>
        <v>0</v>
      </c>
      <c r="E91" s="57"/>
    </row>
    <row r="92" spans="1:5" ht="15.75">
      <c r="A92" s="64" t="s">
        <v>198</v>
      </c>
      <c r="B92" s="57">
        <f>SUM(B84:B91)</f>
        <v>0</v>
      </c>
      <c r="C92" s="57">
        <f>SUM(C84:C91)</f>
        <v>0</v>
      </c>
      <c r="D92" s="57">
        <f t="shared" si="1"/>
        <v>0</v>
      </c>
      <c r="E92" s="57">
        <f>SUM(E84:E91)</f>
        <v>0</v>
      </c>
    </row>
    <row r="93" spans="1:5" ht="15.75">
      <c r="A93" s="64" t="s">
        <v>199</v>
      </c>
      <c r="B93" s="65">
        <f>B22+B23+B48+B57+B70+B78+B83+B92</f>
        <v>14052000</v>
      </c>
      <c r="C93" s="65">
        <f>C22+C23+C48+C57+C70+C78+C83+C92</f>
        <v>4319000</v>
      </c>
      <c r="D93" s="65">
        <f t="shared" si="1"/>
        <v>18371000</v>
      </c>
      <c r="E93" s="65">
        <f>E22+E23+E48+E57+E70+E78+E83+E92</f>
        <v>18371000</v>
      </c>
    </row>
    <row r="94" spans="1:5" ht="15.75">
      <c r="A94" s="62" t="s">
        <v>154</v>
      </c>
      <c r="B94" s="57"/>
      <c r="C94" s="57"/>
      <c r="D94" s="57">
        <f t="shared" si="1"/>
        <v>0</v>
      </c>
      <c r="E94" s="57"/>
    </row>
    <row r="95" spans="1:5" ht="15.75">
      <c r="A95" s="62" t="s">
        <v>155</v>
      </c>
      <c r="B95" s="57"/>
      <c r="C95" s="57"/>
      <c r="D95" s="57">
        <f t="shared" si="1"/>
        <v>0</v>
      </c>
      <c r="E95" s="57"/>
    </row>
    <row r="96" spans="1:5" ht="15.75">
      <c r="A96" s="62" t="s">
        <v>156</v>
      </c>
      <c r="B96" s="57"/>
      <c r="C96" s="57"/>
      <c r="D96" s="57">
        <f t="shared" si="1"/>
        <v>0</v>
      </c>
      <c r="E96" s="57"/>
    </row>
    <row r="97" spans="1:5" ht="15.75">
      <c r="A97" s="64" t="s">
        <v>206</v>
      </c>
      <c r="B97" s="57">
        <f>B94+B95+B96</f>
        <v>0</v>
      </c>
      <c r="C97" s="57">
        <f>C94+C95+C96</f>
        <v>0</v>
      </c>
      <c r="D97" s="57">
        <f t="shared" si="1"/>
        <v>0</v>
      </c>
      <c r="E97" s="57">
        <f>E94+E95+E96</f>
        <v>0</v>
      </c>
    </row>
    <row r="98" spans="1:5" ht="15.75">
      <c r="A98" s="62" t="s">
        <v>157</v>
      </c>
      <c r="B98" s="57"/>
      <c r="C98" s="57"/>
      <c r="D98" s="57">
        <f t="shared" si="1"/>
        <v>0</v>
      </c>
      <c r="E98" s="57"/>
    </row>
    <row r="99" spans="1:5" ht="15.75">
      <c r="A99" s="62" t="s">
        <v>158</v>
      </c>
      <c r="B99" s="57"/>
      <c r="C99" s="57"/>
      <c r="D99" s="57">
        <f t="shared" si="1"/>
        <v>0</v>
      </c>
      <c r="E99" s="57"/>
    </row>
    <row r="100" spans="1:5" ht="15.75">
      <c r="A100" s="62" t="s">
        <v>159</v>
      </c>
      <c r="B100" s="57"/>
      <c r="C100" s="57"/>
      <c r="D100" s="57">
        <f t="shared" si="1"/>
        <v>0</v>
      </c>
      <c r="E100" s="57"/>
    </row>
    <row r="101" spans="1:5" ht="15.75">
      <c r="A101" s="62" t="s">
        <v>160</v>
      </c>
      <c r="B101" s="57"/>
      <c r="C101" s="57"/>
      <c r="D101" s="57">
        <f t="shared" si="1"/>
        <v>0</v>
      </c>
      <c r="E101" s="57"/>
    </row>
    <row r="102" spans="1:5" ht="15.75">
      <c r="A102" s="64" t="s">
        <v>207</v>
      </c>
      <c r="B102" s="57">
        <f>B98+B99+B100+B101</f>
        <v>0</v>
      </c>
      <c r="C102" s="57">
        <f>C98+C99+C100+C101</f>
        <v>0</v>
      </c>
      <c r="D102" s="57">
        <f t="shared" si="1"/>
        <v>0</v>
      </c>
      <c r="E102" s="57">
        <f>E98+E99+E100+E101</f>
        <v>0</v>
      </c>
    </row>
    <row r="103" spans="1:5" ht="15.75">
      <c r="A103" s="62" t="s">
        <v>161</v>
      </c>
      <c r="B103" s="57"/>
      <c r="C103" s="57"/>
      <c r="D103" s="57">
        <f t="shared" si="1"/>
        <v>0</v>
      </c>
      <c r="E103" s="57"/>
    </row>
    <row r="104" spans="1:5" ht="15.75">
      <c r="A104" s="62" t="s">
        <v>162</v>
      </c>
      <c r="B104" s="57"/>
      <c r="C104" s="57"/>
      <c r="D104" s="57">
        <f t="shared" si="1"/>
        <v>0</v>
      </c>
      <c r="E104" s="57"/>
    </row>
    <row r="105" spans="1:5" ht="15.75">
      <c r="A105" s="62" t="s">
        <v>163</v>
      </c>
      <c r="B105" s="57"/>
      <c r="C105" s="57"/>
      <c r="D105" s="57">
        <f t="shared" si="1"/>
        <v>0</v>
      </c>
      <c r="E105" s="57"/>
    </row>
    <row r="106" spans="1:5" ht="15.75">
      <c r="A106" s="62" t="s">
        <v>164</v>
      </c>
      <c r="B106" s="57"/>
      <c r="C106" s="57"/>
      <c r="D106" s="57">
        <f t="shared" si="1"/>
        <v>0</v>
      </c>
      <c r="E106" s="57"/>
    </row>
    <row r="107" spans="1:5" ht="15.75">
      <c r="A107" s="62" t="s">
        <v>165</v>
      </c>
      <c r="B107" s="57"/>
      <c r="C107" s="57"/>
      <c r="D107" s="57">
        <f aca="true" t="shared" si="2" ref="D107:D116">SUM(B107:C107)</f>
        <v>0</v>
      </c>
      <c r="E107" s="57"/>
    </row>
    <row r="108" spans="1:5" ht="15.75">
      <c r="A108" s="62" t="s">
        <v>166</v>
      </c>
      <c r="B108" s="57"/>
      <c r="C108" s="57"/>
      <c r="D108" s="57">
        <f t="shared" si="2"/>
        <v>0</v>
      </c>
      <c r="E108" s="57"/>
    </row>
    <row r="109" spans="1:5" ht="15.75">
      <c r="A109" s="64" t="s">
        <v>208</v>
      </c>
      <c r="B109" s="57">
        <f>B97+B102+B103+B104+B105+B106+B107+B108</f>
        <v>0</v>
      </c>
      <c r="C109" s="57">
        <f>C97+C102+C103+C104+C105+C106+C107+C108</f>
        <v>0</v>
      </c>
      <c r="D109" s="57">
        <f t="shared" si="2"/>
        <v>0</v>
      </c>
      <c r="E109" s="57">
        <f>E97+E102+E103+E104+E105+E106+E107+E108</f>
        <v>0</v>
      </c>
    </row>
    <row r="110" spans="1:5" ht="15.75">
      <c r="A110" s="62" t="s">
        <v>167</v>
      </c>
      <c r="B110" s="57"/>
      <c r="C110" s="57"/>
      <c r="D110" s="57">
        <f t="shared" si="2"/>
        <v>0</v>
      </c>
      <c r="E110" s="57"/>
    </row>
    <row r="111" spans="1:5" ht="15.75">
      <c r="A111" s="62" t="s">
        <v>168</v>
      </c>
      <c r="B111" s="57"/>
      <c r="C111" s="57"/>
      <c r="D111" s="57">
        <f t="shared" si="2"/>
        <v>0</v>
      </c>
      <c r="E111" s="57"/>
    </row>
    <row r="112" spans="1:5" ht="15.75">
      <c r="A112" s="62" t="s">
        <v>169</v>
      </c>
      <c r="B112" s="57"/>
      <c r="C112" s="57"/>
      <c r="D112" s="57">
        <f t="shared" si="2"/>
        <v>0</v>
      </c>
      <c r="E112" s="57"/>
    </row>
    <row r="113" spans="1:5" ht="15.75">
      <c r="A113" s="62" t="s">
        <v>170</v>
      </c>
      <c r="B113" s="57"/>
      <c r="C113" s="57"/>
      <c r="D113" s="57">
        <f t="shared" si="2"/>
        <v>0</v>
      </c>
      <c r="E113" s="57"/>
    </row>
    <row r="114" spans="1:5" ht="15.75">
      <c r="A114" s="64" t="s">
        <v>209</v>
      </c>
      <c r="B114" s="57">
        <f>B110+B111+B112+B113</f>
        <v>0</v>
      </c>
      <c r="C114" s="57">
        <f>C110+C111+C112+C113</f>
        <v>0</v>
      </c>
      <c r="D114" s="57">
        <f t="shared" si="2"/>
        <v>0</v>
      </c>
      <c r="E114" s="57">
        <f>E110+E111+E112+E113</f>
        <v>0</v>
      </c>
    </row>
    <row r="115" spans="1:5" ht="15.75">
      <c r="A115" s="62" t="s">
        <v>171</v>
      </c>
      <c r="B115" s="57"/>
      <c r="C115" s="57"/>
      <c r="D115" s="57">
        <f t="shared" si="2"/>
        <v>0</v>
      </c>
      <c r="E115" s="57"/>
    </row>
    <row r="116" spans="1:5" ht="15.75">
      <c r="A116" s="64" t="s">
        <v>210</v>
      </c>
      <c r="B116" s="57">
        <f>B109+B114+B115</f>
        <v>0</v>
      </c>
      <c r="C116" s="57">
        <f>C109+C114+C115</f>
        <v>0</v>
      </c>
      <c r="D116" s="57">
        <f t="shared" si="2"/>
        <v>0</v>
      </c>
      <c r="E116" s="57">
        <f>E109+E114+E115</f>
        <v>0</v>
      </c>
    </row>
    <row r="117" spans="1:7" ht="15.75">
      <c r="A117" s="64" t="s">
        <v>211</v>
      </c>
      <c r="B117" s="65">
        <f>B93+B116</f>
        <v>14052000</v>
      </c>
      <c r="C117" s="65">
        <f>C93+C116</f>
        <v>4319000</v>
      </c>
      <c r="D117" s="65">
        <f>D93+D116</f>
        <v>18371000</v>
      </c>
      <c r="E117" s="65">
        <f>E93+E116</f>
        <v>18371000</v>
      </c>
      <c r="F117" s="66"/>
      <c r="G117" s="66"/>
    </row>
    <row r="118" spans="2:5" ht="15.75">
      <c r="B118" s="57"/>
      <c r="C118" s="57"/>
      <c r="D118" s="57"/>
      <c r="E118" s="57"/>
    </row>
    <row r="119" spans="2:5" ht="15.75">
      <c r="B119" s="57"/>
      <c r="C119" s="57"/>
      <c r="D119" s="57"/>
      <c r="E119" s="57"/>
    </row>
  </sheetData>
  <sheetProtection/>
  <mergeCells count="3">
    <mergeCell ref="C2:C3"/>
    <mergeCell ref="D1:D3"/>
    <mergeCell ref="E1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7">
      <selection activeCell="D124" sqref="D124"/>
    </sheetView>
  </sheetViews>
  <sheetFormatPr defaultColWidth="9.140625" defaultRowHeight="12.75"/>
  <cols>
    <col min="1" max="1" width="39.421875" style="0" customWidth="1"/>
    <col min="2" max="2" width="13.7109375" style="0" customWidth="1"/>
    <col min="3" max="3" width="12.421875" style="0" customWidth="1"/>
    <col min="4" max="4" width="10.28125" style="0" customWidth="1"/>
    <col min="5" max="5" width="11.28125" style="0" customWidth="1"/>
  </cols>
  <sheetData>
    <row r="1" spans="1:5" ht="12.75">
      <c r="A1" s="12" t="s">
        <v>238</v>
      </c>
      <c r="B1" s="13" t="s">
        <v>200</v>
      </c>
      <c r="C1" s="13" t="s">
        <v>202</v>
      </c>
      <c r="D1" s="14" t="s">
        <v>239</v>
      </c>
      <c r="E1" s="13" t="s">
        <v>184</v>
      </c>
    </row>
    <row r="2" spans="1:5" ht="12.75">
      <c r="A2" t="s">
        <v>240</v>
      </c>
      <c r="B2" s="15" t="s">
        <v>201</v>
      </c>
      <c r="C2" s="15" t="s">
        <v>203</v>
      </c>
      <c r="D2" s="16" t="s">
        <v>241</v>
      </c>
      <c r="E2" s="15"/>
    </row>
    <row r="3" spans="1:5" ht="12.75">
      <c r="A3" s="17" t="s">
        <v>381</v>
      </c>
      <c r="B3" s="15"/>
      <c r="C3" s="15" t="s">
        <v>201</v>
      </c>
      <c r="D3" s="16" t="s">
        <v>242</v>
      </c>
      <c r="E3" s="15"/>
    </row>
    <row r="4" spans="1:5" ht="25.5">
      <c r="A4" s="18" t="s">
        <v>7</v>
      </c>
      <c r="B4" s="20">
        <v>14861000</v>
      </c>
      <c r="C4" s="20">
        <v>0</v>
      </c>
      <c r="D4" s="20">
        <v>0</v>
      </c>
      <c r="E4" s="20">
        <f>SUM(B4:D4)</f>
        <v>14861000</v>
      </c>
    </row>
    <row r="5" spans="1:5" ht="12.75">
      <c r="A5" s="18" t="s">
        <v>8</v>
      </c>
      <c r="B5" s="20"/>
      <c r="C5" s="20"/>
      <c r="D5" s="20"/>
      <c r="E5" s="20">
        <f>SUM(B5:D5)</f>
        <v>0</v>
      </c>
    </row>
    <row r="6" spans="1:5" ht="12.75">
      <c r="A6" s="18" t="s">
        <v>9</v>
      </c>
      <c r="B6" s="20"/>
      <c r="C6" s="20"/>
      <c r="D6" s="20"/>
      <c r="E6" s="20">
        <f aca="true" t="shared" si="0" ref="E6:E70">SUM(B6:D6)</f>
        <v>0</v>
      </c>
    </row>
    <row r="7" spans="1:5" ht="25.5">
      <c r="A7" s="18" t="s">
        <v>243</v>
      </c>
      <c r="B7" s="20"/>
      <c r="C7" s="20"/>
      <c r="D7" s="20"/>
      <c r="E7" s="20">
        <f t="shared" si="0"/>
        <v>0</v>
      </c>
    </row>
    <row r="8" spans="1:5" ht="12.75">
      <c r="A8" s="18" t="s">
        <v>12</v>
      </c>
      <c r="B8" s="20"/>
      <c r="C8" s="20"/>
      <c r="D8" s="20"/>
      <c r="E8" s="20">
        <f t="shared" si="0"/>
        <v>0</v>
      </c>
    </row>
    <row r="9" spans="1:5" ht="12.75">
      <c r="A9" s="18" t="s">
        <v>14</v>
      </c>
      <c r="B9" s="20"/>
      <c r="C9" s="20"/>
      <c r="D9" s="20"/>
      <c r="E9" s="20">
        <f t="shared" si="0"/>
        <v>0</v>
      </c>
    </row>
    <row r="10" spans="1:5" ht="12.75">
      <c r="A10" s="18" t="s">
        <v>16</v>
      </c>
      <c r="B10" s="20">
        <v>700000</v>
      </c>
      <c r="C10" s="20"/>
      <c r="D10" s="20"/>
      <c r="E10" s="20">
        <f t="shared" si="0"/>
        <v>700000</v>
      </c>
    </row>
    <row r="11" spans="1:5" ht="12.75">
      <c r="A11" s="18" t="s">
        <v>17</v>
      </c>
      <c r="B11" s="20"/>
      <c r="C11" s="20"/>
      <c r="D11" s="20"/>
      <c r="E11" s="20">
        <f t="shared" si="0"/>
        <v>0</v>
      </c>
    </row>
    <row r="12" spans="1:5" ht="12.75">
      <c r="A12" s="18" t="s">
        <v>18</v>
      </c>
      <c r="B12" s="20">
        <v>310000</v>
      </c>
      <c r="C12" s="20"/>
      <c r="D12" s="20"/>
      <c r="E12" s="20">
        <f t="shared" si="0"/>
        <v>310000</v>
      </c>
    </row>
    <row r="13" spans="1:5" ht="12.75">
      <c r="A13" s="18" t="s">
        <v>20</v>
      </c>
      <c r="B13" s="20"/>
      <c r="C13" s="20"/>
      <c r="D13" s="20"/>
      <c r="E13" s="20">
        <f t="shared" si="0"/>
        <v>0</v>
      </c>
    </row>
    <row r="14" spans="1:5" ht="12.75">
      <c r="A14" s="18" t="s">
        <v>22</v>
      </c>
      <c r="B14" s="20"/>
      <c r="C14" s="20"/>
      <c r="D14" s="20"/>
      <c r="E14" s="20">
        <f t="shared" si="0"/>
        <v>0</v>
      </c>
    </row>
    <row r="15" spans="1:5" ht="12.75">
      <c r="A15" s="18" t="s">
        <v>24</v>
      </c>
      <c r="B15" s="20"/>
      <c r="C15" s="20"/>
      <c r="D15" s="20"/>
      <c r="E15" s="20">
        <f t="shared" si="0"/>
        <v>0</v>
      </c>
    </row>
    <row r="16" spans="1:5" ht="25.5">
      <c r="A16" s="18" t="s">
        <v>26</v>
      </c>
      <c r="B16" s="20"/>
      <c r="C16" s="20"/>
      <c r="D16" s="20"/>
      <c r="E16" s="20">
        <f t="shared" si="0"/>
        <v>0</v>
      </c>
    </row>
    <row r="17" spans="1:5" ht="25.5">
      <c r="A17" s="21" t="s">
        <v>185</v>
      </c>
      <c r="B17" s="20">
        <f>SUM(B4:B16)</f>
        <v>15871000</v>
      </c>
      <c r="C17" s="20">
        <f>SUM(C4:C16)</f>
        <v>0</v>
      </c>
      <c r="D17" s="20">
        <f>SUM(D4:D16)</f>
        <v>0</v>
      </c>
      <c r="E17" s="20">
        <f t="shared" si="0"/>
        <v>15871000</v>
      </c>
    </row>
    <row r="18" spans="1:5" ht="12.75">
      <c r="A18" s="18" t="s">
        <v>29</v>
      </c>
      <c r="B18" s="20"/>
      <c r="C18" s="20">
        <v>5750000</v>
      </c>
      <c r="D18" s="20">
        <v>5750000</v>
      </c>
      <c r="E18" s="20">
        <f t="shared" si="0"/>
        <v>11500000</v>
      </c>
    </row>
    <row r="19" spans="1:5" ht="38.25">
      <c r="A19" s="18" t="s">
        <v>244</v>
      </c>
      <c r="B19" s="20"/>
      <c r="C19" s="20"/>
      <c r="D19" s="20"/>
      <c r="E19" s="20"/>
    </row>
    <row r="20" spans="1:5" ht="12.75">
      <c r="A20" s="18" t="s">
        <v>32</v>
      </c>
      <c r="B20" s="20">
        <v>1130000</v>
      </c>
      <c r="C20" s="20"/>
      <c r="D20" s="20"/>
      <c r="E20" s="20">
        <f t="shared" si="0"/>
        <v>1130000</v>
      </c>
    </row>
    <row r="21" spans="1:5" ht="12.75">
      <c r="A21" s="21" t="s">
        <v>186</v>
      </c>
      <c r="B21" s="20">
        <f>SUM(B18:B19:B20)</f>
        <v>1130000</v>
      </c>
      <c r="C21" s="20">
        <f>SUM(C18:C19:C20)</f>
        <v>5750000</v>
      </c>
      <c r="D21" s="20">
        <f>SUM(D18:D19:D20)</f>
        <v>5750000</v>
      </c>
      <c r="E21" s="20">
        <f>SUM(E18:E19:E20)</f>
        <v>12630000</v>
      </c>
    </row>
    <row r="22" spans="1:5" ht="12.75">
      <c r="A22" s="21" t="s">
        <v>187</v>
      </c>
      <c r="B22" s="20">
        <f>B17+B21</f>
        <v>17001000</v>
      </c>
      <c r="C22" s="20">
        <f>C17+C21</f>
        <v>5750000</v>
      </c>
      <c r="D22" s="20">
        <f>D17+D21</f>
        <v>5750000</v>
      </c>
      <c r="E22" s="20">
        <f t="shared" si="0"/>
        <v>28501000</v>
      </c>
    </row>
    <row r="23" spans="1:5" ht="38.25">
      <c r="A23" s="21" t="s">
        <v>245</v>
      </c>
      <c r="B23" s="20">
        <v>3723000</v>
      </c>
      <c r="C23" s="20">
        <v>1120000</v>
      </c>
      <c r="D23" s="20">
        <v>1120000</v>
      </c>
      <c r="E23" s="20">
        <f t="shared" si="0"/>
        <v>5963000</v>
      </c>
    </row>
    <row r="24" spans="1:5" ht="12.75">
      <c r="A24" s="18" t="s">
        <v>37</v>
      </c>
      <c r="B24" s="20">
        <v>30000</v>
      </c>
      <c r="C24" s="20"/>
      <c r="D24" s="20"/>
      <c r="E24" s="20">
        <f t="shared" si="0"/>
        <v>30000</v>
      </c>
    </row>
    <row r="25" spans="1:5" ht="12.75">
      <c r="A25" s="18" t="s">
        <v>39</v>
      </c>
      <c r="B25" s="20">
        <v>5000000</v>
      </c>
      <c r="C25" s="20"/>
      <c r="D25" s="20"/>
      <c r="E25" s="20">
        <f t="shared" si="0"/>
        <v>5000000</v>
      </c>
    </row>
    <row r="26" spans="1:5" ht="12.75">
      <c r="A26" s="18" t="s">
        <v>41</v>
      </c>
      <c r="B26" s="20"/>
      <c r="C26" s="20"/>
      <c r="D26" s="20"/>
      <c r="E26" s="20">
        <f t="shared" si="0"/>
        <v>0</v>
      </c>
    </row>
    <row r="27" spans="1:5" ht="12.75">
      <c r="A27" s="21" t="s">
        <v>188</v>
      </c>
      <c r="B27" s="20">
        <f>B24+B25+B26</f>
        <v>5030000</v>
      </c>
      <c r="C27" s="20">
        <f>C24+C25+C26</f>
        <v>0</v>
      </c>
      <c r="D27" s="20">
        <f>D24+D25+D26</f>
        <v>0</v>
      </c>
      <c r="E27" s="20">
        <f t="shared" si="0"/>
        <v>5030000</v>
      </c>
    </row>
    <row r="28" spans="1:5" ht="25.5">
      <c r="A28" s="18" t="s">
        <v>44</v>
      </c>
      <c r="B28" s="20">
        <v>300000</v>
      </c>
      <c r="C28" s="20"/>
      <c r="D28" s="20"/>
      <c r="E28" s="20">
        <f t="shared" si="0"/>
        <v>300000</v>
      </c>
    </row>
    <row r="29" spans="1:5" ht="12.75">
      <c r="A29" s="18" t="s">
        <v>46</v>
      </c>
      <c r="B29" s="20">
        <v>560000</v>
      </c>
      <c r="C29" s="20"/>
      <c r="D29" s="20"/>
      <c r="E29" s="20">
        <f t="shared" si="0"/>
        <v>560000</v>
      </c>
    </row>
    <row r="30" spans="1:5" ht="12.75">
      <c r="A30" s="21" t="s">
        <v>189</v>
      </c>
      <c r="B30" s="20">
        <f>B28+B29</f>
        <v>860000</v>
      </c>
      <c r="C30" s="20">
        <f>C28+C29</f>
        <v>0</v>
      </c>
      <c r="D30" s="20">
        <f>D28+D29</f>
        <v>0</v>
      </c>
      <c r="E30" s="20">
        <f t="shared" si="0"/>
        <v>860000</v>
      </c>
    </row>
    <row r="31" spans="1:5" ht="12.75">
      <c r="A31" s="18" t="s">
        <v>49</v>
      </c>
      <c r="B31" s="20">
        <v>6600000</v>
      </c>
      <c r="C31" s="20"/>
      <c r="D31" s="20"/>
      <c r="E31" s="20">
        <f t="shared" si="0"/>
        <v>6600000</v>
      </c>
    </row>
    <row r="32" spans="1:5" ht="12.75">
      <c r="A32" s="18" t="s">
        <v>51</v>
      </c>
      <c r="B32" s="20">
        <v>1100000</v>
      </c>
      <c r="C32" s="20"/>
      <c r="D32" s="20"/>
      <c r="E32" s="20">
        <f t="shared" si="0"/>
        <v>1100000</v>
      </c>
    </row>
    <row r="33" spans="1:5" ht="12.75">
      <c r="A33" s="18" t="s">
        <v>53</v>
      </c>
      <c r="B33" s="20"/>
      <c r="C33" s="20"/>
      <c r="D33" s="20"/>
      <c r="E33" s="20">
        <f t="shared" si="0"/>
        <v>0</v>
      </c>
    </row>
    <row r="34" spans="1:5" ht="25.5">
      <c r="A34" s="18" t="s">
        <v>55</v>
      </c>
      <c r="B34" s="20"/>
      <c r="C34" s="20">
        <v>400000</v>
      </c>
      <c r="D34" s="20"/>
      <c r="E34" s="20">
        <f t="shared" si="0"/>
        <v>400000</v>
      </c>
    </row>
    <row r="35" spans="1:5" ht="12.75">
      <c r="A35" s="18" t="s">
        <v>57</v>
      </c>
      <c r="B35" s="20"/>
      <c r="C35" s="20"/>
      <c r="D35" s="20"/>
      <c r="E35" s="20">
        <f t="shared" si="0"/>
        <v>0</v>
      </c>
    </row>
    <row r="36" spans="1:5" ht="25.5">
      <c r="A36" s="18" t="s">
        <v>59</v>
      </c>
      <c r="B36" s="20">
        <v>500000</v>
      </c>
      <c r="C36" s="20"/>
      <c r="D36" s="20"/>
      <c r="E36" s="20">
        <f t="shared" si="0"/>
        <v>500000</v>
      </c>
    </row>
    <row r="37" spans="1:5" ht="12.75">
      <c r="A37" s="18" t="s">
        <v>61</v>
      </c>
      <c r="B37" s="20">
        <v>8500000</v>
      </c>
      <c r="C37" s="20"/>
      <c r="D37" s="20"/>
      <c r="E37" s="20">
        <f t="shared" si="0"/>
        <v>8500000</v>
      </c>
    </row>
    <row r="38" spans="1:5" ht="12.75">
      <c r="A38" s="21" t="s">
        <v>190</v>
      </c>
      <c r="B38" s="20">
        <f>SUM(B31:B37)</f>
        <v>16700000</v>
      </c>
      <c r="C38" s="20">
        <f>SUM(C31:C37)</f>
        <v>400000</v>
      </c>
      <c r="D38" s="20">
        <f>SUM(D31:D37)</f>
        <v>0</v>
      </c>
      <c r="E38" s="20">
        <f t="shared" si="0"/>
        <v>17100000</v>
      </c>
    </row>
    <row r="39" spans="1:5" ht="12.75">
      <c r="A39" s="18" t="s">
        <v>64</v>
      </c>
      <c r="B39" s="20"/>
      <c r="C39" s="20">
        <v>0</v>
      </c>
      <c r="D39" s="20"/>
      <c r="E39" s="20"/>
    </row>
    <row r="40" spans="1:5" ht="12.75">
      <c r="A40" s="18" t="s">
        <v>66</v>
      </c>
      <c r="B40" s="20"/>
      <c r="C40" s="20"/>
      <c r="D40" s="20"/>
      <c r="E40" s="20">
        <f t="shared" si="0"/>
        <v>0</v>
      </c>
    </row>
    <row r="41" spans="1:5" ht="25.5">
      <c r="A41" s="21" t="s">
        <v>191</v>
      </c>
      <c r="B41" s="20">
        <f>B39+B40</f>
        <v>0</v>
      </c>
      <c r="C41" s="20">
        <f>C39+C40</f>
        <v>0</v>
      </c>
      <c r="D41" s="20">
        <f>D39+D40</f>
        <v>0</v>
      </c>
      <c r="E41" s="20">
        <f t="shared" si="0"/>
        <v>0</v>
      </c>
    </row>
    <row r="42" spans="1:5" ht="25.5">
      <c r="A42" s="18" t="s">
        <v>69</v>
      </c>
      <c r="B42" s="20">
        <v>6718000</v>
      </c>
      <c r="C42" s="20"/>
      <c r="D42" s="20"/>
      <c r="E42" s="20">
        <f t="shared" si="0"/>
        <v>6718000</v>
      </c>
    </row>
    <row r="43" spans="1:5" ht="12.75">
      <c r="A43" s="18" t="s">
        <v>71</v>
      </c>
      <c r="B43" s="20">
        <v>1000000</v>
      </c>
      <c r="C43" s="20">
        <v>0</v>
      </c>
      <c r="D43" s="20"/>
      <c r="E43" s="20">
        <f t="shared" si="0"/>
        <v>1000000</v>
      </c>
    </row>
    <row r="44" spans="1:5" ht="12.75">
      <c r="A44" s="18" t="s">
        <v>73</v>
      </c>
      <c r="B44" s="20"/>
      <c r="C44" s="20"/>
      <c r="D44" s="20"/>
      <c r="E44" s="20">
        <f t="shared" si="0"/>
        <v>0</v>
      </c>
    </row>
    <row r="45" spans="1:5" ht="12.75">
      <c r="A45" s="18" t="s">
        <v>75</v>
      </c>
      <c r="B45" s="20"/>
      <c r="C45" s="20"/>
      <c r="D45" s="20"/>
      <c r="E45" s="20">
        <f t="shared" si="0"/>
        <v>0</v>
      </c>
    </row>
    <row r="46" spans="1:5" ht="12.75">
      <c r="A46" s="18" t="s">
        <v>77</v>
      </c>
      <c r="B46" s="20"/>
      <c r="C46" s="20">
        <v>200000</v>
      </c>
      <c r="D46" s="20"/>
      <c r="E46" s="20">
        <f t="shared" si="0"/>
        <v>200000</v>
      </c>
    </row>
    <row r="47" spans="1:5" ht="25.5">
      <c r="A47" s="21" t="s">
        <v>192</v>
      </c>
      <c r="B47" s="20">
        <f>SUM(B42:B46)</f>
        <v>7718000</v>
      </c>
      <c r="C47" s="20">
        <f>SUM(C42:C46)</f>
        <v>200000</v>
      </c>
      <c r="D47" s="20">
        <f>SUM(D42:D46)</f>
        <v>0</v>
      </c>
      <c r="E47" s="20">
        <f t="shared" si="0"/>
        <v>7918000</v>
      </c>
    </row>
    <row r="48" spans="1:5" ht="12.75">
      <c r="A48" s="21" t="s">
        <v>193</v>
      </c>
      <c r="B48" s="20">
        <f>B27+B30+B38+B41+B47</f>
        <v>30308000</v>
      </c>
      <c r="C48" s="20">
        <f>C27+C30+C38+C41+C47</f>
        <v>600000</v>
      </c>
      <c r="D48" s="20">
        <f>D27+D30+D38+D41+D47</f>
        <v>0</v>
      </c>
      <c r="E48" s="20">
        <f>E27+E30+E38+E41+E47</f>
        <v>30908000</v>
      </c>
    </row>
    <row r="49" spans="1:5" ht="12.75">
      <c r="A49" s="18" t="s">
        <v>81</v>
      </c>
      <c r="B49" s="20"/>
      <c r="C49" s="20"/>
      <c r="D49" s="20"/>
      <c r="E49" s="20">
        <f t="shared" si="0"/>
        <v>0</v>
      </c>
    </row>
    <row r="50" spans="1:5" ht="12.75">
      <c r="A50" s="18" t="s">
        <v>83</v>
      </c>
      <c r="B50" s="20"/>
      <c r="C50" s="20"/>
      <c r="D50" s="20">
        <v>0</v>
      </c>
      <c r="E50" s="20">
        <f t="shared" si="0"/>
        <v>0</v>
      </c>
    </row>
    <row r="51" spans="1:5" ht="12.75">
      <c r="A51" s="18" t="s">
        <v>85</v>
      </c>
      <c r="B51" s="20"/>
      <c r="C51" s="20"/>
      <c r="D51" s="20"/>
      <c r="E51" s="20">
        <f t="shared" si="0"/>
        <v>0</v>
      </c>
    </row>
    <row r="52" spans="1:5" ht="25.5">
      <c r="A52" s="18" t="s">
        <v>87</v>
      </c>
      <c r="B52" s="20"/>
      <c r="C52" s="20"/>
      <c r="D52" s="20"/>
      <c r="E52" s="20"/>
    </row>
    <row r="53" spans="1:5" ht="25.5">
      <c r="A53" s="18" t="s">
        <v>89</v>
      </c>
      <c r="B53" s="20"/>
      <c r="C53" s="20">
        <v>0</v>
      </c>
      <c r="D53" s="20"/>
      <c r="E53" s="20">
        <f t="shared" si="0"/>
        <v>0</v>
      </c>
    </row>
    <row r="54" spans="1:5" ht="12.75">
      <c r="A54" s="18" t="s">
        <v>91</v>
      </c>
      <c r="B54" s="20"/>
      <c r="C54" s="20"/>
      <c r="D54" s="20"/>
      <c r="E54" s="20">
        <f t="shared" si="0"/>
        <v>0</v>
      </c>
    </row>
    <row r="55" spans="1:5" ht="25.5">
      <c r="A55" s="18" t="s">
        <v>93</v>
      </c>
      <c r="B55" s="20"/>
      <c r="C55" s="20"/>
      <c r="D55" s="20"/>
      <c r="E55" s="20">
        <f t="shared" si="0"/>
        <v>0</v>
      </c>
    </row>
    <row r="56" spans="1:5" ht="12.75">
      <c r="A56" s="18" t="s">
        <v>95</v>
      </c>
      <c r="B56" s="20"/>
      <c r="C56" s="20">
        <v>2500000</v>
      </c>
      <c r="D56" s="20"/>
      <c r="E56" s="20">
        <f t="shared" si="0"/>
        <v>2500000</v>
      </c>
    </row>
    <row r="57" spans="1:5" ht="12.75">
      <c r="A57" s="21" t="s">
        <v>194</v>
      </c>
      <c r="B57" s="20">
        <f>SUM(B49:B56)</f>
        <v>0</v>
      </c>
      <c r="C57" s="20">
        <f>SUM(C49:C56)</f>
        <v>2500000</v>
      </c>
      <c r="D57" s="20">
        <f>SUM(D49:D56)</f>
        <v>0</v>
      </c>
      <c r="E57" s="20">
        <f t="shared" si="0"/>
        <v>2500000</v>
      </c>
    </row>
    <row r="58" spans="1:5" ht="12.75">
      <c r="A58" s="18" t="s">
        <v>98</v>
      </c>
      <c r="B58" s="20"/>
      <c r="C58" s="20"/>
      <c r="D58" s="20"/>
      <c r="E58" s="20">
        <f t="shared" si="0"/>
        <v>0</v>
      </c>
    </row>
    <row r="59" spans="1:5" ht="12.75">
      <c r="A59" s="18" t="s">
        <v>100</v>
      </c>
      <c r="B59" s="20"/>
      <c r="C59" s="20"/>
      <c r="D59" s="20"/>
      <c r="E59" s="20">
        <f t="shared" si="0"/>
        <v>0</v>
      </c>
    </row>
    <row r="60" spans="1:5" ht="38.25">
      <c r="A60" s="18" t="s">
        <v>223</v>
      </c>
      <c r="B60" s="20"/>
      <c r="C60" s="20"/>
      <c r="D60" s="20"/>
      <c r="E60" s="20">
        <f t="shared" si="0"/>
        <v>0</v>
      </c>
    </row>
    <row r="61" spans="1:5" ht="38.25">
      <c r="A61" s="18" t="s">
        <v>224</v>
      </c>
      <c r="B61" s="20"/>
      <c r="C61" s="20"/>
      <c r="D61" s="20"/>
      <c r="E61" s="20">
        <f t="shared" si="0"/>
        <v>0</v>
      </c>
    </row>
    <row r="62" spans="1:5" ht="38.25">
      <c r="A62" s="18" t="s">
        <v>225</v>
      </c>
      <c r="B62" s="20"/>
      <c r="C62" s="20"/>
      <c r="D62" s="20"/>
      <c r="E62" s="20">
        <f t="shared" si="0"/>
        <v>0</v>
      </c>
    </row>
    <row r="63" spans="1:5" ht="25.5">
      <c r="A63" s="18" t="s">
        <v>105</v>
      </c>
      <c r="B63" s="20"/>
      <c r="C63" s="20">
        <v>800000</v>
      </c>
      <c r="D63" s="20"/>
      <c r="E63" s="20">
        <f t="shared" si="0"/>
        <v>800000</v>
      </c>
    </row>
    <row r="64" spans="1:5" ht="51">
      <c r="A64" s="18" t="s">
        <v>226</v>
      </c>
      <c r="B64" s="20"/>
      <c r="C64" s="20"/>
      <c r="D64" s="20"/>
      <c r="E64" s="20">
        <f t="shared" si="0"/>
        <v>0</v>
      </c>
    </row>
    <row r="65" spans="1:5" ht="38.25">
      <c r="A65" s="18" t="s">
        <v>227</v>
      </c>
      <c r="B65" s="20"/>
      <c r="C65" s="20"/>
      <c r="D65" s="20"/>
      <c r="E65" s="20">
        <f t="shared" si="0"/>
        <v>0</v>
      </c>
    </row>
    <row r="66" spans="1:5" ht="12.75">
      <c r="A66" s="18" t="s">
        <v>109</v>
      </c>
      <c r="B66" s="20"/>
      <c r="C66" s="20"/>
      <c r="D66" s="20"/>
      <c r="E66" s="20">
        <f t="shared" si="0"/>
        <v>0</v>
      </c>
    </row>
    <row r="67" spans="1:5" ht="12.75">
      <c r="A67" s="18" t="s">
        <v>111</v>
      </c>
      <c r="B67" s="20"/>
      <c r="C67" s="20"/>
      <c r="D67" s="20"/>
      <c r="E67" s="20">
        <f t="shared" si="0"/>
        <v>0</v>
      </c>
    </row>
    <row r="68" spans="1:5" ht="25.5">
      <c r="A68" s="18" t="s">
        <v>113</v>
      </c>
      <c r="B68" s="20"/>
      <c r="C68" s="20">
        <v>5000000</v>
      </c>
      <c r="D68" s="20"/>
      <c r="E68" s="20">
        <f t="shared" si="0"/>
        <v>5000000</v>
      </c>
    </row>
    <row r="69" spans="1:5" ht="12.75">
      <c r="A69" s="18" t="s">
        <v>115</v>
      </c>
      <c r="B69" s="20"/>
      <c r="C69" s="20">
        <v>500000</v>
      </c>
      <c r="D69" s="20"/>
      <c r="E69" s="20">
        <f t="shared" si="0"/>
        <v>500000</v>
      </c>
    </row>
    <row r="70" spans="1:5" ht="12.75">
      <c r="A70" s="21" t="s">
        <v>195</v>
      </c>
      <c r="B70" s="20"/>
      <c r="C70" s="20">
        <f>SUM(C63:C69)</f>
        <v>6300000</v>
      </c>
      <c r="D70" s="20"/>
      <c r="E70" s="20">
        <f t="shared" si="0"/>
        <v>6300000</v>
      </c>
    </row>
    <row r="71" spans="1:5" ht="25.5">
      <c r="A71" s="18" t="s">
        <v>118</v>
      </c>
      <c r="B71" s="20"/>
      <c r="C71" s="20"/>
      <c r="D71" s="20"/>
      <c r="E71" s="20">
        <f aca="true" t="shared" si="1" ref="E71:E116">SUM(B71:D71)</f>
        <v>0</v>
      </c>
    </row>
    <row r="72" spans="1:5" ht="12.75">
      <c r="A72" s="18" t="s">
        <v>120</v>
      </c>
      <c r="B72" s="20"/>
      <c r="C72" s="20"/>
      <c r="D72" s="20"/>
      <c r="E72" s="20">
        <f t="shared" si="1"/>
        <v>0</v>
      </c>
    </row>
    <row r="73" spans="1:5" ht="25.5">
      <c r="A73" s="18" t="s">
        <v>122</v>
      </c>
      <c r="B73" s="20"/>
      <c r="C73" s="20"/>
      <c r="D73" s="20"/>
      <c r="E73" s="20"/>
    </row>
    <row r="74" spans="1:5" ht="25.5">
      <c r="A74" s="18" t="s">
        <v>124</v>
      </c>
      <c r="B74" s="20"/>
      <c r="C74" s="20"/>
      <c r="D74" s="20"/>
      <c r="E74" s="20"/>
    </row>
    <row r="75" spans="1:5" ht="12.75">
      <c r="A75" s="18" t="s">
        <v>126</v>
      </c>
      <c r="B75" s="20"/>
      <c r="C75" s="20"/>
      <c r="D75" s="20"/>
      <c r="E75" s="20">
        <f t="shared" si="1"/>
        <v>0</v>
      </c>
    </row>
    <row r="76" spans="1:5" ht="25.5">
      <c r="A76" s="18" t="s">
        <v>128</v>
      </c>
      <c r="B76" s="20"/>
      <c r="C76" s="20"/>
      <c r="D76" s="20"/>
      <c r="E76" s="20">
        <f t="shared" si="1"/>
        <v>0</v>
      </c>
    </row>
    <row r="77" spans="1:5" ht="25.5">
      <c r="A77" s="18" t="s">
        <v>130</v>
      </c>
      <c r="B77" s="20"/>
      <c r="C77" s="20"/>
      <c r="D77" s="20"/>
      <c r="E77" s="20"/>
    </row>
    <row r="78" spans="1:5" ht="12.75">
      <c r="A78" s="21" t="s">
        <v>196</v>
      </c>
      <c r="B78" s="20">
        <f>SUM(B71:B77)</f>
        <v>0</v>
      </c>
      <c r="C78" s="20">
        <f>SUM(C71:C77)</f>
        <v>0</v>
      </c>
      <c r="D78" s="20">
        <f>SUM(D71:D77)</f>
        <v>0</v>
      </c>
      <c r="E78" s="20">
        <f t="shared" si="1"/>
        <v>0</v>
      </c>
    </row>
    <row r="79" spans="1:5" ht="12.75">
      <c r="A79" s="18" t="s">
        <v>133</v>
      </c>
      <c r="B79" s="20"/>
      <c r="C79" s="20">
        <v>57138609</v>
      </c>
      <c r="D79" s="20"/>
      <c r="E79" s="20">
        <f t="shared" si="1"/>
        <v>57138609</v>
      </c>
    </row>
    <row r="80" spans="1:5" ht="12.75">
      <c r="A80" s="18" t="s">
        <v>135</v>
      </c>
      <c r="B80" s="20"/>
      <c r="C80" s="20"/>
      <c r="D80" s="20"/>
      <c r="E80" s="20">
        <f t="shared" si="1"/>
        <v>0</v>
      </c>
    </row>
    <row r="81" spans="1:5" ht="12.75">
      <c r="A81" s="18" t="s">
        <v>137</v>
      </c>
      <c r="B81" s="20"/>
      <c r="C81" s="20"/>
      <c r="D81" s="20"/>
      <c r="E81" s="20">
        <f t="shared" si="1"/>
        <v>0</v>
      </c>
    </row>
    <row r="82" spans="1:5" ht="25.5">
      <c r="A82" s="18" t="s">
        <v>139</v>
      </c>
      <c r="B82" s="20"/>
      <c r="C82" s="20">
        <v>15427425</v>
      </c>
      <c r="D82" s="20"/>
      <c r="E82" s="20">
        <f t="shared" si="1"/>
        <v>15427425</v>
      </c>
    </row>
    <row r="83" spans="1:5" ht="12.75">
      <c r="A83" s="21" t="s">
        <v>197</v>
      </c>
      <c r="B83" s="20">
        <f>SUM(B79:B82)</f>
        <v>0</v>
      </c>
      <c r="C83" s="20">
        <f>SUM(C79:C82)</f>
        <v>72566034</v>
      </c>
      <c r="D83" s="20">
        <f>SUM(D79:D82)</f>
        <v>0</v>
      </c>
      <c r="E83" s="20">
        <f t="shared" si="1"/>
        <v>72566034</v>
      </c>
    </row>
    <row r="84" spans="1:5" ht="51">
      <c r="A84" s="18" t="s">
        <v>228</v>
      </c>
      <c r="B84" s="20"/>
      <c r="C84" s="20"/>
      <c r="D84" s="20"/>
      <c r="E84" s="20">
        <f t="shared" si="1"/>
        <v>0</v>
      </c>
    </row>
    <row r="85" spans="1:5" ht="51">
      <c r="A85" s="18" t="s">
        <v>229</v>
      </c>
      <c r="B85" s="20"/>
      <c r="C85" s="20"/>
      <c r="D85" s="20"/>
      <c r="E85" s="20">
        <f t="shared" si="1"/>
        <v>0</v>
      </c>
    </row>
    <row r="86" spans="1:5" ht="51">
      <c r="A86" s="18" t="s">
        <v>230</v>
      </c>
      <c r="B86" s="20"/>
      <c r="C86" s="20"/>
      <c r="D86" s="20"/>
      <c r="E86" s="20">
        <f t="shared" si="1"/>
        <v>0</v>
      </c>
    </row>
    <row r="87" spans="1:5" ht="25.5">
      <c r="A87" s="18" t="s">
        <v>145</v>
      </c>
      <c r="B87" s="20"/>
      <c r="C87" s="20"/>
      <c r="D87" s="20"/>
      <c r="E87" s="20">
        <f t="shared" si="1"/>
        <v>0</v>
      </c>
    </row>
    <row r="88" spans="1:5" ht="51">
      <c r="A88" s="18" t="s">
        <v>231</v>
      </c>
      <c r="B88" s="20"/>
      <c r="C88" s="20"/>
      <c r="D88" s="20"/>
      <c r="E88" s="20">
        <f t="shared" si="1"/>
        <v>0</v>
      </c>
    </row>
    <row r="89" spans="1:5" ht="51">
      <c r="A89" s="18" t="s">
        <v>232</v>
      </c>
      <c r="B89" s="20"/>
      <c r="C89" s="20"/>
      <c r="D89" s="20"/>
      <c r="E89" s="20">
        <f t="shared" si="1"/>
        <v>0</v>
      </c>
    </row>
    <row r="90" spans="1:5" ht="12.75">
      <c r="A90" s="18" t="s">
        <v>149</v>
      </c>
      <c r="B90" s="20"/>
      <c r="C90" s="20"/>
      <c r="D90" s="20"/>
      <c r="E90" s="20">
        <f t="shared" si="1"/>
        <v>0</v>
      </c>
    </row>
    <row r="91" spans="1:5" ht="25.5">
      <c r="A91" s="18" t="s">
        <v>151</v>
      </c>
      <c r="B91" s="20"/>
      <c r="C91" s="20"/>
      <c r="D91" s="20"/>
      <c r="E91" s="20"/>
    </row>
    <row r="92" spans="1:5" ht="12.75">
      <c r="A92" s="21" t="s">
        <v>198</v>
      </c>
      <c r="B92" s="20"/>
      <c r="C92" s="20"/>
      <c r="D92" s="20"/>
      <c r="E92" s="20"/>
    </row>
    <row r="93" spans="1:5" ht="12.75">
      <c r="A93" s="21" t="s">
        <v>199</v>
      </c>
      <c r="B93" s="20">
        <v>51032000</v>
      </c>
      <c r="C93" s="20">
        <v>88836034</v>
      </c>
      <c r="D93" s="20">
        <v>6870000</v>
      </c>
      <c r="E93" s="20">
        <f>SUM(B93:D93)</f>
        <v>146738034</v>
      </c>
    </row>
    <row r="94" spans="1:5" ht="25.5">
      <c r="A94" s="18" t="s">
        <v>154</v>
      </c>
      <c r="B94" s="20"/>
      <c r="C94" s="20"/>
      <c r="D94" s="20"/>
      <c r="E94" s="20">
        <f t="shared" si="1"/>
        <v>0</v>
      </c>
    </row>
    <row r="95" spans="1:5" ht="25.5">
      <c r="A95" s="18" t="s">
        <v>155</v>
      </c>
      <c r="B95" s="20"/>
      <c r="C95" s="20"/>
      <c r="D95" s="20"/>
      <c r="E95" s="20">
        <f t="shared" si="1"/>
        <v>0</v>
      </c>
    </row>
    <row r="96" spans="1:5" ht="25.5">
      <c r="A96" s="18" t="s">
        <v>156</v>
      </c>
      <c r="B96" s="20"/>
      <c r="C96" s="20"/>
      <c r="D96" s="20"/>
      <c r="E96" s="20">
        <f t="shared" si="1"/>
        <v>0</v>
      </c>
    </row>
    <row r="97" spans="1:5" ht="25.5">
      <c r="A97" s="21" t="s">
        <v>206</v>
      </c>
      <c r="B97" s="20">
        <f>B94+B95+B96</f>
        <v>0</v>
      </c>
      <c r="C97" s="20">
        <f>C94+C95+C96</f>
        <v>0</v>
      </c>
      <c r="D97" s="20">
        <f>D94+D95+D96</f>
        <v>0</v>
      </c>
      <c r="E97" s="20">
        <f t="shared" si="1"/>
        <v>0</v>
      </c>
    </row>
    <row r="98" spans="1:5" ht="25.5">
      <c r="A98" s="18" t="s">
        <v>157</v>
      </c>
      <c r="B98" s="20"/>
      <c r="C98" s="20"/>
      <c r="D98" s="20"/>
      <c r="E98" s="20">
        <f t="shared" si="1"/>
        <v>0</v>
      </c>
    </row>
    <row r="99" spans="1:5" ht="25.5">
      <c r="A99" s="18" t="s">
        <v>158</v>
      </c>
      <c r="B99" s="20"/>
      <c r="C99" s="20"/>
      <c r="D99" s="20"/>
      <c r="E99" s="20">
        <f t="shared" si="1"/>
        <v>0</v>
      </c>
    </row>
    <row r="100" spans="1:5" ht="25.5">
      <c r="A100" s="18" t="s">
        <v>159</v>
      </c>
      <c r="B100" s="20"/>
      <c r="C100" s="20"/>
      <c r="D100" s="20"/>
      <c r="E100" s="20">
        <f t="shared" si="1"/>
        <v>0</v>
      </c>
    </row>
    <row r="101" spans="1:5" ht="25.5">
      <c r="A101" s="18" t="s">
        <v>160</v>
      </c>
      <c r="B101" s="20"/>
      <c r="C101" s="20"/>
      <c r="D101" s="20"/>
      <c r="E101" s="20">
        <f t="shared" si="1"/>
        <v>0</v>
      </c>
    </row>
    <row r="102" spans="1:5" ht="12.75">
      <c r="A102" s="21" t="s">
        <v>207</v>
      </c>
      <c r="B102" s="20">
        <f>B98+B99+B100+B101</f>
        <v>0</v>
      </c>
      <c r="C102" s="20">
        <f>C98+C99+C100+C101</f>
        <v>0</v>
      </c>
      <c r="D102" s="20">
        <f>D98+D99+D100+D101</f>
        <v>0</v>
      </c>
      <c r="E102" s="20">
        <f t="shared" si="1"/>
        <v>0</v>
      </c>
    </row>
    <row r="103" spans="1:5" ht="25.5">
      <c r="A103" s="18" t="s">
        <v>161</v>
      </c>
      <c r="B103" s="20"/>
      <c r="C103" s="20"/>
      <c r="D103" s="20"/>
      <c r="E103" s="20">
        <f t="shared" si="1"/>
        <v>0</v>
      </c>
    </row>
    <row r="104" spans="1:5" ht="25.5">
      <c r="A104" s="18" t="s">
        <v>162</v>
      </c>
      <c r="B104" s="20"/>
      <c r="C104" s="20"/>
      <c r="D104" s="20"/>
      <c r="E104" s="20">
        <f t="shared" si="1"/>
        <v>0</v>
      </c>
    </row>
    <row r="105" spans="1:5" ht="25.5">
      <c r="A105" s="18" t="s">
        <v>163</v>
      </c>
      <c r="B105" s="20">
        <v>157530002</v>
      </c>
      <c r="C105" s="20"/>
      <c r="D105" s="20"/>
      <c r="E105" s="20">
        <f>SUM(B105:D105)</f>
        <v>157530002</v>
      </c>
    </row>
    <row r="106" spans="1:5" ht="12.75">
      <c r="A106" s="18" t="s">
        <v>164</v>
      </c>
      <c r="B106" s="20"/>
      <c r="C106" s="20"/>
      <c r="D106" s="20"/>
      <c r="E106" s="20">
        <f t="shared" si="1"/>
        <v>0</v>
      </c>
    </row>
    <row r="107" spans="1:5" ht="12.75">
      <c r="A107" s="18" t="s">
        <v>165</v>
      </c>
      <c r="B107" s="20"/>
      <c r="C107" s="20"/>
      <c r="D107" s="20"/>
      <c r="E107" s="20">
        <f t="shared" si="1"/>
        <v>0</v>
      </c>
    </row>
    <row r="108" spans="1:5" ht="25.5">
      <c r="A108" s="18" t="s">
        <v>166</v>
      </c>
      <c r="B108" s="20"/>
      <c r="C108" s="20"/>
      <c r="D108" s="20"/>
      <c r="E108" s="20">
        <f t="shared" si="1"/>
        <v>0</v>
      </c>
    </row>
    <row r="109" spans="1:5" ht="12.75">
      <c r="A109" s="21" t="s">
        <v>208</v>
      </c>
      <c r="B109" s="20">
        <f>B97+B102+B103+B104+B105+B106+B107+B108</f>
        <v>157530002</v>
      </c>
      <c r="C109" s="20">
        <f>C97+C102+C103+C104+C105+C106+C107+C108</f>
        <v>0</v>
      </c>
      <c r="D109" s="20">
        <f>D97+D102+D103+D104+D105+D106+D107+D108</f>
        <v>0</v>
      </c>
      <c r="E109" s="20">
        <f t="shared" si="1"/>
        <v>157530002</v>
      </c>
    </row>
    <row r="110" spans="1:5" ht="25.5">
      <c r="A110" s="18" t="s">
        <v>167</v>
      </c>
      <c r="B110" s="20"/>
      <c r="C110" s="20"/>
      <c r="D110" s="20"/>
      <c r="E110" s="20">
        <f t="shared" si="1"/>
        <v>0</v>
      </c>
    </row>
    <row r="111" spans="1:5" ht="25.5">
      <c r="A111" s="18" t="s">
        <v>168</v>
      </c>
      <c r="B111" s="20"/>
      <c r="C111" s="20"/>
      <c r="D111" s="20"/>
      <c r="E111" s="20">
        <f t="shared" si="1"/>
        <v>0</v>
      </c>
    </row>
    <row r="112" spans="1:5" ht="12.75">
      <c r="A112" s="18" t="s">
        <v>169</v>
      </c>
      <c r="B112" s="20"/>
      <c r="C112" s="20"/>
      <c r="D112" s="20"/>
      <c r="E112" s="20">
        <f t="shared" si="1"/>
        <v>0</v>
      </c>
    </row>
    <row r="113" spans="1:5" ht="12.75">
      <c r="A113" s="18" t="s">
        <v>170</v>
      </c>
      <c r="B113" s="20"/>
      <c r="C113" s="20"/>
      <c r="D113" s="20"/>
      <c r="E113" s="20">
        <f t="shared" si="1"/>
        <v>0</v>
      </c>
    </row>
    <row r="114" spans="1:5" ht="12.75">
      <c r="A114" s="21" t="s">
        <v>209</v>
      </c>
      <c r="B114" s="20">
        <f>B110+B111+B112+B113</f>
        <v>0</v>
      </c>
      <c r="C114" s="20">
        <f>C110+C111+C112+C113</f>
        <v>0</v>
      </c>
      <c r="D114" s="20">
        <f>D110+D111+D112+D113</f>
        <v>0</v>
      </c>
      <c r="E114" s="20">
        <f t="shared" si="1"/>
        <v>0</v>
      </c>
    </row>
    <row r="115" spans="1:5" ht="25.5">
      <c r="A115" s="18" t="s">
        <v>171</v>
      </c>
      <c r="B115" s="20"/>
      <c r="C115" s="20"/>
      <c r="D115" s="20"/>
      <c r="E115" s="20">
        <f t="shared" si="1"/>
        <v>0</v>
      </c>
    </row>
    <row r="116" spans="1:5" ht="12.75">
      <c r="A116" s="21" t="s">
        <v>210</v>
      </c>
      <c r="B116" s="20">
        <f>B109+B114+B115</f>
        <v>157530002</v>
      </c>
      <c r="C116" s="20">
        <f>C109+C114+C115</f>
        <v>0</v>
      </c>
      <c r="D116" s="20">
        <f>D109+D114+D115</f>
        <v>0</v>
      </c>
      <c r="E116" s="20">
        <f t="shared" si="1"/>
        <v>157530002</v>
      </c>
    </row>
    <row r="117" spans="1:5" ht="12.75">
      <c r="A117" s="21" t="s">
        <v>211</v>
      </c>
      <c r="B117" s="39">
        <v>208562002</v>
      </c>
      <c r="C117" s="39">
        <f>SUM(C93:C116)</f>
        <v>88836034</v>
      </c>
      <c r="D117" s="39">
        <f>SUM(D93:D116)</f>
        <v>6870000</v>
      </c>
      <c r="E117" s="20">
        <v>304268036</v>
      </c>
    </row>
    <row r="118" spans="1:5" ht="12.75">
      <c r="A118" s="19"/>
      <c r="B118" s="19"/>
      <c r="C118" s="19"/>
      <c r="D118" s="19"/>
      <c r="E118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1">
      <selection activeCell="B4" sqref="B4"/>
    </sheetView>
  </sheetViews>
  <sheetFormatPr defaultColWidth="9.140625" defaultRowHeight="12.75"/>
  <cols>
    <col min="4" max="4" width="12.8515625" style="0" customWidth="1"/>
    <col min="6" max="6" width="12.140625" style="0" customWidth="1"/>
  </cols>
  <sheetData>
    <row r="2" ht="12.75">
      <c r="B2" t="s">
        <v>246</v>
      </c>
    </row>
    <row r="3" ht="12.75">
      <c r="B3" t="s">
        <v>382</v>
      </c>
    </row>
    <row r="4" ht="12.75">
      <c r="B4" t="s">
        <v>410</v>
      </c>
    </row>
    <row r="6" spans="1:7" ht="12.75">
      <c r="A6" s="12"/>
      <c r="B6" s="12" t="s">
        <v>247</v>
      </c>
      <c r="C6" s="12"/>
      <c r="D6" s="12"/>
      <c r="E6" s="12"/>
      <c r="F6" s="12" t="s">
        <v>383</v>
      </c>
      <c r="G6" s="12"/>
    </row>
    <row r="7" spans="1:7" ht="12.75">
      <c r="A7" s="12"/>
      <c r="B7" s="12" t="s">
        <v>248</v>
      </c>
      <c r="C7" s="12"/>
      <c r="D7" s="12"/>
      <c r="E7" s="12"/>
      <c r="F7" s="12" t="s">
        <v>248</v>
      </c>
      <c r="G7" s="12"/>
    </row>
    <row r="8" spans="1:7" ht="12.75">
      <c r="A8" s="12"/>
      <c r="B8" s="12"/>
      <c r="C8" s="12"/>
      <c r="D8" s="12"/>
      <c r="E8" s="12"/>
      <c r="F8" s="12"/>
      <c r="G8" s="12"/>
    </row>
    <row r="9" spans="1:7" ht="12.75">
      <c r="A9" s="12"/>
      <c r="B9" s="12"/>
      <c r="C9" s="12"/>
      <c r="D9" s="12">
        <v>53860800</v>
      </c>
      <c r="E9" s="12"/>
      <c r="F9" s="12"/>
      <c r="G9" s="12"/>
    </row>
    <row r="10" spans="1:7" ht="12.75">
      <c r="A10" s="12"/>
      <c r="B10" s="12" t="s">
        <v>249</v>
      </c>
      <c r="C10" s="12" t="s">
        <v>384</v>
      </c>
      <c r="D10" s="12"/>
      <c r="E10" s="12"/>
      <c r="F10" s="12">
        <v>24464297</v>
      </c>
      <c r="G10" s="12"/>
    </row>
    <row r="11" spans="1:7" ht="12.75">
      <c r="A11" s="12"/>
      <c r="B11" s="12" t="s">
        <v>250</v>
      </c>
      <c r="C11" s="12" t="s">
        <v>385</v>
      </c>
      <c r="D11" s="12"/>
      <c r="E11" s="12"/>
      <c r="F11" s="12">
        <v>9934669</v>
      </c>
      <c r="G11" s="12"/>
    </row>
    <row r="12" spans="1:7" ht="12.75">
      <c r="A12" s="12"/>
      <c r="B12" s="12" t="s">
        <v>251</v>
      </c>
      <c r="C12" s="12" t="s">
        <v>252</v>
      </c>
      <c r="D12" s="12"/>
      <c r="E12" s="12"/>
      <c r="F12" s="12">
        <v>11213389</v>
      </c>
      <c r="G12" s="12"/>
    </row>
    <row r="13" spans="1:7" ht="12.75">
      <c r="A13" s="12"/>
      <c r="B13" s="12" t="s">
        <v>253</v>
      </c>
      <c r="C13" s="12" t="s">
        <v>386</v>
      </c>
      <c r="D13" s="12"/>
      <c r="E13" s="12"/>
      <c r="F13" s="12">
        <v>4454441</v>
      </c>
      <c r="G13" s="12"/>
    </row>
    <row r="14" spans="1:7" ht="12.75">
      <c r="A14" s="12"/>
      <c r="B14" s="12" t="s">
        <v>254</v>
      </c>
      <c r="C14" s="12" t="s">
        <v>387</v>
      </c>
      <c r="D14" s="12"/>
      <c r="E14" s="12"/>
      <c r="F14" s="12">
        <v>3794004</v>
      </c>
      <c r="G14" s="12"/>
    </row>
    <row r="15" spans="1:7" ht="12.75">
      <c r="A15" s="12"/>
      <c r="B15" s="12"/>
      <c r="C15" s="12"/>
      <c r="D15" s="12">
        <v>3833</v>
      </c>
      <c r="E15" s="12"/>
      <c r="F15" s="12"/>
      <c r="G15" s="12"/>
    </row>
    <row r="16" spans="1:7" ht="12.75">
      <c r="A16" s="12" t="s">
        <v>255</v>
      </c>
      <c r="B16" s="12"/>
      <c r="C16" s="12"/>
      <c r="D16" s="12"/>
      <c r="E16" s="12"/>
      <c r="F16" s="12">
        <f>SUM(F9:F15)</f>
        <v>53860800</v>
      </c>
      <c r="G16" s="12"/>
    </row>
    <row r="17" spans="1:7" ht="12.75">
      <c r="A17" s="22"/>
      <c r="B17" s="22"/>
      <c r="C17" s="22"/>
      <c r="D17" s="22"/>
      <c r="E17" s="22"/>
      <c r="F17" s="22">
        <f>I17</f>
        <v>0</v>
      </c>
      <c r="G17" s="22"/>
    </row>
    <row r="18" spans="1:7" ht="12.75">
      <c r="A18" s="23" t="s">
        <v>256</v>
      </c>
      <c r="B18" s="23"/>
      <c r="C18" s="23"/>
      <c r="D18" s="23"/>
      <c r="E18" s="23"/>
      <c r="F18" s="23"/>
      <c r="G18" s="23"/>
    </row>
    <row r="19" spans="1:7" ht="12.75">
      <c r="A19" s="12"/>
      <c r="B19" s="12" t="s">
        <v>249</v>
      </c>
      <c r="C19" s="12"/>
      <c r="D19" s="12"/>
      <c r="E19" s="12"/>
      <c r="F19" s="12">
        <v>13492473</v>
      </c>
      <c r="G19" s="12"/>
    </row>
    <row r="20" spans="1:7" ht="12.75">
      <c r="A20" s="12"/>
      <c r="B20" s="12" t="s">
        <v>250</v>
      </c>
      <c r="C20" s="12"/>
      <c r="D20" s="12"/>
      <c r="E20" s="12"/>
      <c r="F20" s="12">
        <v>4144331</v>
      </c>
      <c r="G20" s="12"/>
    </row>
    <row r="21" spans="1:7" ht="12.75">
      <c r="A21" s="12"/>
      <c r="B21" s="12" t="s">
        <v>251</v>
      </c>
      <c r="C21" s="12"/>
      <c r="D21" s="12"/>
      <c r="E21" s="12"/>
      <c r="F21" s="12">
        <v>2212242</v>
      </c>
      <c r="G21" s="12"/>
    </row>
    <row r="22" spans="1:7" ht="12.75">
      <c r="A22" s="12"/>
      <c r="B22" s="12" t="s">
        <v>253</v>
      </c>
      <c r="C22" s="12"/>
      <c r="D22" s="12"/>
      <c r="E22" s="12"/>
      <c r="F22" s="12">
        <v>2017334</v>
      </c>
      <c r="G22" s="12"/>
    </row>
    <row r="23" spans="1:10" ht="12.75">
      <c r="A23" s="12"/>
      <c r="B23" s="12" t="s">
        <v>254</v>
      </c>
      <c r="C23" s="12"/>
      <c r="D23" s="12"/>
      <c r="E23" s="12"/>
      <c r="F23" s="12">
        <v>1695822</v>
      </c>
      <c r="G23" s="12"/>
      <c r="J23" t="s">
        <v>257</v>
      </c>
    </row>
    <row r="24" spans="1:7" ht="12.75">
      <c r="A24" s="12"/>
      <c r="B24" s="12" t="s">
        <v>258</v>
      </c>
      <c r="C24" s="12"/>
      <c r="D24" s="12"/>
      <c r="E24" s="12"/>
      <c r="F24" s="12">
        <f>SUM(F19:F23)</f>
        <v>23562202</v>
      </c>
      <c r="G24" s="12"/>
    </row>
    <row r="25" spans="1:7" ht="12.75">
      <c r="A25" s="12"/>
      <c r="B25" s="12"/>
      <c r="C25" s="12"/>
      <c r="D25" s="12"/>
      <c r="E25" s="12"/>
      <c r="F25" s="12"/>
      <c r="G25" s="12"/>
    </row>
    <row r="26" spans="1:7" ht="12.75">
      <c r="A26" s="12"/>
      <c r="B26" s="12"/>
      <c r="C26" s="12"/>
      <c r="D26" s="12"/>
      <c r="E26" s="12"/>
      <c r="F26" s="12"/>
      <c r="G26" s="12"/>
    </row>
    <row r="27" spans="1:7" ht="12.75">
      <c r="A27" s="12"/>
      <c r="B27" s="12" t="s">
        <v>259</v>
      </c>
      <c r="C27" s="12"/>
      <c r="D27" s="12"/>
      <c r="E27" s="12"/>
      <c r="F27" s="12" t="s">
        <v>383</v>
      </c>
      <c r="G27" s="12"/>
    </row>
    <row r="28" spans="1:7" ht="12.75">
      <c r="A28" s="12"/>
      <c r="B28" s="12" t="s">
        <v>248</v>
      </c>
      <c r="C28" s="12"/>
      <c r="D28" s="12"/>
      <c r="E28" s="12"/>
      <c r="F28" s="12"/>
      <c r="G28" s="12"/>
    </row>
    <row r="29" spans="1:7" ht="12.75">
      <c r="A29" s="12" t="s">
        <v>260</v>
      </c>
      <c r="B29" s="12"/>
      <c r="C29" s="12"/>
      <c r="D29" s="12"/>
      <c r="E29" s="12"/>
      <c r="F29" s="12">
        <v>49723000</v>
      </c>
      <c r="G29" s="12"/>
    </row>
    <row r="30" spans="1:7" ht="12.75">
      <c r="A30" s="12"/>
      <c r="B30" s="12" t="s">
        <v>261</v>
      </c>
      <c r="C30" s="12"/>
      <c r="D30" s="12"/>
      <c r="E30" s="12"/>
      <c r="F30" s="12">
        <v>4515270</v>
      </c>
      <c r="G30" s="12"/>
    </row>
    <row r="31" spans="1:7" ht="12.75">
      <c r="A31" s="12"/>
      <c r="B31" s="12" t="s">
        <v>254</v>
      </c>
      <c r="C31" s="12"/>
      <c r="D31" s="12"/>
      <c r="E31" s="12"/>
      <c r="F31" s="12">
        <v>3816730</v>
      </c>
      <c r="G31" s="12"/>
    </row>
    <row r="32" spans="1:7" ht="12.75">
      <c r="A32" s="12" t="s">
        <v>262</v>
      </c>
      <c r="B32" s="12"/>
      <c r="C32" s="12"/>
      <c r="D32" s="12"/>
      <c r="E32" s="12"/>
      <c r="F32" s="12">
        <v>10873802</v>
      </c>
      <c r="G32" s="12"/>
    </row>
    <row r="33" spans="1:7" ht="12.75">
      <c r="A33" s="12" t="s">
        <v>263</v>
      </c>
      <c r="B33" s="12"/>
      <c r="C33" s="12"/>
      <c r="D33" s="12"/>
      <c r="E33" s="12"/>
      <c r="F33" s="12">
        <v>8494200</v>
      </c>
      <c r="G33" s="12"/>
    </row>
    <row r="34" spans="1:7" ht="12.75">
      <c r="A34" s="12"/>
      <c r="B34" s="12"/>
      <c r="C34" s="12"/>
      <c r="D34" s="12"/>
      <c r="E34" s="12"/>
      <c r="F34" s="12"/>
      <c r="G34" s="12"/>
    </row>
    <row r="35" spans="1:7" ht="12.75">
      <c r="A35" s="12" t="s">
        <v>184</v>
      </c>
      <c r="B35" s="12"/>
      <c r="C35" s="12"/>
      <c r="D35" s="12"/>
      <c r="E35" s="12"/>
      <c r="F35" s="12">
        <f>SUM(F29:F34)</f>
        <v>77423002</v>
      </c>
      <c r="G35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B32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41.28125" style="0" customWidth="1"/>
    <col min="2" max="2" width="35.7109375" style="0" customWidth="1"/>
    <col min="5" max="5" width="41.421875" style="0" bestFit="1" customWidth="1"/>
    <col min="6" max="6" width="15.28125" style="0" bestFit="1" customWidth="1"/>
  </cols>
  <sheetData>
    <row r="3" ht="12.75">
      <c r="A3" t="s">
        <v>264</v>
      </c>
    </row>
    <row r="4" ht="12.75">
      <c r="A4" t="s">
        <v>265</v>
      </c>
    </row>
    <row r="7" spans="1:2" ht="12.75">
      <c r="A7" s="12"/>
      <c r="B7" s="12" t="s">
        <v>388</v>
      </c>
    </row>
    <row r="8" spans="1:2" ht="12.75">
      <c r="A8" s="12" t="s">
        <v>266</v>
      </c>
      <c r="B8" s="12">
        <v>3601730</v>
      </c>
    </row>
    <row r="9" spans="1:2" ht="12.75">
      <c r="A9" s="12"/>
      <c r="B9" s="12"/>
    </row>
    <row r="10" spans="1:2" ht="12.75">
      <c r="A10" s="12" t="s">
        <v>267</v>
      </c>
      <c r="B10" s="12">
        <v>215000</v>
      </c>
    </row>
    <row r="11" spans="1:2" ht="12.75">
      <c r="A11" s="12"/>
      <c r="B11" s="12"/>
    </row>
    <row r="12" spans="1:2" ht="12.75">
      <c r="A12" s="24" t="s">
        <v>268</v>
      </c>
      <c r="B12" s="12">
        <f>SUM(B8:B10)</f>
        <v>3816730</v>
      </c>
    </row>
    <row r="13" spans="1:2" ht="12.75">
      <c r="A13" s="12"/>
      <c r="B13" s="12"/>
    </row>
    <row r="14" spans="1:2" ht="12.75">
      <c r="A14" s="12"/>
      <c r="B14" s="12"/>
    </row>
    <row r="15" spans="1:2" ht="12.75">
      <c r="A15" s="24" t="s">
        <v>269</v>
      </c>
      <c r="B15" s="25" t="s">
        <v>270</v>
      </c>
    </row>
    <row r="16" spans="1:2" ht="12.75">
      <c r="A16" s="24"/>
      <c r="B16" s="24"/>
    </row>
    <row r="17" spans="1:2" ht="12.75">
      <c r="A17" s="24"/>
      <c r="B17" s="24" t="s">
        <v>388</v>
      </c>
    </row>
    <row r="18" spans="1:2" ht="12.75">
      <c r="A18" s="26" t="s">
        <v>254</v>
      </c>
      <c r="B18" s="26">
        <v>3816730</v>
      </c>
    </row>
    <row r="19" spans="1:2" ht="12.75">
      <c r="A19" s="12"/>
      <c r="B19" s="12"/>
    </row>
    <row r="20" spans="1:2" ht="12.75">
      <c r="A20" s="12" t="s">
        <v>271</v>
      </c>
      <c r="B20" s="12">
        <v>1088096</v>
      </c>
    </row>
    <row r="21" spans="1:2" ht="12.75">
      <c r="A21" s="12"/>
      <c r="B21" s="12"/>
    </row>
    <row r="22" spans="1:2" ht="12.75">
      <c r="A22" s="12" t="s">
        <v>272</v>
      </c>
      <c r="B22" s="12"/>
    </row>
    <row r="23" spans="1:2" ht="12.75">
      <c r="A23" s="12" t="s">
        <v>273</v>
      </c>
      <c r="B23" s="12">
        <v>70000</v>
      </c>
    </row>
    <row r="24" spans="1:2" ht="12.75">
      <c r="A24" s="12"/>
      <c r="B24" s="12"/>
    </row>
    <row r="25" spans="1:2" ht="12.75">
      <c r="A25" s="12" t="s">
        <v>274</v>
      </c>
      <c r="B25" s="12">
        <v>515000</v>
      </c>
    </row>
    <row r="26" spans="1:2" ht="12.75">
      <c r="A26" s="12"/>
      <c r="B26" s="12"/>
    </row>
    <row r="27" spans="1:2" ht="12.75">
      <c r="A27" s="12"/>
      <c r="B27" s="12"/>
    </row>
    <row r="28" spans="1:2" ht="12.75">
      <c r="A28" s="24" t="s">
        <v>275</v>
      </c>
      <c r="B28" s="12">
        <f>SUM(B18:B27)</f>
        <v>5489826</v>
      </c>
    </row>
    <row r="29" spans="1:2" ht="12.75">
      <c r="A29" s="12"/>
      <c r="B29" s="12"/>
    </row>
    <row r="30" spans="1:2" ht="12.75">
      <c r="A30" s="12" t="s">
        <v>276</v>
      </c>
      <c r="B30" s="12">
        <v>-3794004</v>
      </c>
    </row>
    <row r="31" spans="1:2" ht="12.75">
      <c r="A31" s="12"/>
      <c r="B31" s="12"/>
    </row>
    <row r="32" spans="1:2" ht="12.75">
      <c r="A32" s="24" t="s">
        <v>277</v>
      </c>
      <c r="B32" s="12">
        <f>SUM(B28:B30)</f>
        <v>1695822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30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44.8515625" style="0" customWidth="1"/>
    <col min="2" max="2" width="43.7109375" style="0" customWidth="1"/>
  </cols>
  <sheetData>
    <row r="2" ht="12.75">
      <c r="A2" t="s">
        <v>278</v>
      </c>
    </row>
    <row r="3" ht="12.75">
      <c r="A3" t="s">
        <v>265</v>
      </c>
    </row>
    <row r="5" spans="1:2" ht="12.75">
      <c r="A5" s="12"/>
      <c r="B5" s="12" t="s">
        <v>388</v>
      </c>
    </row>
    <row r="6" spans="1:2" ht="12.75">
      <c r="A6" s="12" t="s">
        <v>389</v>
      </c>
      <c r="B6" s="12">
        <v>4300270</v>
      </c>
    </row>
    <row r="7" spans="1:2" ht="12.75">
      <c r="A7" s="12"/>
      <c r="B7" s="12"/>
    </row>
    <row r="8" spans="1:2" ht="12.75">
      <c r="A8" s="12" t="s">
        <v>267</v>
      </c>
      <c r="B8" s="12">
        <v>215000</v>
      </c>
    </row>
    <row r="9" spans="1:2" ht="12.75">
      <c r="A9" s="12"/>
      <c r="B9" s="12"/>
    </row>
    <row r="10" spans="1:2" ht="12.75">
      <c r="A10" s="24" t="s">
        <v>268</v>
      </c>
      <c r="B10" s="12">
        <f>SUM(B6:B8)</f>
        <v>4515270</v>
      </c>
    </row>
    <row r="11" spans="1:2" ht="12.75">
      <c r="A11" s="12"/>
      <c r="B11" s="12"/>
    </row>
    <row r="12" spans="1:2" ht="12.75">
      <c r="A12" s="12"/>
      <c r="B12" s="12"/>
    </row>
    <row r="13" spans="1:2" ht="12.75">
      <c r="A13" s="24" t="s">
        <v>279</v>
      </c>
      <c r="B13" s="25" t="s">
        <v>270</v>
      </c>
    </row>
    <row r="14" spans="1:2" ht="12.75">
      <c r="A14" s="24"/>
      <c r="B14" s="24"/>
    </row>
    <row r="15" spans="1:2" ht="12.75">
      <c r="A15" s="24"/>
      <c r="B15" s="24" t="s">
        <v>390</v>
      </c>
    </row>
    <row r="16" spans="1:2" ht="12.75">
      <c r="A16" s="26" t="s">
        <v>253</v>
      </c>
      <c r="B16" s="26">
        <v>4515270</v>
      </c>
    </row>
    <row r="17" spans="1:2" ht="12.75">
      <c r="A17" s="12"/>
      <c r="B17" s="12"/>
    </row>
    <row r="18" spans="1:2" ht="12.75">
      <c r="A18" s="12" t="s">
        <v>271</v>
      </c>
      <c r="B18" s="12">
        <v>1277505</v>
      </c>
    </row>
    <row r="19" spans="1:2" ht="12.75">
      <c r="A19" s="12"/>
      <c r="B19" s="12"/>
    </row>
    <row r="20" spans="1:2" ht="12.75">
      <c r="A20" s="12" t="s">
        <v>272</v>
      </c>
      <c r="B20" s="12"/>
    </row>
    <row r="21" spans="1:2" ht="12.75">
      <c r="A21" s="12" t="s">
        <v>273</v>
      </c>
      <c r="B21" s="12">
        <v>73000</v>
      </c>
    </row>
    <row r="22" spans="1:2" ht="12.75">
      <c r="A22" s="12"/>
      <c r="B22" s="12"/>
    </row>
    <row r="23" spans="1:2" ht="12.75">
      <c r="A23" s="12" t="s">
        <v>280</v>
      </c>
      <c r="B23" s="12">
        <v>606000</v>
      </c>
    </row>
    <row r="24" spans="1:2" ht="12.75">
      <c r="A24" s="12"/>
      <c r="B24" s="12"/>
    </row>
    <row r="25" spans="1:2" ht="12.75">
      <c r="A25" s="12"/>
      <c r="B25" s="12"/>
    </row>
    <row r="26" spans="1:2" ht="12.75">
      <c r="A26" s="24" t="s">
        <v>275</v>
      </c>
      <c r="B26" s="12">
        <f>SUM(B16:B25)</f>
        <v>6471775</v>
      </c>
    </row>
    <row r="27" spans="1:2" ht="12.75">
      <c r="A27" s="12"/>
      <c r="B27" s="12"/>
    </row>
    <row r="28" spans="1:2" ht="12.75">
      <c r="A28" s="12" t="s">
        <v>276</v>
      </c>
      <c r="B28" s="12">
        <v>-4454441</v>
      </c>
    </row>
    <row r="29" spans="1:2" ht="12.75">
      <c r="A29" s="12"/>
      <c r="B29" s="12"/>
    </row>
    <row r="30" spans="1:2" ht="12.75">
      <c r="A30" s="24" t="s">
        <v>281</v>
      </c>
      <c r="B30" s="12">
        <f>SUM(B26:B28)</f>
        <v>2017334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7">
      <selection activeCell="F18" sqref="F18"/>
    </sheetView>
  </sheetViews>
  <sheetFormatPr defaultColWidth="9.140625" defaultRowHeight="12.75"/>
  <cols>
    <col min="1" max="1" width="44.8515625" style="0" customWidth="1"/>
    <col min="2" max="2" width="36.28125" style="0" customWidth="1"/>
  </cols>
  <sheetData>
    <row r="1" spans="1:2" ht="12.75">
      <c r="A1" s="27" t="s">
        <v>282</v>
      </c>
      <c r="B1" s="27" t="s">
        <v>283</v>
      </c>
    </row>
    <row r="2" spans="1:2" ht="12.75">
      <c r="A2" s="28"/>
      <c r="B2" s="28"/>
    </row>
    <row r="3" spans="1:2" ht="12.75">
      <c r="A3" s="12"/>
      <c r="B3" s="12" t="s">
        <v>391</v>
      </c>
    </row>
    <row r="4" spans="1:2" ht="12.75">
      <c r="A4" s="12" t="s">
        <v>266</v>
      </c>
      <c r="B4" s="40">
        <v>43751000</v>
      </c>
    </row>
    <row r="5" spans="1:2" ht="12.75">
      <c r="A5" s="12"/>
      <c r="B5" s="40"/>
    </row>
    <row r="6" spans="1:2" ht="12.75">
      <c r="A6" s="12" t="s">
        <v>267</v>
      </c>
      <c r="B6" s="40">
        <v>5972000</v>
      </c>
    </row>
    <row r="7" spans="1:2" ht="12.75">
      <c r="A7" s="12"/>
      <c r="B7" s="40"/>
    </row>
    <row r="8" spans="1:2" ht="12.75">
      <c r="A8" s="24" t="s">
        <v>284</v>
      </c>
      <c r="B8" s="40">
        <f>SUM(B4:B7)</f>
        <v>49723000</v>
      </c>
    </row>
    <row r="9" spans="1:2" ht="12.75">
      <c r="A9" s="12"/>
      <c r="B9" s="40"/>
    </row>
    <row r="10" spans="1:2" ht="12.75">
      <c r="A10" s="12"/>
      <c r="B10" s="40"/>
    </row>
    <row r="11" spans="1:2" ht="12.75">
      <c r="A11" s="24" t="s">
        <v>285</v>
      </c>
      <c r="B11" s="41" t="s">
        <v>270</v>
      </c>
    </row>
    <row r="12" spans="1:2" ht="12.75">
      <c r="A12" s="24" t="s">
        <v>265</v>
      </c>
      <c r="B12" s="42"/>
    </row>
    <row r="13" spans="1:2" ht="12.75">
      <c r="A13" s="24"/>
      <c r="B13" s="42" t="s">
        <v>388</v>
      </c>
    </row>
    <row r="14" spans="1:2" ht="12.75">
      <c r="A14" s="26" t="s">
        <v>286</v>
      </c>
      <c r="B14" s="43">
        <v>42285499</v>
      </c>
    </row>
    <row r="15" spans="1:2" ht="12.75">
      <c r="A15" s="12"/>
      <c r="B15" s="40"/>
    </row>
    <row r="16" spans="1:2" ht="12.75">
      <c r="A16" s="12" t="s">
        <v>271</v>
      </c>
      <c r="B16" s="40">
        <v>7016201</v>
      </c>
    </row>
    <row r="17" spans="1:2" ht="12.75">
      <c r="A17" s="12"/>
      <c r="B17" s="40"/>
    </row>
    <row r="18" spans="1:2" ht="12.75">
      <c r="A18" s="12" t="s">
        <v>272</v>
      </c>
      <c r="B18" s="40"/>
    </row>
    <row r="19" spans="1:2" ht="12.75">
      <c r="A19" s="12" t="s">
        <v>287</v>
      </c>
      <c r="B19" s="40">
        <v>421300</v>
      </c>
    </row>
    <row r="20" spans="1:2" ht="12.75">
      <c r="A20" s="12"/>
      <c r="B20" s="40"/>
    </row>
    <row r="21" spans="1:2" ht="12.75">
      <c r="A21" s="24" t="s">
        <v>275</v>
      </c>
      <c r="B21" s="40">
        <f>SUM(B14:B20)</f>
        <v>49723000</v>
      </c>
    </row>
    <row r="22" spans="1:2" ht="12.75">
      <c r="A22" s="12"/>
      <c r="B22" s="40"/>
    </row>
    <row r="23" spans="1:2" ht="12.75">
      <c r="A23" s="26" t="s">
        <v>288</v>
      </c>
      <c r="B23" s="40">
        <v>-24464297</v>
      </c>
    </row>
    <row r="24" spans="1:2" ht="12.75">
      <c r="A24" s="26"/>
      <c r="B24" s="40"/>
    </row>
    <row r="25" spans="1:2" ht="12.75">
      <c r="A25" s="26"/>
      <c r="B25" s="40"/>
    </row>
    <row r="26" spans="1:2" ht="12.75">
      <c r="A26" s="12" t="s">
        <v>271</v>
      </c>
      <c r="B26" s="40"/>
    </row>
    <row r="27" spans="1:2" ht="12.75">
      <c r="A27" s="12" t="s">
        <v>289</v>
      </c>
      <c r="B27" s="40">
        <v>-3056198</v>
      </c>
    </row>
    <row r="28" spans="1:2" ht="12.75">
      <c r="A28" s="12" t="s">
        <v>290</v>
      </c>
      <c r="B28" s="40">
        <v>-3215927</v>
      </c>
    </row>
    <row r="29" spans="1:2" ht="12.75">
      <c r="A29" s="12" t="s">
        <v>291</v>
      </c>
      <c r="B29" s="40">
        <v>-1277505</v>
      </c>
    </row>
    <row r="30" spans="1:2" ht="12.75">
      <c r="A30" s="12" t="s">
        <v>292</v>
      </c>
      <c r="B30" s="40">
        <v>-1088096</v>
      </c>
    </row>
    <row r="31" spans="1:2" ht="12.75">
      <c r="A31" s="12" t="s">
        <v>272</v>
      </c>
      <c r="B31" s="40"/>
    </row>
    <row r="32" spans="1:2" ht="12.75">
      <c r="A32" s="12" t="s">
        <v>287</v>
      </c>
      <c r="B32" s="40"/>
    </row>
    <row r="33" spans="1:2" ht="12.75">
      <c r="A33" s="12" t="s">
        <v>289</v>
      </c>
      <c r="B33" s="40">
        <v>-149000</v>
      </c>
    </row>
    <row r="34" spans="1:2" ht="12.75">
      <c r="A34" s="12" t="s">
        <v>290</v>
      </c>
      <c r="B34" s="40">
        <v>-188000</v>
      </c>
    </row>
    <row r="35" spans="1:2" ht="12.75">
      <c r="A35" s="12" t="s">
        <v>291</v>
      </c>
      <c r="B35" s="40">
        <v>-73000</v>
      </c>
    </row>
    <row r="36" spans="1:2" ht="12.75">
      <c r="A36" s="12" t="s">
        <v>292</v>
      </c>
      <c r="B36" s="40">
        <v>-70000</v>
      </c>
    </row>
    <row r="37" spans="1:2" ht="12.75">
      <c r="A37" s="29"/>
      <c r="B37" s="40"/>
    </row>
    <row r="38" spans="1:2" ht="12.75">
      <c r="A38" s="29" t="s">
        <v>293</v>
      </c>
      <c r="B38" s="40"/>
    </row>
    <row r="39" spans="1:2" ht="12.75">
      <c r="A39" s="29" t="s">
        <v>290</v>
      </c>
      <c r="B39" s="40">
        <v>-1527504</v>
      </c>
    </row>
    <row r="40" spans="1:2" ht="12.75">
      <c r="A40" s="29" t="s">
        <v>291</v>
      </c>
      <c r="B40" s="40">
        <v>-606000</v>
      </c>
    </row>
    <row r="41" spans="1:2" ht="12.75">
      <c r="A41" s="29" t="s">
        <v>292</v>
      </c>
      <c r="B41" s="40">
        <v>-515000</v>
      </c>
    </row>
    <row r="42" spans="1:2" ht="12.75">
      <c r="A42" s="30"/>
      <c r="B42" s="40"/>
    </row>
    <row r="43" spans="1:2" ht="12.75">
      <c r="A43" s="31" t="s">
        <v>294</v>
      </c>
      <c r="B43" s="40">
        <f>SUM(B21:B42)</f>
        <v>13492473</v>
      </c>
    </row>
    <row r="44" spans="1:2" ht="12.75">
      <c r="A44" s="12"/>
      <c r="B4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45.00390625" style="0" customWidth="1"/>
    <col min="2" max="2" width="37.140625" style="0" customWidth="1"/>
  </cols>
  <sheetData>
    <row r="1" spans="1:2" ht="12.75">
      <c r="A1" s="27"/>
      <c r="B1" s="27" t="s">
        <v>283</v>
      </c>
    </row>
    <row r="2" spans="1:2" ht="12.75">
      <c r="A2" s="32" t="s">
        <v>295</v>
      </c>
      <c r="B2" s="33"/>
    </row>
    <row r="3" spans="1:2" ht="12.75">
      <c r="A3" s="32" t="s">
        <v>296</v>
      </c>
      <c r="B3" s="33"/>
    </row>
    <row r="4" spans="1:2" ht="12.75">
      <c r="A4" s="12"/>
      <c r="B4" s="12" t="s">
        <v>388</v>
      </c>
    </row>
    <row r="5" spans="1:2" ht="12.75">
      <c r="A5" s="12" t="s">
        <v>266</v>
      </c>
      <c r="B5" s="12">
        <v>8154200</v>
      </c>
    </row>
    <row r="6" spans="1:2" ht="12.75">
      <c r="A6" s="12"/>
      <c r="B6" s="12"/>
    </row>
    <row r="7" spans="1:2" ht="12.75">
      <c r="A7" s="12" t="s">
        <v>267</v>
      </c>
      <c r="B7" s="12">
        <v>340000</v>
      </c>
    </row>
    <row r="8" spans="1:2" ht="12.75">
      <c r="A8" s="12"/>
      <c r="B8" s="12"/>
    </row>
    <row r="9" spans="1:2" ht="12.75">
      <c r="A9" s="24" t="s">
        <v>268</v>
      </c>
      <c r="B9" s="34">
        <f>SUM(B5:B7)</f>
        <v>8494200</v>
      </c>
    </row>
    <row r="10" spans="1:2" ht="12.75">
      <c r="A10" s="28"/>
      <c r="B10" s="28"/>
    </row>
    <row r="12" spans="1:2" ht="12.75">
      <c r="A12" s="35" t="s">
        <v>297</v>
      </c>
      <c r="B12" s="36" t="s">
        <v>270</v>
      </c>
    </row>
    <row r="13" spans="1:2" ht="12.75">
      <c r="A13" s="35"/>
      <c r="B13" s="35"/>
    </row>
    <row r="14" spans="1:2" ht="12.75">
      <c r="A14" s="24"/>
      <c r="B14" s="24" t="s">
        <v>392</v>
      </c>
    </row>
    <row r="15" spans="1:2" ht="12.75">
      <c r="A15" s="26" t="s">
        <v>298</v>
      </c>
      <c r="B15" s="26">
        <v>8494200</v>
      </c>
    </row>
    <row r="16" spans="1:2" ht="12.75">
      <c r="A16" s="12"/>
      <c r="B16" s="12"/>
    </row>
    <row r="17" spans="1:2" ht="12.75">
      <c r="A17" s="12" t="s">
        <v>271</v>
      </c>
      <c r="B17" s="12">
        <v>3215927</v>
      </c>
    </row>
    <row r="18" spans="1:2" ht="12.75">
      <c r="A18" s="12"/>
      <c r="B18" s="12"/>
    </row>
    <row r="19" spans="1:2" ht="12.75">
      <c r="A19" s="12" t="s">
        <v>272</v>
      </c>
      <c r="B19" s="12"/>
    </row>
    <row r="20" spans="1:2" ht="12.75">
      <c r="A20" s="12" t="s">
        <v>273</v>
      </c>
      <c r="B20" s="12">
        <v>188000</v>
      </c>
    </row>
    <row r="21" spans="1:2" ht="12.75">
      <c r="A21" s="12" t="s">
        <v>299</v>
      </c>
      <c r="B21" s="12">
        <v>1527504</v>
      </c>
    </row>
    <row r="22" spans="1:2" ht="12.75">
      <c r="A22" s="12"/>
      <c r="B22" s="12"/>
    </row>
    <row r="23" spans="1:2" ht="12.75">
      <c r="A23" s="24" t="s">
        <v>275</v>
      </c>
      <c r="B23" s="12">
        <f>SUM(B15:B22)</f>
        <v>13425631</v>
      </c>
    </row>
    <row r="24" spans="1:2" ht="12.75">
      <c r="A24" s="12"/>
      <c r="B24" s="12"/>
    </row>
    <row r="25" spans="1:2" ht="12.75">
      <c r="A25" s="12" t="s">
        <v>276</v>
      </c>
      <c r="B25" s="12">
        <v>-11213389</v>
      </c>
    </row>
    <row r="26" spans="1:2" ht="12.75">
      <c r="A26" s="12"/>
      <c r="B26" s="12"/>
    </row>
    <row r="27" spans="1:2" ht="12.75">
      <c r="A27" s="24" t="s">
        <v>300</v>
      </c>
      <c r="B27" s="12">
        <f>SUM(B23:B25)</f>
        <v>2212242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44.00390625" style="0" customWidth="1"/>
    <col min="2" max="2" width="36.7109375" style="0" customWidth="1"/>
  </cols>
  <sheetData>
    <row r="1" spans="1:2" ht="12.75">
      <c r="A1" s="27" t="s">
        <v>301</v>
      </c>
      <c r="B1" s="27" t="s">
        <v>283</v>
      </c>
    </row>
    <row r="2" spans="1:2" ht="12.75">
      <c r="A2" s="28" t="s">
        <v>265</v>
      </c>
      <c r="B2" s="28"/>
    </row>
    <row r="3" spans="1:2" ht="12.75">
      <c r="A3" s="12"/>
      <c r="B3" s="12" t="s">
        <v>388</v>
      </c>
    </row>
    <row r="4" spans="1:2" ht="12.75">
      <c r="A4" s="12" t="s">
        <v>266</v>
      </c>
      <c r="B4" s="12">
        <v>9167000</v>
      </c>
    </row>
    <row r="5" spans="1:2" ht="12.75">
      <c r="A5" s="12"/>
      <c r="B5" s="12"/>
    </row>
    <row r="6" spans="1:2" ht="12.75">
      <c r="A6" s="12" t="s">
        <v>267</v>
      </c>
      <c r="B6" s="12">
        <v>1706802</v>
      </c>
    </row>
    <row r="7" spans="1:2" ht="12.75">
      <c r="A7" s="12"/>
      <c r="B7" s="12"/>
    </row>
    <row r="8" spans="1:2" ht="12.75">
      <c r="A8" s="24" t="s">
        <v>268</v>
      </c>
      <c r="B8" s="12">
        <f>SUM(B4:B7)</f>
        <v>10873802</v>
      </c>
    </row>
    <row r="9" spans="1:2" ht="12.75">
      <c r="A9" s="12"/>
      <c r="B9" s="12"/>
    </row>
    <row r="10" spans="1:2" ht="12.75">
      <c r="A10" s="12"/>
      <c r="B10" s="12"/>
    </row>
    <row r="11" spans="1:2" ht="12.75">
      <c r="A11" s="24" t="s">
        <v>302</v>
      </c>
      <c r="B11" s="25" t="s">
        <v>270</v>
      </c>
    </row>
    <row r="12" spans="1:2" ht="12.75">
      <c r="A12" s="24"/>
      <c r="B12" s="24"/>
    </row>
    <row r="13" spans="1:2" ht="12.75">
      <c r="A13" s="24"/>
      <c r="B13" s="24" t="s">
        <v>388</v>
      </c>
    </row>
    <row r="14" spans="1:2" ht="12.75">
      <c r="A14" s="26" t="s">
        <v>303</v>
      </c>
      <c r="B14" s="26">
        <v>10873802</v>
      </c>
    </row>
    <row r="15" spans="1:2" ht="12.75">
      <c r="A15" s="12"/>
      <c r="B15" s="12"/>
    </row>
    <row r="16" spans="1:2" ht="12.75">
      <c r="A16" s="12" t="s">
        <v>271</v>
      </c>
      <c r="B16" s="12">
        <v>3056198</v>
      </c>
    </row>
    <row r="17" spans="1:2" ht="12.75">
      <c r="A17" s="12"/>
      <c r="B17" s="12"/>
    </row>
    <row r="18" spans="1:2" ht="12.75">
      <c r="A18" s="12" t="s">
        <v>272</v>
      </c>
      <c r="B18" s="12"/>
    </row>
    <row r="19" spans="1:2" ht="12.75">
      <c r="A19" s="12" t="s">
        <v>273</v>
      </c>
      <c r="B19" s="12">
        <v>149000</v>
      </c>
    </row>
    <row r="20" spans="1:2" ht="12.75">
      <c r="A20" s="12"/>
      <c r="B20" s="12"/>
    </row>
    <row r="21" spans="1:2" ht="12.75">
      <c r="A21" s="12"/>
      <c r="B21" s="12"/>
    </row>
    <row r="22" spans="1:2" ht="12.75">
      <c r="A22" s="12"/>
      <c r="B22" s="12"/>
    </row>
    <row r="23" spans="1:2" ht="12.75">
      <c r="A23" s="12"/>
      <c r="B23" s="12"/>
    </row>
    <row r="24" spans="1:2" ht="12.75">
      <c r="A24" s="24" t="s">
        <v>275</v>
      </c>
      <c r="B24" s="12">
        <f>SUM(B14:B23)</f>
        <v>14079000</v>
      </c>
    </row>
    <row r="25" spans="1:2" ht="12.75">
      <c r="A25" s="12"/>
      <c r="B25" s="12"/>
    </row>
    <row r="26" spans="1:2" ht="12.75">
      <c r="A26" s="12" t="s">
        <v>276</v>
      </c>
      <c r="B26" s="12">
        <v>-9934669</v>
      </c>
    </row>
    <row r="27" spans="1:2" ht="12.75">
      <c r="A27" s="12"/>
      <c r="B27" s="12"/>
    </row>
    <row r="28" spans="1:2" ht="12.75">
      <c r="A28" s="24" t="s">
        <v>304</v>
      </c>
      <c r="B28" s="12">
        <f>SUM(B24:B26)</f>
        <v>4144331</v>
      </c>
    </row>
    <row r="29" spans="1:2" ht="12.75">
      <c r="A29" s="12"/>
      <c r="B29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17"/>
  <sheetViews>
    <sheetView zoomScalePageLayoutView="0" workbookViewId="0" topLeftCell="B1">
      <selection activeCell="A1" sqref="A1:O117"/>
    </sheetView>
  </sheetViews>
  <sheetFormatPr defaultColWidth="9.140625" defaultRowHeight="12.75"/>
  <cols>
    <col min="1" max="1" width="0" style="0" hidden="1" customWidth="1"/>
    <col min="2" max="2" width="82.00390625" style="0" customWidth="1"/>
    <col min="3" max="3" width="11.140625" style="0" customWidth="1"/>
    <col min="4" max="12" width="0" style="0" hidden="1" customWidth="1"/>
    <col min="13" max="13" width="12.7109375" style="0" customWidth="1"/>
    <col min="14" max="14" width="12.00390625" style="0" customWidth="1"/>
    <col min="15" max="15" width="12.7109375" style="0" customWidth="1"/>
  </cols>
  <sheetData>
    <row r="1" spans="1:15" ht="15" customHeight="1">
      <c r="A1" s="82" t="s">
        <v>305</v>
      </c>
      <c r="B1" s="82"/>
      <c r="C1" s="89" t="s">
        <v>175</v>
      </c>
      <c r="D1" s="89">
        <v>660020</v>
      </c>
      <c r="E1" s="89" t="s">
        <v>306</v>
      </c>
      <c r="F1" s="89" t="s">
        <v>307</v>
      </c>
      <c r="G1" s="89" t="s">
        <v>308</v>
      </c>
      <c r="H1" s="89" t="s">
        <v>176</v>
      </c>
      <c r="I1" s="89" t="s">
        <v>177</v>
      </c>
      <c r="J1" s="89" t="s">
        <v>180</v>
      </c>
      <c r="K1" s="89" t="s">
        <v>309</v>
      </c>
      <c r="L1" s="89" t="s">
        <v>181</v>
      </c>
      <c r="M1" s="89"/>
      <c r="N1" s="12"/>
      <c r="O1" s="84"/>
    </row>
    <row r="2" spans="1:15" ht="15" customHeight="1">
      <c r="A2" s="82" t="s">
        <v>310</v>
      </c>
      <c r="B2" s="82"/>
      <c r="C2" s="84" t="s">
        <v>172</v>
      </c>
      <c r="D2" s="84" t="s">
        <v>174</v>
      </c>
      <c r="E2" s="84" t="s">
        <v>311</v>
      </c>
      <c r="F2" s="84" t="s">
        <v>312</v>
      </c>
      <c r="G2" s="84" t="s">
        <v>313</v>
      </c>
      <c r="H2" s="84" t="s">
        <v>314</v>
      </c>
      <c r="I2" s="84" t="s">
        <v>178</v>
      </c>
      <c r="J2" s="84" t="s">
        <v>179</v>
      </c>
      <c r="K2" s="84" t="s">
        <v>315</v>
      </c>
      <c r="L2" s="84" t="s">
        <v>182</v>
      </c>
      <c r="M2" s="84" t="s">
        <v>406</v>
      </c>
      <c r="N2" s="84" t="s">
        <v>344</v>
      </c>
      <c r="O2" s="84" t="s">
        <v>345</v>
      </c>
    </row>
    <row r="3" spans="1:15" ht="15">
      <c r="A3" s="90"/>
      <c r="B3" s="85" t="s">
        <v>409</v>
      </c>
      <c r="C3" s="84" t="s">
        <v>173</v>
      </c>
      <c r="D3" s="84"/>
      <c r="E3" s="84"/>
      <c r="F3" s="84"/>
      <c r="G3" s="84"/>
      <c r="H3" s="84"/>
      <c r="I3" s="84"/>
      <c r="J3" s="84"/>
      <c r="K3" s="84"/>
      <c r="L3" s="84" t="s">
        <v>183</v>
      </c>
      <c r="M3" s="84"/>
      <c r="N3" s="84" t="s">
        <v>203</v>
      </c>
      <c r="O3" s="84" t="s">
        <v>201</v>
      </c>
    </row>
    <row r="4" spans="1:15" ht="12.75">
      <c r="A4" s="91" t="s">
        <v>1</v>
      </c>
      <c r="B4" s="92" t="s">
        <v>7</v>
      </c>
      <c r="C4" s="40">
        <v>33511000</v>
      </c>
      <c r="D4" s="40"/>
      <c r="E4" s="40"/>
      <c r="F4" s="40"/>
      <c r="G4" s="40"/>
      <c r="H4" s="40"/>
      <c r="I4" s="40"/>
      <c r="J4" s="40"/>
      <c r="K4" s="40"/>
      <c r="L4" s="40"/>
      <c r="M4" s="40">
        <v>18511000</v>
      </c>
      <c r="N4" s="84"/>
      <c r="O4" s="40">
        <v>15000000</v>
      </c>
    </row>
    <row r="5" spans="1:15" ht="12.75">
      <c r="A5" s="91" t="s">
        <v>2</v>
      </c>
      <c r="B5" s="92" t="s">
        <v>8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12"/>
      <c r="O5" s="12"/>
    </row>
    <row r="6" spans="1:15" ht="12.75">
      <c r="A6" s="91" t="s">
        <v>3</v>
      </c>
      <c r="B6" s="92" t="s">
        <v>9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12"/>
      <c r="O6" s="12"/>
    </row>
    <row r="7" spans="1:15" ht="12.75">
      <c r="A7" s="91" t="s">
        <v>4</v>
      </c>
      <c r="B7" s="92" t="s">
        <v>10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12"/>
      <c r="O7" s="12"/>
    </row>
    <row r="8" spans="1:15" ht="12.75">
      <c r="A8" s="91" t="s">
        <v>11</v>
      </c>
      <c r="B8" s="92" t="s">
        <v>12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12"/>
      <c r="O8" s="12"/>
    </row>
    <row r="9" spans="1:15" ht="12.75">
      <c r="A9" s="91" t="s">
        <v>13</v>
      </c>
      <c r="B9" s="92" t="s">
        <v>14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12"/>
      <c r="O9" s="12"/>
    </row>
    <row r="10" spans="1:15" ht="12.75">
      <c r="A10" s="91" t="s">
        <v>15</v>
      </c>
      <c r="B10" s="92" t="s">
        <v>16</v>
      </c>
      <c r="C10" s="20">
        <v>1441000</v>
      </c>
      <c r="D10" s="40"/>
      <c r="E10" s="40"/>
      <c r="F10" s="40"/>
      <c r="G10" s="40"/>
      <c r="H10" s="40"/>
      <c r="I10" s="40"/>
      <c r="J10" s="40"/>
      <c r="K10" s="40"/>
      <c r="L10" s="40"/>
      <c r="M10" s="40">
        <v>1000000</v>
      </c>
      <c r="N10" s="12"/>
      <c r="O10" s="40">
        <v>441000</v>
      </c>
    </row>
    <row r="11" spans="1:15" ht="12.75">
      <c r="A11" s="91" t="s">
        <v>5</v>
      </c>
      <c r="B11" s="92" t="s">
        <v>17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12"/>
      <c r="O11" s="12"/>
    </row>
    <row r="12" spans="1:15" ht="12.75">
      <c r="A12" s="91" t="s">
        <v>6</v>
      </c>
      <c r="B12" s="92" t="s">
        <v>18</v>
      </c>
      <c r="C12" s="40">
        <v>800000</v>
      </c>
      <c r="D12" s="40"/>
      <c r="E12" s="40"/>
      <c r="F12" s="40"/>
      <c r="G12" s="40"/>
      <c r="H12" s="40"/>
      <c r="I12" s="40"/>
      <c r="J12" s="40"/>
      <c r="K12" s="40"/>
      <c r="L12" s="40"/>
      <c r="M12" s="40">
        <v>600000</v>
      </c>
      <c r="N12" s="12"/>
      <c r="O12" s="40">
        <v>200000</v>
      </c>
    </row>
    <row r="13" spans="1:15" ht="12.75">
      <c r="A13" s="91" t="s">
        <v>19</v>
      </c>
      <c r="B13" s="92" t="s">
        <v>20</v>
      </c>
      <c r="C13" s="40">
        <v>250000</v>
      </c>
      <c r="D13" s="40"/>
      <c r="E13" s="40"/>
      <c r="F13" s="40"/>
      <c r="G13" s="40"/>
      <c r="H13" s="40"/>
      <c r="I13" s="40"/>
      <c r="J13" s="40"/>
      <c r="K13" s="40"/>
      <c r="L13" s="40"/>
      <c r="M13" s="40">
        <v>150000</v>
      </c>
      <c r="N13" s="12"/>
      <c r="O13" s="40">
        <v>100000</v>
      </c>
    </row>
    <row r="14" spans="1:15" ht="12.75">
      <c r="A14" s="91" t="s">
        <v>21</v>
      </c>
      <c r="B14" s="92" t="s">
        <v>22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12"/>
      <c r="O14" s="12"/>
    </row>
    <row r="15" spans="1:15" ht="12.75">
      <c r="A15" s="91" t="s">
        <v>23</v>
      </c>
      <c r="B15" s="92" t="s">
        <v>24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2"/>
      <c r="O15" s="12"/>
    </row>
    <row r="16" spans="1:15" ht="12.75">
      <c r="A16" s="91" t="s">
        <v>25</v>
      </c>
      <c r="B16" s="92" t="s">
        <v>26</v>
      </c>
      <c r="C16" s="40"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12"/>
      <c r="O16" s="12"/>
    </row>
    <row r="17" spans="1:15" ht="12.75">
      <c r="A17" s="93" t="s">
        <v>27</v>
      </c>
      <c r="B17" s="21" t="s">
        <v>185</v>
      </c>
      <c r="C17" s="40">
        <f aca="true" t="shared" si="0" ref="C17:O17">SUM(C4:C16)</f>
        <v>36002000</v>
      </c>
      <c r="D17" s="40">
        <f t="shared" si="0"/>
        <v>0</v>
      </c>
      <c r="E17" s="40">
        <f t="shared" si="0"/>
        <v>0</v>
      </c>
      <c r="F17" s="40">
        <f t="shared" si="0"/>
        <v>0</v>
      </c>
      <c r="G17" s="40">
        <f t="shared" si="0"/>
        <v>0</v>
      </c>
      <c r="H17" s="40">
        <f t="shared" si="0"/>
        <v>0</v>
      </c>
      <c r="I17" s="40">
        <f t="shared" si="0"/>
        <v>0</v>
      </c>
      <c r="J17" s="40">
        <f t="shared" si="0"/>
        <v>0</v>
      </c>
      <c r="K17" s="40">
        <f t="shared" si="0"/>
        <v>0</v>
      </c>
      <c r="L17" s="40">
        <f t="shared" si="0"/>
        <v>0</v>
      </c>
      <c r="M17" s="40">
        <f t="shared" si="0"/>
        <v>20261000</v>
      </c>
      <c r="N17" s="12"/>
      <c r="O17" s="40">
        <f t="shared" si="0"/>
        <v>15741000</v>
      </c>
    </row>
    <row r="18" spans="1:15" ht="12.75">
      <c r="A18" s="91" t="s">
        <v>28</v>
      </c>
      <c r="B18" s="92" t="s">
        <v>29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12"/>
      <c r="O18" s="12"/>
    </row>
    <row r="19" spans="1:15" ht="25.5">
      <c r="A19" s="91" t="s">
        <v>30</v>
      </c>
      <c r="B19" s="92" t="s">
        <v>316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12"/>
      <c r="O19" s="12"/>
    </row>
    <row r="20" spans="1:15" ht="12.75">
      <c r="A20" s="91" t="s">
        <v>31</v>
      </c>
      <c r="B20" s="92" t="s">
        <v>32</v>
      </c>
      <c r="C20" s="40">
        <v>600000</v>
      </c>
      <c r="D20" s="40"/>
      <c r="E20" s="40"/>
      <c r="F20" s="40"/>
      <c r="G20" s="40"/>
      <c r="H20" s="40"/>
      <c r="I20" s="40"/>
      <c r="J20" s="40"/>
      <c r="K20" s="40"/>
      <c r="L20" s="40"/>
      <c r="M20" s="40">
        <v>400000</v>
      </c>
      <c r="N20" s="12"/>
      <c r="O20" s="12">
        <v>200000</v>
      </c>
    </row>
    <row r="21" spans="1:15" ht="12.75">
      <c r="A21" s="93" t="s">
        <v>0</v>
      </c>
      <c r="B21" s="21" t="s">
        <v>186</v>
      </c>
      <c r="C21" s="40">
        <f aca="true" t="shared" si="1" ref="C21:O21">C18+C19+C20</f>
        <v>600000</v>
      </c>
      <c r="D21" s="40">
        <f t="shared" si="1"/>
        <v>0</v>
      </c>
      <c r="E21" s="40">
        <f t="shared" si="1"/>
        <v>0</v>
      </c>
      <c r="F21" s="40">
        <f t="shared" si="1"/>
        <v>0</v>
      </c>
      <c r="G21" s="40">
        <f t="shared" si="1"/>
        <v>0</v>
      </c>
      <c r="H21" s="40">
        <f t="shared" si="1"/>
        <v>0</v>
      </c>
      <c r="I21" s="40">
        <f t="shared" si="1"/>
        <v>0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400000</v>
      </c>
      <c r="N21" s="12"/>
      <c r="O21" s="40">
        <f t="shared" si="1"/>
        <v>200000</v>
      </c>
    </row>
    <row r="22" spans="1:15" ht="12.75">
      <c r="A22" s="93" t="s">
        <v>33</v>
      </c>
      <c r="B22" s="21" t="s">
        <v>187</v>
      </c>
      <c r="C22" s="40">
        <f aca="true" t="shared" si="2" ref="C22:O22">C17+C21</f>
        <v>36602000</v>
      </c>
      <c r="D22" s="40">
        <f t="shared" si="2"/>
        <v>0</v>
      </c>
      <c r="E22" s="40">
        <f t="shared" si="2"/>
        <v>0</v>
      </c>
      <c r="F22" s="40">
        <f t="shared" si="2"/>
        <v>0</v>
      </c>
      <c r="G22" s="40">
        <f t="shared" si="2"/>
        <v>0</v>
      </c>
      <c r="H22" s="40">
        <f t="shared" si="2"/>
        <v>0</v>
      </c>
      <c r="I22" s="40">
        <f t="shared" si="2"/>
        <v>0</v>
      </c>
      <c r="J22" s="40">
        <f t="shared" si="2"/>
        <v>0</v>
      </c>
      <c r="K22" s="40">
        <f t="shared" si="2"/>
        <v>0</v>
      </c>
      <c r="L22" s="40">
        <f t="shared" si="2"/>
        <v>0</v>
      </c>
      <c r="M22" s="40">
        <f t="shared" si="2"/>
        <v>20661000</v>
      </c>
      <c r="N22" s="12"/>
      <c r="O22" s="40">
        <f t="shared" si="2"/>
        <v>15941000</v>
      </c>
    </row>
    <row r="23" spans="1:15" ht="25.5">
      <c r="A23" s="93" t="s">
        <v>34</v>
      </c>
      <c r="B23" s="94" t="s">
        <v>35</v>
      </c>
      <c r="C23" s="40">
        <v>7149000</v>
      </c>
      <c r="D23" s="40"/>
      <c r="E23" s="40"/>
      <c r="F23" s="40"/>
      <c r="G23" s="40"/>
      <c r="H23" s="40"/>
      <c r="I23" s="40"/>
      <c r="J23" s="40"/>
      <c r="K23" s="40"/>
      <c r="L23" s="40"/>
      <c r="M23" s="40">
        <v>4134000</v>
      </c>
      <c r="N23" s="12"/>
      <c r="O23" s="12">
        <v>3015000</v>
      </c>
    </row>
    <row r="24" spans="1:15" ht="12.75">
      <c r="A24" s="91" t="s">
        <v>36</v>
      </c>
      <c r="B24" s="92" t="s">
        <v>37</v>
      </c>
      <c r="C24" s="40">
        <v>50000</v>
      </c>
      <c r="D24" s="40"/>
      <c r="E24" s="40"/>
      <c r="F24" s="40"/>
      <c r="G24" s="40"/>
      <c r="H24" s="40"/>
      <c r="I24" s="40"/>
      <c r="J24" s="40"/>
      <c r="K24" s="40"/>
      <c r="L24" s="40"/>
      <c r="M24" s="40">
        <v>30000</v>
      </c>
      <c r="N24" s="12"/>
      <c r="O24" s="12">
        <v>20000</v>
      </c>
    </row>
    <row r="25" spans="1:15" ht="12.75">
      <c r="A25" s="91" t="s">
        <v>38</v>
      </c>
      <c r="B25" s="92" t="s">
        <v>39</v>
      </c>
      <c r="C25" s="40">
        <v>950000</v>
      </c>
      <c r="D25" s="40"/>
      <c r="E25" s="40"/>
      <c r="F25" s="40"/>
      <c r="G25" s="40"/>
      <c r="H25" s="40"/>
      <c r="I25" s="40"/>
      <c r="J25" s="40"/>
      <c r="K25" s="40"/>
      <c r="L25" s="40"/>
      <c r="M25" s="40">
        <v>600000</v>
      </c>
      <c r="N25" s="12"/>
      <c r="O25" s="12">
        <v>350000</v>
      </c>
    </row>
    <row r="26" spans="1:15" ht="12.75">
      <c r="A26" s="91" t="s">
        <v>40</v>
      </c>
      <c r="B26" s="92" t="s">
        <v>41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12"/>
      <c r="O26" s="12"/>
    </row>
    <row r="27" spans="1:15" ht="12.75">
      <c r="A27" s="93" t="s">
        <v>42</v>
      </c>
      <c r="B27" s="21" t="s">
        <v>188</v>
      </c>
      <c r="C27" s="40">
        <f aca="true" t="shared" si="3" ref="C27:O27">C24+C25+C26</f>
        <v>1000000</v>
      </c>
      <c r="D27" s="40">
        <f t="shared" si="3"/>
        <v>0</v>
      </c>
      <c r="E27" s="40">
        <f t="shared" si="3"/>
        <v>0</v>
      </c>
      <c r="F27" s="40">
        <f t="shared" si="3"/>
        <v>0</v>
      </c>
      <c r="G27" s="40">
        <f t="shared" si="3"/>
        <v>0</v>
      </c>
      <c r="H27" s="40">
        <f t="shared" si="3"/>
        <v>0</v>
      </c>
      <c r="I27" s="40">
        <f t="shared" si="3"/>
        <v>0</v>
      </c>
      <c r="J27" s="40">
        <f t="shared" si="3"/>
        <v>0</v>
      </c>
      <c r="K27" s="40">
        <f t="shared" si="3"/>
        <v>0</v>
      </c>
      <c r="L27" s="40">
        <f t="shared" si="3"/>
        <v>0</v>
      </c>
      <c r="M27" s="40">
        <f t="shared" si="3"/>
        <v>630000</v>
      </c>
      <c r="N27" s="12"/>
      <c r="O27" s="40">
        <f t="shared" si="3"/>
        <v>370000</v>
      </c>
    </row>
    <row r="28" spans="1:15" ht="12.75">
      <c r="A28" s="91" t="s">
        <v>43</v>
      </c>
      <c r="B28" s="92" t="s">
        <v>44</v>
      </c>
      <c r="C28" s="40">
        <v>200000</v>
      </c>
      <c r="D28" s="40"/>
      <c r="E28" s="40"/>
      <c r="F28" s="40"/>
      <c r="G28" s="40"/>
      <c r="H28" s="40"/>
      <c r="I28" s="40"/>
      <c r="J28" s="40"/>
      <c r="K28" s="40"/>
      <c r="L28" s="40"/>
      <c r="M28" s="40">
        <v>150000</v>
      </c>
      <c r="N28" s="12"/>
      <c r="O28" s="12">
        <v>50000</v>
      </c>
    </row>
    <row r="29" spans="1:15" ht="12.75">
      <c r="A29" s="91" t="s">
        <v>45</v>
      </c>
      <c r="B29" s="92" t="s">
        <v>46</v>
      </c>
      <c r="C29" s="40">
        <v>250000</v>
      </c>
      <c r="D29" s="40"/>
      <c r="E29" s="40"/>
      <c r="F29" s="40"/>
      <c r="G29" s="40"/>
      <c r="H29" s="40"/>
      <c r="I29" s="40"/>
      <c r="J29" s="40"/>
      <c r="K29" s="40"/>
      <c r="L29" s="40"/>
      <c r="M29" s="40">
        <v>150000</v>
      </c>
      <c r="N29" s="12"/>
      <c r="O29" s="12">
        <v>100000</v>
      </c>
    </row>
    <row r="30" spans="1:15" ht="12.75">
      <c r="A30" s="93" t="s">
        <v>47</v>
      </c>
      <c r="B30" s="21" t="s">
        <v>189</v>
      </c>
      <c r="C30" s="40">
        <f aca="true" t="shared" si="4" ref="C30:L30">C28+C29</f>
        <v>450000</v>
      </c>
      <c r="D30" s="40">
        <f t="shared" si="4"/>
        <v>0</v>
      </c>
      <c r="E30" s="40">
        <f t="shared" si="4"/>
        <v>0</v>
      </c>
      <c r="F30" s="40">
        <f t="shared" si="4"/>
        <v>0</v>
      </c>
      <c r="G30" s="40">
        <f t="shared" si="4"/>
        <v>0</v>
      </c>
      <c r="H30" s="40">
        <f t="shared" si="4"/>
        <v>0</v>
      </c>
      <c r="I30" s="40">
        <f t="shared" si="4"/>
        <v>0</v>
      </c>
      <c r="J30" s="40">
        <f t="shared" si="4"/>
        <v>0</v>
      </c>
      <c r="K30" s="40">
        <f t="shared" si="4"/>
        <v>0</v>
      </c>
      <c r="L30" s="40">
        <f t="shared" si="4"/>
        <v>0</v>
      </c>
      <c r="M30" s="40">
        <v>300000</v>
      </c>
      <c r="N30" s="12"/>
      <c r="O30" s="12">
        <v>150000</v>
      </c>
    </row>
    <row r="31" spans="1:15" ht="12.75">
      <c r="A31" s="91" t="s">
        <v>48</v>
      </c>
      <c r="B31" s="92" t="s">
        <v>49</v>
      </c>
      <c r="C31" s="40">
        <v>700000</v>
      </c>
      <c r="D31" s="40"/>
      <c r="E31" s="40"/>
      <c r="F31" s="40"/>
      <c r="G31" s="40"/>
      <c r="H31" s="40"/>
      <c r="I31" s="40"/>
      <c r="J31" s="40"/>
      <c r="K31" s="40"/>
      <c r="L31" s="40"/>
      <c r="M31" s="40">
        <v>400000</v>
      </c>
      <c r="N31" s="12"/>
      <c r="O31" s="12">
        <v>300000</v>
      </c>
    </row>
    <row r="32" spans="1:15" ht="12.75">
      <c r="A32" s="91" t="s">
        <v>50</v>
      </c>
      <c r="B32" s="92" t="s">
        <v>51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12"/>
      <c r="O32" s="12"/>
    </row>
    <row r="33" spans="1:15" ht="12.75">
      <c r="A33" s="91" t="s">
        <v>52</v>
      </c>
      <c r="B33" s="92" t="s">
        <v>53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12"/>
      <c r="O33" s="12"/>
    </row>
    <row r="34" spans="1:15" ht="12.75">
      <c r="A34" s="91" t="s">
        <v>54</v>
      </c>
      <c r="B34" s="92" t="s">
        <v>55</v>
      </c>
      <c r="C34" s="40">
        <v>500000</v>
      </c>
      <c r="D34" s="40"/>
      <c r="E34" s="40"/>
      <c r="F34" s="40"/>
      <c r="G34" s="40"/>
      <c r="H34" s="40"/>
      <c r="I34" s="40"/>
      <c r="J34" s="40"/>
      <c r="K34" s="40"/>
      <c r="L34" s="40"/>
      <c r="M34" s="40">
        <v>300000</v>
      </c>
      <c r="N34" s="12"/>
      <c r="O34" s="12">
        <v>200000</v>
      </c>
    </row>
    <row r="35" spans="1:15" ht="12.75">
      <c r="A35" s="91" t="s">
        <v>56</v>
      </c>
      <c r="B35" s="92" t="s">
        <v>57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12"/>
      <c r="O35" s="12"/>
    </row>
    <row r="36" spans="1:15" ht="12.75">
      <c r="A36" s="91" t="s">
        <v>58</v>
      </c>
      <c r="B36" s="92" t="s">
        <v>59</v>
      </c>
      <c r="C36" s="40">
        <v>150000</v>
      </c>
      <c r="D36" s="40"/>
      <c r="E36" s="40"/>
      <c r="F36" s="40"/>
      <c r="G36" s="40"/>
      <c r="H36" s="40"/>
      <c r="I36" s="40"/>
      <c r="J36" s="40"/>
      <c r="K36" s="40"/>
      <c r="L36" s="40"/>
      <c r="M36" s="40">
        <v>100000</v>
      </c>
      <c r="N36" s="12"/>
      <c r="O36" s="12">
        <v>50000</v>
      </c>
    </row>
    <row r="37" spans="1:15" ht="12.75">
      <c r="A37" s="91" t="s">
        <v>60</v>
      </c>
      <c r="B37" s="92" t="s">
        <v>61</v>
      </c>
      <c r="C37" s="40">
        <v>830000</v>
      </c>
      <c r="D37" s="40"/>
      <c r="E37" s="40"/>
      <c r="F37" s="40"/>
      <c r="G37" s="40"/>
      <c r="H37" s="40"/>
      <c r="I37" s="40"/>
      <c r="J37" s="40"/>
      <c r="K37" s="40"/>
      <c r="L37" s="40"/>
      <c r="M37" s="40">
        <v>500000</v>
      </c>
      <c r="N37" s="12"/>
      <c r="O37" s="12">
        <v>330000</v>
      </c>
    </row>
    <row r="38" spans="1:15" ht="12.75">
      <c r="A38" s="93" t="s">
        <v>62</v>
      </c>
      <c r="B38" s="21" t="s">
        <v>190</v>
      </c>
      <c r="C38" s="40">
        <f aca="true" t="shared" si="5" ref="C38:O38">SUM(C31:C37)</f>
        <v>2180000</v>
      </c>
      <c r="D38" s="40">
        <f t="shared" si="5"/>
        <v>0</v>
      </c>
      <c r="E38" s="40">
        <f t="shared" si="5"/>
        <v>0</v>
      </c>
      <c r="F38" s="40">
        <f t="shared" si="5"/>
        <v>0</v>
      </c>
      <c r="G38" s="40">
        <f t="shared" si="5"/>
        <v>0</v>
      </c>
      <c r="H38" s="40">
        <f t="shared" si="5"/>
        <v>0</v>
      </c>
      <c r="I38" s="40">
        <f t="shared" si="5"/>
        <v>0</v>
      </c>
      <c r="J38" s="40">
        <f t="shared" si="5"/>
        <v>0</v>
      </c>
      <c r="K38" s="40">
        <f t="shared" si="5"/>
        <v>0</v>
      </c>
      <c r="L38" s="40">
        <f t="shared" si="5"/>
        <v>0</v>
      </c>
      <c r="M38" s="40">
        <f t="shared" si="5"/>
        <v>1300000</v>
      </c>
      <c r="N38" s="12"/>
      <c r="O38" s="40">
        <f t="shared" si="5"/>
        <v>880000</v>
      </c>
    </row>
    <row r="39" spans="1:15" ht="12.75">
      <c r="A39" s="91" t="s">
        <v>63</v>
      </c>
      <c r="B39" s="92" t="s">
        <v>64</v>
      </c>
      <c r="C39" s="40">
        <v>500000</v>
      </c>
      <c r="D39" s="40"/>
      <c r="E39" s="40"/>
      <c r="F39" s="40"/>
      <c r="G39" s="40"/>
      <c r="H39" s="40"/>
      <c r="I39" s="40"/>
      <c r="J39" s="40"/>
      <c r="K39" s="40"/>
      <c r="L39" s="40"/>
      <c r="M39" s="40">
        <v>300000</v>
      </c>
      <c r="N39" s="12"/>
      <c r="O39" s="12">
        <v>200000</v>
      </c>
    </row>
    <row r="40" spans="1:15" ht="12.75">
      <c r="A40" s="91" t="s">
        <v>65</v>
      </c>
      <c r="B40" s="92" t="s">
        <v>66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12"/>
      <c r="O40" s="12"/>
    </row>
    <row r="41" spans="1:15" ht="12.75">
      <c r="A41" s="93" t="s">
        <v>67</v>
      </c>
      <c r="B41" s="21" t="s">
        <v>191</v>
      </c>
      <c r="C41" s="40">
        <f>C39+C40</f>
        <v>500000</v>
      </c>
      <c r="D41" s="40">
        <f aca="true" t="shared" si="6" ref="D41:L41">D39+D40</f>
        <v>0</v>
      </c>
      <c r="E41" s="40">
        <f t="shared" si="6"/>
        <v>0</v>
      </c>
      <c r="F41" s="40">
        <f t="shared" si="6"/>
        <v>0</v>
      </c>
      <c r="G41" s="40">
        <f t="shared" si="6"/>
        <v>0</v>
      </c>
      <c r="H41" s="40">
        <f t="shared" si="6"/>
        <v>0</v>
      </c>
      <c r="I41" s="40">
        <f t="shared" si="6"/>
        <v>0</v>
      </c>
      <c r="J41" s="40">
        <f t="shared" si="6"/>
        <v>0</v>
      </c>
      <c r="K41" s="40">
        <f t="shared" si="6"/>
        <v>0</v>
      </c>
      <c r="L41" s="40">
        <f t="shared" si="6"/>
        <v>0</v>
      </c>
      <c r="M41" s="40">
        <f>M39+M40</f>
        <v>300000</v>
      </c>
      <c r="N41" s="12"/>
      <c r="O41" s="40">
        <f>O39+O40</f>
        <v>200000</v>
      </c>
    </row>
    <row r="42" spans="1:15" ht="12.75">
      <c r="A42" s="91" t="s">
        <v>68</v>
      </c>
      <c r="B42" s="92" t="s">
        <v>69</v>
      </c>
      <c r="C42" s="40">
        <v>1142000</v>
      </c>
      <c r="D42" s="40"/>
      <c r="E42" s="40"/>
      <c r="F42" s="40"/>
      <c r="G42" s="40"/>
      <c r="H42" s="40"/>
      <c r="I42" s="40"/>
      <c r="J42" s="40"/>
      <c r="K42" s="40"/>
      <c r="L42" s="40"/>
      <c r="M42" s="40">
        <v>495000</v>
      </c>
      <c r="N42" s="12"/>
      <c r="O42" s="40">
        <v>647000</v>
      </c>
    </row>
    <row r="43" spans="1:15" ht="12.75">
      <c r="A43" s="91" t="s">
        <v>70</v>
      </c>
      <c r="B43" s="92" t="s">
        <v>71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12"/>
      <c r="O43" s="12"/>
    </row>
    <row r="44" spans="1:15" ht="12.75">
      <c r="A44" s="91" t="s">
        <v>72</v>
      </c>
      <c r="B44" s="92" t="s">
        <v>73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12"/>
      <c r="O44" s="12"/>
    </row>
    <row r="45" spans="1:15" ht="12.75">
      <c r="A45" s="91" t="s">
        <v>74</v>
      </c>
      <c r="B45" s="92" t="s">
        <v>75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12"/>
      <c r="O45" s="12"/>
    </row>
    <row r="46" spans="1:15" ht="12.75">
      <c r="A46" s="91" t="s">
        <v>76</v>
      </c>
      <c r="B46" s="92" t="s">
        <v>77</v>
      </c>
      <c r="C46" s="40">
        <v>100000</v>
      </c>
      <c r="D46" s="40"/>
      <c r="E46" s="40"/>
      <c r="F46" s="40"/>
      <c r="G46" s="40"/>
      <c r="H46" s="40"/>
      <c r="I46" s="40"/>
      <c r="J46" s="40"/>
      <c r="K46" s="40"/>
      <c r="L46" s="40"/>
      <c r="M46" s="40">
        <v>60000</v>
      </c>
      <c r="N46" s="12"/>
      <c r="O46" s="12">
        <v>40000</v>
      </c>
    </row>
    <row r="47" spans="1:15" ht="12.75">
      <c r="A47" s="93" t="s">
        <v>78</v>
      </c>
      <c r="B47" s="21" t="s">
        <v>192</v>
      </c>
      <c r="C47" s="40">
        <f aca="true" t="shared" si="7" ref="C47:O47">SUM(C42:C46)</f>
        <v>1242000</v>
      </c>
      <c r="D47" s="40">
        <f t="shared" si="7"/>
        <v>0</v>
      </c>
      <c r="E47" s="40">
        <f t="shared" si="7"/>
        <v>0</v>
      </c>
      <c r="F47" s="40">
        <f t="shared" si="7"/>
        <v>0</v>
      </c>
      <c r="G47" s="40">
        <f t="shared" si="7"/>
        <v>0</v>
      </c>
      <c r="H47" s="40">
        <f t="shared" si="7"/>
        <v>0</v>
      </c>
      <c r="I47" s="40">
        <f t="shared" si="7"/>
        <v>0</v>
      </c>
      <c r="J47" s="40">
        <f t="shared" si="7"/>
        <v>0</v>
      </c>
      <c r="K47" s="40">
        <f t="shared" si="7"/>
        <v>0</v>
      </c>
      <c r="L47" s="40">
        <f t="shared" si="7"/>
        <v>0</v>
      </c>
      <c r="M47" s="40">
        <f t="shared" si="7"/>
        <v>555000</v>
      </c>
      <c r="N47" s="12"/>
      <c r="O47" s="40">
        <f t="shared" si="7"/>
        <v>687000</v>
      </c>
    </row>
    <row r="48" spans="1:15" ht="12.75">
      <c r="A48" s="93" t="s">
        <v>79</v>
      </c>
      <c r="B48" s="21" t="s">
        <v>193</v>
      </c>
      <c r="C48" s="40">
        <f aca="true" t="shared" si="8" ref="C48:O48">C27+C30+C38+C41+C47</f>
        <v>5372000</v>
      </c>
      <c r="D48" s="40">
        <f t="shared" si="8"/>
        <v>0</v>
      </c>
      <c r="E48" s="40">
        <f t="shared" si="8"/>
        <v>0</v>
      </c>
      <c r="F48" s="40">
        <f t="shared" si="8"/>
        <v>0</v>
      </c>
      <c r="G48" s="40">
        <f t="shared" si="8"/>
        <v>0</v>
      </c>
      <c r="H48" s="40">
        <f t="shared" si="8"/>
        <v>0</v>
      </c>
      <c r="I48" s="40">
        <f t="shared" si="8"/>
        <v>0</v>
      </c>
      <c r="J48" s="40">
        <f t="shared" si="8"/>
        <v>0</v>
      </c>
      <c r="K48" s="40">
        <f t="shared" si="8"/>
        <v>0</v>
      </c>
      <c r="L48" s="40">
        <f t="shared" si="8"/>
        <v>0</v>
      </c>
      <c r="M48" s="40">
        <f t="shared" si="8"/>
        <v>3085000</v>
      </c>
      <c r="N48" s="12"/>
      <c r="O48" s="40">
        <f t="shared" si="8"/>
        <v>2287000</v>
      </c>
    </row>
    <row r="49" spans="1:15" ht="12.75">
      <c r="A49" s="91" t="s">
        <v>80</v>
      </c>
      <c r="B49" s="92" t="s">
        <v>81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12"/>
      <c r="O49" s="12"/>
    </row>
    <row r="50" spans="1:15" ht="12.75">
      <c r="A50" s="91" t="s">
        <v>82</v>
      </c>
      <c r="B50" s="92" t="s">
        <v>83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12"/>
      <c r="O50" s="12"/>
    </row>
    <row r="51" spans="1:15" ht="12.75">
      <c r="A51" s="91" t="s">
        <v>84</v>
      </c>
      <c r="B51" s="92" t="s">
        <v>85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12"/>
      <c r="O51" s="12"/>
    </row>
    <row r="52" spans="1:15" ht="12.75">
      <c r="A52" s="91" t="s">
        <v>86</v>
      </c>
      <c r="B52" s="92" t="s">
        <v>87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12"/>
      <c r="O52" s="12"/>
    </row>
    <row r="53" spans="1:15" ht="12.75">
      <c r="A53" s="91" t="s">
        <v>88</v>
      </c>
      <c r="B53" s="92" t="s">
        <v>89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12"/>
      <c r="O53" s="12"/>
    </row>
    <row r="54" spans="1:15" ht="12.75">
      <c r="A54" s="91" t="s">
        <v>90</v>
      </c>
      <c r="B54" s="92" t="s">
        <v>91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12"/>
      <c r="O54" s="12"/>
    </row>
    <row r="55" spans="1:15" ht="12.75">
      <c r="A55" s="91" t="s">
        <v>92</v>
      </c>
      <c r="B55" s="92" t="s">
        <v>93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12"/>
      <c r="O55" s="12"/>
    </row>
    <row r="56" spans="1:15" ht="12.75">
      <c r="A56" s="91" t="s">
        <v>94</v>
      </c>
      <c r="B56" s="92" t="s">
        <v>95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12"/>
      <c r="O56" s="12"/>
    </row>
    <row r="57" spans="1:15" ht="12.75">
      <c r="A57" s="93" t="s">
        <v>96</v>
      </c>
      <c r="B57" s="21" t="s">
        <v>194</v>
      </c>
      <c r="C57" s="40">
        <f aca="true" t="shared" si="9" ref="C57:L57">SUM(C49:C56)</f>
        <v>0</v>
      </c>
      <c r="D57" s="40">
        <f t="shared" si="9"/>
        <v>0</v>
      </c>
      <c r="E57" s="40">
        <f t="shared" si="9"/>
        <v>0</v>
      </c>
      <c r="F57" s="40">
        <f t="shared" si="9"/>
        <v>0</v>
      </c>
      <c r="G57" s="40">
        <f t="shared" si="9"/>
        <v>0</v>
      </c>
      <c r="H57" s="40">
        <f t="shared" si="9"/>
        <v>0</v>
      </c>
      <c r="I57" s="40">
        <f t="shared" si="9"/>
        <v>0</v>
      </c>
      <c r="J57" s="40">
        <f t="shared" si="9"/>
        <v>0</v>
      </c>
      <c r="K57" s="40">
        <f t="shared" si="9"/>
        <v>0</v>
      </c>
      <c r="L57" s="40">
        <f t="shared" si="9"/>
        <v>0</v>
      </c>
      <c r="M57" s="40"/>
      <c r="N57" s="12"/>
      <c r="O57" s="12"/>
    </row>
    <row r="58" spans="1:15" ht="12.75">
      <c r="A58" s="91" t="s">
        <v>97</v>
      </c>
      <c r="B58" s="92" t="s">
        <v>98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12"/>
      <c r="O58" s="12"/>
    </row>
    <row r="59" spans="1:15" ht="12.75">
      <c r="A59" s="91" t="s">
        <v>99</v>
      </c>
      <c r="B59" s="92" t="s">
        <v>100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12"/>
      <c r="O59" s="12"/>
    </row>
    <row r="60" spans="1:15" ht="25.5">
      <c r="A60" s="91" t="s">
        <v>101</v>
      </c>
      <c r="B60" s="92" t="s">
        <v>317</v>
      </c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12"/>
      <c r="O60" s="12"/>
    </row>
    <row r="61" spans="1:15" ht="25.5">
      <c r="A61" s="91" t="s">
        <v>102</v>
      </c>
      <c r="B61" s="92" t="s">
        <v>318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12"/>
      <c r="O61" s="12"/>
    </row>
    <row r="62" spans="1:15" ht="25.5">
      <c r="A62" s="91" t="s">
        <v>103</v>
      </c>
      <c r="B62" s="92" t="s">
        <v>319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12"/>
      <c r="O62" s="12"/>
    </row>
    <row r="63" spans="1:15" ht="12.75">
      <c r="A63" s="91" t="s">
        <v>104</v>
      </c>
      <c r="B63" s="92" t="s">
        <v>105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12"/>
      <c r="O63" s="12"/>
    </row>
    <row r="64" spans="1:15" ht="25.5">
      <c r="A64" s="91" t="s">
        <v>106</v>
      </c>
      <c r="B64" s="92" t="s">
        <v>320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12"/>
      <c r="O64" s="12"/>
    </row>
    <row r="65" spans="1:15" ht="25.5">
      <c r="A65" s="91" t="s">
        <v>107</v>
      </c>
      <c r="B65" s="92" t="s">
        <v>321</v>
      </c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12"/>
      <c r="O65" s="12"/>
    </row>
    <row r="66" spans="1:15" ht="12.75">
      <c r="A66" s="91" t="s">
        <v>108</v>
      </c>
      <c r="B66" s="92" t="s">
        <v>109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12"/>
      <c r="O66" s="12"/>
    </row>
    <row r="67" spans="1:15" ht="12.75">
      <c r="A67" s="91" t="s">
        <v>110</v>
      </c>
      <c r="B67" s="92" t="s">
        <v>111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12"/>
      <c r="O67" s="12"/>
    </row>
    <row r="68" spans="1:15" ht="12.75">
      <c r="A68" s="91" t="s">
        <v>112</v>
      </c>
      <c r="B68" s="92" t="s">
        <v>113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12"/>
      <c r="O68" s="12"/>
    </row>
    <row r="69" spans="1:15" ht="12.75">
      <c r="A69" s="91" t="s">
        <v>114</v>
      </c>
      <c r="B69" s="92" t="s">
        <v>115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12"/>
      <c r="O69" s="12"/>
    </row>
    <row r="70" spans="1:15" ht="12.75">
      <c r="A70" s="93" t="s">
        <v>116</v>
      </c>
      <c r="B70" s="21" t="s">
        <v>195</v>
      </c>
      <c r="C70" s="40">
        <f aca="true" t="shared" si="10" ref="C70:L70">SUM(C58:C69)</f>
        <v>0</v>
      </c>
      <c r="D70" s="40">
        <f t="shared" si="10"/>
        <v>0</v>
      </c>
      <c r="E70" s="40">
        <f t="shared" si="10"/>
        <v>0</v>
      </c>
      <c r="F70" s="40">
        <f t="shared" si="10"/>
        <v>0</v>
      </c>
      <c r="G70" s="40">
        <f t="shared" si="10"/>
        <v>0</v>
      </c>
      <c r="H70" s="40">
        <f t="shared" si="10"/>
        <v>0</v>
      </c>
      <c r="I70" s="40">
        <f t="shared" si="10"/>
        <v>0</v>
      </c>
      <c r="J70" s="40">
        <f t="shared" si="10"/>
        <v>0</v>
      </c>
      <c r="K70" s="40">
        <f t="shared" si="10"/>
        <v>0</v>
      </c>
      <c r="L70" s="40">
        <f t="shared" si="10"/>
        <v>0</v>
      </c>
      <c r="M70" s="40"/>
      <c r="N70" s="12"/>
      <c r="O70" s="12"/>
    </row>
    <row r="71" spans="1:15" ht="12.75">
      <c r="A71" s="91" t="s">
        <v>117</v>
      </c>
      <c r="B71" s="92" t="s">
        <v>118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12"/>
      <c r="O71" s="12"/>
    </row>
    <row r="72" spans="1:15" ht="12.75">
      <c r="A72" s="91" t="s">
        <v>119</v>
      </c>
      <c r="B72" s="92" t="s">
        <v>120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12"/>
      <c r="O72" s="12"/>
    </row>
    <row r="73" spans="1:15" ht="12.75">
      <c r="A73" s="91" t="s">
        <v>121</v>
      </c>
      <c r="B73" s="92" t="s">
        <v>122</v>
      </c>
      <c r="C73" s="40">
        <v>0</v>
      </c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12"/>
      <c r="O73" s="12"/>
    </row>
    <row r="74" spans="1:15" ht="12.75">
      <c r="A74" s="91" t="s">
        <v>123</v>
      </c>
      <c r="B74" s="92" t="s">
        <v>124</v>
      </c>
      <c r="C74" s="40">
        <v>472000</v>
      </c>
      <c r="D74" s="40"/>
      <c r="E74" s="40"/>
      <c r="F74" s="40"/>
      <c r="G74" s="40"/>
      <c r="H74" s="40"/>
      <c r="I74" s="40"/>
      <c r="J74" s="40"/>
      <c r="K74" s="40"/>
      <c r="L74" s="40"/>
      <c r="M74" s="40">
        <v>472000</v>
      </c>
      <c r="N74" s="12"/>
      <c r="O74" s="12"/>
    </row>
    <row r="75" spans="1:15" ht="12.75">
      <c r="A75" s="91" t="s">
        <v>125</v>
      </c>
      <c r="B75" s="92" t="s">
        <v>126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12"/>
      <c r="O75" s="12"/>
    </row>
    <row r="76" spans="1:15" ht="12.75">
      <c r="A76" s="91" t="s">
        <v>127</v>
      </c>
      <c r="B76" s="92" t="s">
        <v>128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12"/>
      <c r="O76" s="12"/>
    </row>
    <row r="77" spans="1:15" ht="12.75">
      <c r="A77" s="91" t="s">
        <v>129</v>
      </c>
      <c r="B77" s="92" t="s">
        <v>130</v>
      </c>
      <c r="C77" s="40">
        <v>128000</v>
      </c>
      <c r="D77" s="40"/>
      <c r="E77" s="40"/>
      <c r="F77" s="40"/>
      <c r="G77" s="40"/>
      <c r="H77" s="40"/>
      <c r="I77" s="40"/>
      <c r="J77" s="40"/>
      <c r="K77" s="40"/>
      <c r="L77" s="40"/>
      <c r="M77" s="40">
        <v>128000</v>
      </c>
      <c r="N77" s="12"/>
      <c r="O77" s="12"/>
    </row>
    <row r="78" spans="1:15" ht="12.75">
      <c r="A78" s="93" t="s">
        <v>131</v>
      </c>
      <c r="B78" s="21" t="s">
        <v>196</v>
      </c>
      <c r="C78" s="40">
        <f aca="true" t="shared" si="11" ref="C78:L78">SUM(C71:C77)</f>
        <v>600000</v>
      </c>
      <c r="D78" s="40">
        <f t="shared" si="11"/>
        <v>0</v>
      </c>
      <c r="E78" s="40">
        <f t="shared" si="11"/>
        <v>0</v>
      </c>
      <c r="F78" s="40">
        <f t="shared" si="11"/>
        <v>0</v>
      </c>
      <c r="G78" s="40">
        <f t="shared" si="11"/>
        <v>0</v>
      </c>
      <c r="H78" s="40">
        <f t="shared" si="11"/>
        <v>0</v>
      </c>
      <c r="I78" s="40">
        <f t="shared" si="11"/>
        <v>0</v>
      </c>
      <c r="J78" s="40">
        <f t="shared" si="11"/>
        <v>0</v>
      </c>
      <c r="K78" s="40">
        <f t="shared" si="11"/>
        <v>0</v>
      </c>
      <c r="L78" s="40">
        <f t="shared" si="11"/>
        <v>0</v>
      </c>
      <c r="M78" s="40">
        <f>SUM(M74:M77)</f>
        <v>600000</v>
      </c>
      <c r="N78" s="12"/>
      <c r="O78" s="12"/>
    </row>
    <row r="79" spans="1:15" ht="12.75">
      <c r="A79" s="91" t="s">
        <v>132</v>
      </c>
      <c r="B79" s="92" t="s">
        <v>133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12"/>
      <c r="O79" s="12"/>
    </row>
    <row r="80" spans="1:15" ht="12.75">
      <c r="A80" s="91" t="s">
        <v>134</v>
      </c>
      <c r="B80" s="92" t="s">
        <v>135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12"/>
      <c r="O80" s="12"/>
    </row>
    <row r="81" spans="1:15" ht="12.75">
      <c r="A81" s="91" t="s">
        <v>136</v>
      </c>
      <c r="B81" s="92" t="s">
        <v>137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12"/>
      <c r="O81" s="12"/>
    </row>
    <row r="82" spans="1:15" ht="12.75">
      <c r="A82" s="91" t="s">
        <v>138</v>
      </c>
      <c r="B82" s="92" t="s">
        <v>139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12"/>
      <c r="O82" s="12"/>
    </row>
    <row r="83" spans="1:15" ht="12.75">
      <c r="A83" s="93" t="s">
        <v>140</v>
      </c>
      <c r="B83" s="21" t="s">
        <v>197</v>
      </c>
      <c r="C83" s="40">
        <f aca="true" t="shared" si="12" ref="C83:L83">SUM(C79:C82)</f>
        <v>0</v>
      </c>
      <c r="D83" s="40">
        <f t="shared" si="12"/>
        <v>0</v>
      </c>
      <c r="E83" s="40">
        <f t="shared" si="12"/>
        <v>0</v>
      </c>
      <c r="F83" s="40">
        <f t="shared" si="12"/>
        <v>0</v>
      </c>
      <c r="G83" s="40">
        <f t="shared" si="12"/>
        <v>0</v>
      </c>
      <c r="H83" s="40">
        <f t="shared" si="12"/>
        <v>0</v>
      </c>
      <c r="I83" s="40">
        <f t="shared" si="12"/>
        <v>0</v>
      </c>
      <c r="J83" s="40">
        <f t="shared" si="12"/>
        <v>0</v>
      </c>
      <c r="K83" s="40">
        <f t="shared" si="12"/>
        <v>0</v>
      </c>
      <c r="L83" s="40">
        <f t="shared" si="12"/>
        <v>0</v>
      </c>
      <c r="M83" s="40"/>
      <c r="N83" s="12"/>
      <c r="O83" s="12"/>
    </row>
    <row r="84" spans="1:15" ht="25.5">
      <c r="A84" s="91" t="s">
        <v>141</v>
      </c>
      <c r="B84" s="92" t="s">
        <v>322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12"/>
      <c r="O84" s="12"/>
    </row>
    <row r="85" spans="1:15" ht="25.5">
      <c r="A85" s="91" t="s">
        <v>142</v>
      </c>
      <c r="B85" s="92" t="s">
        <v>323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12"/>
      <c r="O85" s="12"/>
    </row>
    <row r="86" spans="1:15" ht="25.5">
      <c r="A86" s="91" t="s">
        <v>143</v>
      </c>
      <c r="B86" s="92" t="s">
        <v>324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12"/>
      <c r="O86" s="12"/>
    </row>
    <row r="87" spans="1:15" ht="12.75">
      <c r="A87" s="91" t="s">
        <v>144</v>
      </c>
      <c r="B87" s="92" t="s">
        <v>145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12"/>
      <c r="O87" s="12"/>
    </row>
    <row r="88" spans="1:15" ht="25.5">
      <c r="A88" s="91" t="s">
        <v>146</v>
      </c>
      <c r="B88" s="92" t="s">
        <v>325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12"/>
      <c r="O88" s="12"/>
    </row>
    <row r="89" spans="1:15" ht="25.5">
      <c r="A89" s="91" t="s">
        <v>147</v>
      </c>
      <c r="B89" s="92" t="s">
        <v>326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12"/>
      <c r="O89" s="12"/>
    </row>
    <row r="90" spans="1:15" ht="12.75">
      <c r="A90" s="91" t="s">
        <v>148</v>
      </c>
      <c r="B90" s="92" t="s">
        <v>149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12"/>
      <c r="O90" s="12"/>
    </row>
    <row r="91" spans="1:15" ht="12.75">
      <c r="A91" s="91" t="s">
        <v>150</v>
      </c>
      <c r="B91" s="92" t="s">
        <v>151</v>
      </c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12"/>
      <c r="O91" s="12"/>
    </row>
    <row r="92" spans="1:15" ht="12.75">
      <c r="A92" s="93" t="s">
        <v>152</v>
      </c>
      <c r="B92" s="21" t="s">
        <v>198</v>
      </c>
      <c r="C92" s="40">
        <f aca="true" t="shared" si="13" ref="C92:L92">SUM(C84:C91)</f>
        <v>0</v>
      </c>
      <c r="D92" s="40">
        <f t="shared" si="13"/>
        <v>0</v>
      </c>
      <c r="E92" s="40">
        <f t="shared" si="13"/>
        <v>0</v>
      </c>
      <c r="F92" s="40">
        <f t="shared" si="13"/>
        <v>0</v>
      </c>
      <c r="G92" s="40">
        <f t="shared" si="13"/>
        <v>0</v>
      </c>
      <c r="H92" s="40">
        <f t="shared" si="13"/>
        <v>0</v>
      </c>
      <c r="I92" s="40">
        <f t="shared" si="13"/>
        <v>0</v>
      </c>
      <c r="J92" s="40">
        <f t="shared" si="13"/>
        <v>0</v>
      </c>
      <c r="K92" s="40">
        <f t="shared" si="13"/>
        <v>0</v>
      </c>
      <c r="L92" s="40">
        <f t="shared" si="13"/>
        <v>0</v>
      </c>
      <c r="M92" s="40"/>
      <c r="N92" s="12"/>
      <c r="O92" s="12"/>
    </row>
    <row r="93" spans="1:15" ht="12.75">
      <c r="A93" s="93" t="s">
        <v>153</v>
      </c>
      <c r="B93" s="21" t="s">
        <v>199</v>
      </c>
      <c r="C93" s="40">
        <f aca="true" t="shared" si="14" ref="C93:O93">C22+C23+C48+C57+C70+C78+C83+C92</f>
        <v>49723000</v>
      </c>
      <c r="D93" s="40">
        <f t="shared" si="14"/>
        <v>0</v>
      </c>
      <c r="E93" s="40">
        <f t="shared" si="14"/>
        <v>0</v>
      </c>
      <c r="F93" s="40">
        <f t="shared" si="14"/>
        <v>0</v>
      </c>
      <c r="G93" s="40">
        <f t="shared" si="14"/>
        <v>0</v>
      </c>
      <c r="H93" s="40">
        <f t="shared" si="14"/>
        <v>0</v>
      </c>
      <c r="I93" s="40">
        <f t="shared" si="14"/>
        <v>0</v>
      </c>
      <c r="J93" s="40">
        <f t="shared" si="14"/>
        <v>0</v>
      </c>
      <c r="K93" s="40">
        <f t="shared" si="14"/>
        <v>0</v>
      </c>
      <c r="L93" s="40">
        <f t="shared" si="14"/>
        <v>0</v>
      </c>
      <c r="M93" s="40">
        <f t="shared" si="14"/>
        <v>28480000</v>
      </c>
      <c r="N93" s="12"/>
      <c r="O93" s="40">
        <f t="shared" si="14"/>
        <v>21243000</v>
      </c>
    </row>
    <row r="94" spans="1:15" ht="12.75">
      <c r="A94" s="91" t="s">
        <v>1</v>
      </c>
      <c r="B94" s="92" t="s">
        <v>154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12"/>
      <c r="O94" s="12"/>
    </row>
    <row r="95" spans="1:15" ht="12.75">
      <c r="A95" s="91" t="s">
        <v>2</v>
      </c>
      <c r="B95" s="92" t="s">
        <v>155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12"/>
      <c r="O95" s="12"/>
    </row>
    <row r="96" spans="1:15" ht="12.75">
      <c r="A96" s="91" t="s">
        <v>3</v>
      </c>
      <c r="B96" s="92" t="s">
        <v>156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12"/>
      <c r="O96" s="12"/>
    </row>
    <row r="97" spans="1:15" ht="12.75">
      <c r="A97" s="93" t="s">
        <v>4</v>
      </c>
      <c r="B97" s="21" t="s">
        <v>206</v>
      </c>
      <c r="C97" s="40">
        <f>C94+C95+C96</f>
        <v>0</v>
      </c>
      <c r="D97" s="40">
        <f aca="true" t="shared" si="15" ref="D97:L97">D94+D95+D96</f>
        <v>0</v>
      </c>
      <c r="E97" s="40">
        <f t="shared" si="15"/>
        <v>0</v>
      </c>
      <c r="F97" s="40">
        <f t="shared" si="15"/>
        <v>0</v>
      </c>
      <c r="G97" s="40">
        <f t="shared" si="15"/>
        <v>0</v>
      </c>
      <c r="H97" s="40">
        <f t="shared" si="15"/>
        <v>0</v>
      </c>
      <c r="I97" s="40">
        <f t="shared" si="15"/>
        <v>0</v>
      </c>
      <c r="J97" s="40">
        <f t="shared" si="15"/>
        <v>0</v>
      </c>
      <c r="K97" s="40">
        <f t="shared" si="15"/>
        <v>0</v>
      </c>
      <c r="L97" s="40">
        <f t="shared" si="15"/>
        <v>0</v>
      </c>
      <c r="M97" s="40"/>
      <c r="N97" s="12"/>
      <c r="O97" s="12"/>
    </row>
    <row r="98" spans="1:15" ht="12.75">
      <c r="A98" s="91" t="s">
        <v>11</v>
      </c>
      <c r="B98" s="92" t="s">
        <v>157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12"/>
      <c r="O98" s="12"/>
    </row>
    <row r="99" spans="1:15" ht="12.75">
      <c r="A99" s="91" t="s">
        <v>13</v>
      </c>
      <c r="B99" s="92" t="s">
        <v>158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12"/>
      <c r="O99" s="12"/>
    </row>
    <row r="100" spans="1:15" ht="12.75">
      <c r="A100" s="91" t="s">
        <v>15</v>
      </c>
      <c r="B100" s="92" t="s">
        <v>159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12"/>
      <c r="O100" s="12"/>
    </row>
    <row r="101" spans="1:15" ht="12.75">
      <c r="A101" s="91" t="s">
        <v>5</v>
      </c>
      <c r="B101" s="92" t="s">
        <v>160</v>
      </c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12"/>
      <c r="O101" s="12"/>
    </row>
    <row r="102" spans="1:15" ht="12.75">
      <c r="A102" s="93" t="s">
        <v>6</v>
      </c>
      <c r="B102" s="21" t="s">
        <v>207</v>
      </c>
      <c r="C102" s="40">
        <f>C98+C99+C100+C101</f>
        <v>0</v>
      </c>
      <c r="D102" s="40">
        <f aca="true" t="shared" si="16" ref="D102:L102">D98+D99+D100+D101</f>
        <v>0</v>
      </c>
      <c r="E102" s="40">
        <f t="shared" si="16"/>
        <v>0</v>
      </c>
      <c r="F102" s="40">
        <f t="shared" si="16"/>
        <v>0</v>
      </c>
      <c r="G102" s="40">
        <f t="shared" si="16"/>
        <v>0</v>
      </c>
      <c r="H102" s="40">
        <f t="shared" si="16"/>
        <v>0</v>
      </c>
      <c r="I102" s="40">
        <f t="shared" si="16"/>
        <v>0</v>
      </c>
      <c r="J102" s="40">
        <f t="shared" si="16"/>
        <v>0</v>
      </c>
      <c r="K102" s="40">
        <f t="shared" si="16"/>
        <v>0</v>
      </c>
      <c r="L102" s="40">
        <f t="shared" si="16"/>
        <v>0</v>
      </c>
      <c r="M102" s="40"/>
      <c r="N102" s="12"/>
      <c r="O102" s="12"/>
    </row>
    <row r="103" spans="1:15" ht="12.75">
      <c r="A103" s="91" t="s">
        <v>19</v>
      </c>
      <c r="B103" s="92" t="s">
        <v>161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12"/>
      <c r="O103" s="12"/>
    </row>
    <row r="104" spans="1:15" ht="12.75">
      <c r="A104" s="91" t="s">
        <v>21</v>
      </c>
      <c r="B104" s="92" t="s">
        <v>162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12"/>
      <c r="O104" s="12"/>
    </row>
    <row r="105" spans="1:15" ht="12.75">
      <c r="A105" s="91" t="s">
        <v>23</v>
      </c>
      <c r="B105" s="92" t="s">
        <v>163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12"/>
      <c r="O105" s="12"/>
    </row>
    <row r="106" spans="1:15" ht="12.75">
      <c r="A106" s="91" t="s">
        <v>25</v>
      </c>
      <c r="B106" s="92" t="s">
        <v>164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12"/>
      <c r="O106" s="12"/>
    </row>
    <row r="107" spans="1:15" ht="12.75">
      <c r="A107" s="91" t="s">
        <v>27</v>
      </c>
      <c r="B107" s="92" t="s">
        <v>165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12"/>
      <c r="O107" s="12"/>
    </row>
    <row r="108" spans="1:15" ht="12.75">
      <c r="A108" s="91" t="s">
        <v>28</v>
      </c>
      <c r="B108" s="92" t="s">
        <v>166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12"/>
      <c r="O108" s="12"/>
    </row>
    <row r="109" spans="1:15" ht="12.75">
      <c r="A109" s="93" t="s">
        <v>30</v>
      </c>
      <c r="B109" s="21" t="s">
        <v>208</v>
      </c>
      <c r="C109" s="40">
        <f>C97+C102+C103+C104+C105+C106+C107+C108</f>
        <v>0</v>
      </c>
      <c r="D109" s="40">
        <f aca="true" t="shared" si="17" ref="D109:L109">D97+D102+D103+D104+D105+D106+D107+D108</f>
        <v>0</v>
      </c>
      <c r="E109" s="40">
        <f t="shared" si="17"/>
        <v>0</v>
      </c>
      <c r="F109" s="40">
        <f t="shared" si="17"/>
        <v>0</v>
      </c>
      <c r="G109" s="40">
        <f t="shared" si="17"/>
        <v>0</v>
      </c>
      <c r="H109" s="40">
        <f t="shared" si="17"/>
        <v>0</v>
      </c>
      <c r="I109" s="40">
        <f t="shared" si="17"/>
        <v>0</v>
      </c>
      <c r="J109" s="40">
        <f t="shared" si="17"/>
        <v>0</v>
      </c>
      <c r="K109" s="40">
        <f t="shared" si="17"/>
        <v>0</v>
      </c>
      <c r="L109" s="40">
        <f t="shared" si="17"/>
        <v>0</v>
      </c>
      <c r="M109" s="40"/>
      <c r="N109" s="12"/>
      <c r="O109" s="12"/>
    </row>
    <row r="110" spans="1:15" ht="12.75">
      <c r="A110" s="91" t="s">
        <v>31</v>
      </c>
      <c r="B110" s="92" t="s">
        <v>167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12"/>
      <c r="O110" s="12"/>
    </row>
    <row r="111" spans="1:15" ht="12.75">
      <c r="A111" s="91" t="s">
        <v>0</v>
      </c>
      <c r="B111" s="92" t="s">
        <v>168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12"/>
      <c r="O111" s="12"/>
    </row>
    <row r="112" spans="1:15" ht="12.75">
      <c r="A112" s="91" t="s">
        <v>33</v>
      </c>
      <c r="B112" s="92" t="s">
        <v>169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12"/>
      <c r="O112" s="12"/>
    </row>
    <row r="113" spans="1:15" ht="12.75">
      <c r="A113" s="91" t="s">
        <v>34</v>
      </c>
      <c r="B113" s="92" t="s">
        <v>170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12"/>
      <c r="O113" s="12"/>
    </row>
    <row r="114" spans="1:15" ht="12.75">
      <c r="A114" s="93" t="s">
        <v>36</v>
      </c>
      <c r="B114" s="21" t="s">
        <v>209</v>
      </c>
      <c r="C114" s="40">
        <f>C110+C111+C112+C113</f>
        <v>0</v>
      </c>
      <c r="D114" s="40">
        <f aca="true" t="shared" si="18" ref="D114:L114">D110+D111+D112+D113</f>
        <v>0</v>
      </c>
      <c r="E114" s="40">
        <f t="shared" si="18"/>
        <v>0</v>
      </c>
      <c r="F114" s="40">
        <f t="shared" si="18"/>
        <v>0</v>
      </c>
      <c r="G114" s="40">
        <f t="shared" si="18"/>
        <v>0</v>
      </c>
      <c r="H114" s="40">
        <f t="shared" si="18"/>
        <v>0</v>
      </c>
      <c r="I114" s="40">
        <f t="shared" si="18"/>
        <v>0</v>
      </c>
      <c r="J114" s="40">
        <f t="shared" si="18"/>
        <v>0</v>
      </c>
      <c r="K114" s="40">
        <f t="shared" si="18"/>
        <v>0</v>
      </c>
      <c r="L114" s="40">
        <f t="shared" si="18"/>
        <v>0</v>
      </c>
      <c r="M114" s="40"/>
      <c r="N114" s="12"/>
      <c r="O114" s="12"/>
    </row>
    <row r="115" spans="1:15" ht="12.75">
      <c r="A115" s="91" t="s">
        <v>38</v>
      </c>
      <c r="B115" s="92" t="s">
        <v>171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12"/>
      <c r="O115" s="12"/>
    </row>
    <row r="116" spans="1:15" ht="12.75">
      <c r="A116" s="93" t="s">
        <v>40</v>
      </c>
      <c r="B116" s="21" t="s">
        <v>210</v>
      </c>
      <c r="C116" s="40">
        <f>C109+C114+C115</f>
        <v>0</v>
      </c>
      <c r="D116" s="40">
        <f aca="true" t="shared" si="19" ref="D116:L116">D109+D114+D115</f>
        <v>0</v>
      </c>
      <c r="E116" s="40">
        <f t="shared" si="19"/>
        <v>0</v>
      </c>
      <c r="F116" s="40">
        <f t="shared" si="19"/>
        <v>0</v>
      </c>
      <c r="G116" s="40">
        <f t="shared" si="19"/>
        <v>0</v>
      </c>
      <c r="H116" s="40">
        <f t="shared" si="19"/>
        <v>0</v>
      </c>
      <c r="I116" s="40">
        <f t="shared" si="19"/>
        <v>0</v>
      </c>
      <c r="J116" s="40">
        <f t="shared" si="19"/>
        <v>0</v>
      </c>
      <c r="K116" s="40">
        <f t="shared" si="19"/>
        <v>0</v>
      </c>
      <c r="L116" s="40">
        <f t="shared" si="19"/>
        <v>0</v>
      </c>
      <c r="M116" s="40"/>
      <c r="N116" s="12"/>
      <c r="O116" s="12"/>
    </row>
    <row r="117" spans="1:15" ht="12.75">
      <c r="A117" s="12"/>
      <c r="B117" s="21" t="s">
        <v>211</v>
      </c>
      <c r="C117" s="39">
        <f aca="true" t="shared" si="20" ref="C117:O117">C93+C116</f>
        <v>49723000</v>
      </c>
      <c r="D117" s="39">
        <f t="shared" si="20"/>
        <v>0</v>
      </c>
      <c r="E117" s="39">
        <f t="shared" si="20"/>
        <v>0</v>
      </c>
      <c r="F117" s="39">
        <f t="shared" si="20"/>
        <v>0</v>
      </c>
      <c r="G117" s="39">
        <f t="shared" si="20"/>
        <v>0</v>
      </c>
      <c r="H117" s="39">
        <f t="shared" si="20"/>
        <v>0</v>
      </c>
      <c r="I117" s="39">
        <f t="shared" si="20"/>
        <v>0</v>
      </c>
      <c r="J117" s="39">
        <f t="shared" si="20"/>
        <v>0</v>
      </c>
      <c r="K117" s="39">
        <f t="shared" si="20"/>
        <v>0</v>
      </c>
      <c r="L117" s="39">
        <f t="shared" si="20"/>
        <v>0</v>
      </c>
      <c r="M117" s="39">
        <f t="shared" si="20"/>
        <v>28480000</v>
      </c>
      <c r="N117" s="88"/>
      <c r="O117" s="39">
        <f t="shared" si="20"/>
        <v>21243000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User</cp:lastModifiedBy>
  <cp:lastPrinted>2019-03-26T09:46:53Z</cp:lastPrinted>
  <dcterms:created xsi:type="dcterms:W3CDTF">2014-01-13T16:29:21Z</dcterms:created>
  <dcterms:modified xsi:type="dcterms:W3CDTF">2019-03-26T09:47:47Z</dcterms:modified>
  <cp:category/>
  <cp:version/>
  <cp:contentType/>
  <cp:contentStatus/>
</cp:coreProperties>
</file>