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akne\Desktop\2020\TESTÜLETI\FEBRUÁR\február 19\"/>
    </mc:Choice>
  </mc:AlternateContent>
  <xr:revisionPtr revIDLastSave="0" documentId="13_ncr:1_{9702C8FB-41FA-4D9A-9E6C-16DBFCDC3542}" xr6:coauthVersionLast="45" xr6:coauthVersionMax="45" xr10:uidLastSave="{00000000-0000-0000-0000-000000000000}"/>
  <bookViews>
    <workbookView xWindow="-120" yWindow="-120" windowWidth="20730" windowHeight="11160" activeTab="5" xr2:uid="{5F4FE943-53E1-4168-B7B1-9634AEB6D092}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</sheets>
  <externalReferences>
    <externalReference r:id="rId7"/>
    <externalReference r:id="rId8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" i="5" l="1"/>
  <c r="L28" i="5"/>
  <c r="K28" i="5"/>
  <c r="J28" i="5"/>
  <c r="I28" i="5"/>
  <c r="H28" i="5"/>
  <c r="G28" i="5"/>
  <c r="F28" i="5"/>
  <c r="E28" i="5"/>
  <c r="D28" i="5"/>
  <c r="C28" i="5"/>
  <c r="B28" i="5"/>
  <c r="N28" i="5" s="1"/>
  <c r="N27" i="5"/>
  <c r="N25" i="5"/>
  <c r="N24" i="5"/>
  <c r="N23" i="5"/>
  <c r="N22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18" i="5" s="1"/>
  <c r="N17" i="5"/>
  <c r="N16" i="5"/>
  <c r="N15" i="5"/>
  <c r="N14" i="5"/>
  <c r="N13" i="5"/>
  <c r="N12" i="5"/>
  <c r="N11" i="5"/>
  <c r="N10" i="5"/>
  <c r="N9" i="5"/>
  <c r="M29" i="4"/>
  <c r="L29" i="4"/>
  <c r="K29" i="4"/>
  <c r="J29" i="4"/>
  <c r="I29" i="4"/>
  <c r="H29" i="4"/>
  <c r="G29" i="4"/>
  <c r="F29" i="4"/>
  <c r="E29" i="4"/>
  <c r="D29" i="4"/>
  <c r="C29" i="4"/>
  <c r="B29" i="4"/>
  <c r="N29" i="4" s="1"/>
  <c r="N28" i="4"/>
  <c r="N26" i="4"/>
  <c r="N25" i="4"/>
  <c r="N24" i="4"/>
  <c r="N23" i="4"/>
  <c r="N22" i="4"/>
  <c r="N21" i="4"/>
  <c r="N20" i="4"/>
  <c r="B19" i="4"/>
  <c r="N18" i="4"/>
  <c r="N17" i="4"/>
  <c r="N16" i="4"/>
  <c r="N15" i="4"/>
  <c r="N14" i="4"/>
  <c r="N13" i="4"/>
  <c r="N12" i="4"/>
  <c r="N11" i="4"/>
  <c r="N10" i="4"/>
  <c r="N19" i="4" s="1"/>
  <c r="C9" i="4"/>
  <c r="C19" i="4" s="1"/>
  <c r="B13" i="3"/>
  <c r="E105" i="1"/>
  <c r="D105" i="1"/>
  <c r="C105" i="1"/>
  <c r="F105" i="1" s="1"/>
  <c r="E104" i="1"/>
  <c r="D104" i="1"/>
  <c r="C104" i="1"/>
  <c r="E103" i="1"/>
  <c r="D103" i="1"/>
  <c r="D106" i="1" s="1"/>
  <c r="C103" i="1"/>
  <c r="C102" i="1"/>
  <c r="F102" i="1" s="1"/>
  <c r="E101" i="1"/>
  <c r="E102" i="1" s="1"/>
  <c r="D101" i="1"/>
  <c r="C101" i="1"/>
  <c r="F101" i="1" s="1"/>
  <c r="F99" i="1"/>
  <c r="E99" i="1"/>
  <c r="E100" i="1" s="1"/>
  <c r="D99" i="1"/>
  <c r="C99" i="1"/>
  <c r="C98" i="1"/>
  <c r="F98" i="1" s="1"/>
  <c r="E97" i="1"/>
  <c r="E98" i="1" s="1"/>
  <c r="D97" i="1"/>
  <c r="C97" i="1"/>
  <c r="D96" i="1"/>
  <c r="E95" i="1"/>
  <c r="D95" i="1"/>
  <c r="C95" i="1"/>
  <c r="F95" i="1" s="1"/>
  <c r="E94" i="1"/>
  <c r="D94" i="1"/>
  <c r="C94" i="1"/>
  <c r="E93" i="1"/>
  <c r="D93" i="1"/>
  <c r="C93" i="1"/>
  <c r="E92" i="1"/>
  <c r="D92" i="1"/>
  <c r="C92" i="1"/>
  <c r="F92" i="1" s="1"/>
  <c r="E91" i="1"/>
  <c r="D91" i="1"/>
  <c r="C91" i="1"/>
  <c r="F91" i="1" s="1"/>
  <c r="E90" i="1"/>
  <c r="D90" i="1"/>
  <c r="C90" i="1"/>
  <c r="E89" i="1"/>
  <c r="D89" i="1"/>
  <c r="C89" i="1"/>
  <c r="E88" i="1"/>
  <c r="D88" i="1"/>
  <c r="C88" i="1"/>
  <c r="C96" i="1" s="1"/>
  <c r="D87" i="1"/>
  <c r="E86" i="1"/>
  <c r="C86" i="1"/>
  <c r="F86" i="1" s="1"/>
  <c r="E85" i="1"/>
  <c r="C85" i="1"/>
  <c r="F85" i="1" s="1"/>
  <c r="E84" i="1"/>
  <c r="C84" i="1"/>
  <c r="F84" i="1" s="1"/>
  <c r="E83" i="1"/>
  <c r="C83" i="1"/>
  <c r="F83" i="1" s="1"/>
  <c r="E82" i="1"/>
  <c r="C82" i="1"/>
  <c r="F82" i="1" s="1"/>
  <c r="E81" i="1"/>
  <c r="C81" i="1"/>
  <c r="F80" i="1"/>
  <c r="E80" i="1"/>
  <c r="C80" i="1"/>
  <c r="D79" i="1"/>
  <c r="C79" i="1"/>
  <c r="F79" i="1" s="1"/>
  <c r="E78" i="1"/>
  <c r="C78" i="1"/>
  <c r="F78" i="1" s="1"/>
  <c r="F77" i="1"/>
  <c r="E77" i="1"/>
  <c r="C77" i="1"/>
  <c r="D76" i="1"/>
  <c r="E75" i="1"/>
  <c r="E76" i="1" s="1"/>
  <c r="D75" i="1"/>
  <c r="C75" i="1"/>
  <c r="D74" i="1"/>
  <c r="C74" i="1"/>
  <c r="F74" i="1" s="1"/>
  <c r="D73" i="1"/>
  <c r="C73" i="1"/>
  <c r="F73" i="1" s="1"/>
  <c r="D72" i="1"/>
  <c r="F72" i="1" s="1"/>
  <c r="C72" i="1"/>
  <c r="D71" i="1"/>
  <c r="C71" i="1"/>
  <c r="F71" i="1" s="1"/>
  <c r="C70" i="1"/>
  <c r="F70" i="1" s="1"/>
  <c r="E56" i="1"/>
  <c r="D56" i="1"/>
  <c r="F55" i="1"/>
  <c r="C55" i="1"/>
  <c r="C54" i="1"/>
  <c r="F54" i="1" s="1"/>
  <c r="E53" i="1"/>
  <c r="D53" i="1"/>
  <c r="C52" i="1"/>
  <c r="C53" i="1" s="1"/>
  <c r="E51" i="1"/>
  <c r="D51" i="1"/>
  <c r="D50" i="1"/>
  <c r="C50" i="1"/>
  <c r="F50" i="1" s="1"/>
  <c r="D49" i="1"/>
  <c r="C49" i="1"/>
  <c r="D48" i="1"/>
  <c r="C48" i="1"/>
  <c r="C51" i="1" s="1"/>
  <c r="F51" i="1" s="1"/>
  <c r="E47" i="1"/>
  <c r="D47" i="1"/>
  <c r="D46" i="1"/>
  <c r="F46" i="1" s="1"/>
  <c r="C46" i="1"/>
  <c r="D45" i="1"/>
  <c r="C45" i="1"/>
  <c r="F45" i="1" s="1"/>
  <c r="D44" i="1"/>
  <c r="C44" i="1"/>
  <c r="D43" i="1"/>
  <c r="C43" i="1"/>
  <c r="C47" i="1" s="1"/>
  <c r="F47" i="1" s="1"/>
  <c r="E41" i="1"/>
  <c r="C41" i="1"/>
  <c r="F41" i="1" s="1"/>
  <c r="E40" i="1"/>
  <c r="F40" i="1" s="1"/>
  <c r="C40" i="1"/>
  <c r="E39" i="1"/>
  <c r="C39" i="1"/>
  <c r="F39" i="1" s="1"/>
  <c r="E38" i="1"/>
  <c r="C38" i="1"/>
  <c r="F38" i="1" s="1"/>
  <c r="E37" i="1"/>
  <c r="C37" i="1"/>
  <c r="C42" i="1" s="1"/>
  <c r="D36" i="1"/>
  <c r="E35" i="1"/>
  <c r="C35" i="1"/>
  <c r="C36" i="1" s="1"/>
  <c r="E33" i="1"/>
  <c r="D33" i="1"/>
  <c r="C33" i="1"/>
  <c r="F33" i="1" s="1"/>
  <c r="E32" i="1"/>
  <c r="D32" i="1"/>
  <c r="C32" i="1"/>
  <c r="E31" i="1"/>
  <c r="D31" i="1"/>
  <c r="C31" i="1"/>
  <c r="E30" i="1"/>
  <c r="D30" i="1"/>
  <c r="C30" i="1"/>
  <c r="F30" i="1" s="1"/>
  <c r="E29" i="1"/>
  <c r="D29" i="1"/>
  <c r="C29" i="1"/>
  <c r="F29" i="1" s="1"/>
  <c r="E28" i="1"/>
  <c r="D28" i="1"/>
  <c r="C28" i="1"/>
  <c r="E27" i="1"/>
  <c r="D27" i="1"/>
  <c r="C27" i="1"/>
  <c r="E26" i="1"/>
  <c r="D26" i="1"/>
  <c r="C26" i="1"/>
  <c r="F26" i="1" s="1"/>
  <c r="E25" i="1"/>
  <c r="D25" i="1"/>
  <c r="C25" i="1"/>
  <c r="F25" i="1" s="1"/>
  <c r="E24" i="1"/>
  <c r="D24" i="1"/>
  <c r="C24" i="1"/>
  <c r="E23" i="1"/>
  <c r="D23" i="1"/>
  <c r="C23" i="1"/>
  <c r="E22" i="1"/>
  <c r="D22" i="1"/>
  <c r="C22" i="1"/>
  <c r="F22" i="1" s="1"/>
  <c r="E21" i="1"/>
  <c r="D21" i="1"/>
  <c r="C21" i="1"/>
  <c r="F21" i="1" s="1"/>
  <c r="E20" i="1"/>
  <c r="D20" i="1"/>
  <c r="C20" i="1"/>
  <c r="E19" i="1"/>
  <c r="D19" i="1"/>
  <c r="D34" i="1" s="1"/>
  <c r="C19" i="1"/>
  <c r="E17" i="1"/>
  <c r="E18" i="1" s="1"/>
  <c r="D17" i="1"/>
  <c r="D18" i="1" s="1"/>
  <c r="C17" i="1"/>
  <c r="F17" i="1" s="1"/>
  <c r="E15" i="1"/>
  <c r="D15" i="1"/>
  <c r="C15" i="1"/>
  <c r="F15" i="1" s="1"/>
  <c r="E14" i="1"/>
  <c r="D14" i="1"/>
  <c r="C14" i="1"/>
  <c r="E13" i="1"/>
  <c r="D13" i="1"/>
  <c r="C13" i="1"/>
  <c r="E12" i="1"/>
  <c r="D12" i="1"/>
  <c r="C12" i="1"/>
  <c r="F12" i="1" s="1"/>
  <c r="E11" i="1"/>
  <c r="D11" i="1"/>
  <c r="C11" i="1"/>
  <c r="F11" i="1" s="1"/>
  <c r="E10" i="1"/>
  <c r="D10" i="1"/>
  <c r="C10" i="1"/>
  <c r="E9" i="1"/>
  <c r="D9" i="1"/>
  <c r="C9" i="1"/>
  <c r="E8" i="1"/>
  <c r="D8" i="1"/>
  <c r="C8" i="1"/>
  <c r="F8" i="1" s="1"/>
  <c r="E7" i="1"/>
  <c r="D7" i="1"/>
  <c r="C7" i="1"/>
  <c r="F7" i="1" s="1"/>
  <c r="E34" i="1" l="1"/>
  <c r="F36" i="1"/>
  <c r="C87" i="1"/>
  <c r="F87" i="1" s="1"/>
  <c r="C100" i="1"/>
  <c r="F100" i="1" s="1"/>
  <c r="E106" i="1"/>
  <c r="D16" i="1"/>
  <c r="D57" i="1" s="1"/>
  <c r="F10" i="1"/>
  <c r="F14" i="1"/>
  <c r="F20" i="1"/>
  <c r="F24" i="1"/>
  <c r="F28" i="1"/>
  <c r="F32" i="1"/>
  <c r="F35" i="1"/>
  <c r="F43" i="1"/>
  <c r="F48" i="1"/>
  <c r="F52" i="1"/>
  <c r="F53" i="1" s="1"/>
  <c r="F56" i="1"/>
  <c r="E96" i="1"/>
  <c r="F90" i="1"/>
  <c r="F94" i="1"/>
  <c r="F104" i="1"/>
  <c r="E16" i="1"/>
  <c r="E57" i="1" s="1"/>
  <c r="F9" i="1"/>
  <c r="F13" i="1"/>
  <c r="F19" i="1"/>
  <c r="F23" i="1"/>
  <c r="F27" i="1"/>
  <c r="F31" i="1"/>
  <c r="F44" i="1"/>
  <c r="F49" i="1"/>
  <c r="F75" i="1"/>
  <c r="E79" i="1"/>
  <c r="E87" i="1"/>
  <c r="E107" i="1" s="1"/>
  <c r="F89" i="1"/>
  <c r="F93" i="1"/>
  <c r="F103" i="1"/>
  <c r="D9" i="4"/>
  <c r="D19" i="4" s="1"/>
  <c r="E9" i="4" s="1"/>
  <c r="E19" i="4" s="1"/>
  <c r="F9" i="4" s="1"/>
  <c r="F19" i="4" s="1"/>
  <c r="G9" i="4" s="1"/>
  <c r="G19" i="4" s="1"/>
  <c r="H9" i="4" s="1"/>
  <c r="H19" i="4" s="1"/>
  <c r="I9" i="4" s="1"/>
  <c r="I19" i="4" s="1"/>
  <c r="J9" i="4" s="1"/>
  <c r="J19" i="4" s="1"/>
  <c r="K9" i="4" s="1"/>
  <c r="K19" i="4" s="1"/>
  <c r="L9" i="4" s="1"/>
  <c r="L19" i="4" s="1"/>
  <c r="M9" i="4" s="1"/>
  <c r="M19" i="4" s="1"/>
  <c r="F16" i="1"/>
  <c r="D107" i="1"/>
  <c r="F34" i="1"/>
  <c r="F76" i="1"/>
  <c r="C16" i="1"/>
  <c r="C18" i="1"/>
  <c r="C34" i="1"/>
  <c r="F37" i="1"/>
  <c r="F42" i="1" s="1"/>
  <c r="C76" i="1"/>
  <c r="C107" i="1" s="1"/>
  <c r="C106" i="1"/>
  <c r="F106" i="1" s="1"/>
  <c r="F88" i="1"/>
  <c r="F97" i="1"/>
  <c r="C56" i="1"/>
  <c r="F81" i="1"/>
  <c r="F96" i="1" l="1"/>
  <c r="F107" i="1" s="1"/>
  <c r="F18" i="1"/>
  <c r="C57" i="1"/>
  <c r="F57" i="1" s="1"/>
</calcChain>
</file>

<file path=xl/sharedStrings.xml><?xml version="1.0" encoding="utf-8"?>
<sst xmlns="http://schemas.openxmlformats.org/spreadsheetml/2006/main" count="285" uniqueCount="231">
  <si>
    <t>Szákszend Község Önkormányzata</t>
  </si>
  <si>
    <t>Rovat</t>
  </si>
  <si>
    <t>Megnevezés</t>
  </si>
  <si>
    <t>Összesen</t>
  </si>
  <si>
    <t>K1101</t>
  </si>
  <si>
    <t>Törvény szerinti illetm.</t>
  </si>
  <si>
    <t>K1102</t>
  </si>
  <si>
    <t>Normatív jutalmak</t>
  </si>
  <si>
    <t>K1106</t>
  </si>
  <si>
    <t>Jubileumi jutalom</t>
  </si>
  <si>
    <t>K1107</t>
  </si>
  <si>
    <t>Béren kivüli juttatások</t>
  </si>
  <si>
    <t>K1109</t>
  </si>
  <si>
    <t>Közlekedési ktg.térítés</t>
  </si>
  <si>
    <t>K1113</t>
  </si>
  <si>
    <t>Foglalk.egyéb szem.jutt.</t>
  </si>
  <si>
    <t>K121</t>
  </si>
  <si>
    <t>Választott tiszts.v.jutt.</t>
  </si>
  <si>
    <t>K122</t>
  </si>
  <si>
    <t>Egyéb jogv.jutt.</t>
  </si>
  <si>
    <t>K123</t>
  </si>
  <si>
    <t>K1 rovat összesen</t>
  </si>
  <si>
    <t>K2</t>
  </si>
  <si>
    <t>Munkaadókat terh.jár.</t>
  </si>
  <si>
    <t>K2 rovat összesen</t>
  </si>
  <si>
    <t>K311</t>
  </si>
  <si>
    <t>Szakmai anyagok</t>
  </si>
  <si>
    <t>K312</t>
  </si>
  <si>
    <t>Üzemeltetési anyagok</t>
  </si>
  <si>
    <t>K321</t>
  </si>
  <si>
    <t>Inform.szolgáltatások</t>
  </si>
  <si>
    <t>K322</t>
  </si>
  <si>
    <t>K331</t>
  </si>
  <si>
    <t>Közüzemi díjak</t>
  </si>
  <si>
    <t>K332</t>
  </si>
  <si>
    <t>Vásárolt élelmezés</t>
  </si>
  <si>
    <t>K333</t>
  </si>
  <si>
    <t>Bérleti és lízing díjak</t>
  </si>
  <si>
    <t>K334</t>
  </si>
  <si>
    <t>Karbantart. kisjav.</t>
  </si>
  <si>
    <t>K336</t>
  </si>
  <si>
    <t>Szakmai tev.segítő szolg.</t>
  </si>
  <si>
    <t>K337</t>
  </si>
  <si>
    <t>Egyéb szolgáltatások</t>
  </si>
  <si>
    <t>K341</t>
  </si>
  <si>
    <t>Kiküldetés</t>
  </si>
  <si>
    <t>K351</t>
  </si>
  <si>
    <t>Működési felsz. ÁFA</t>
  </si>
  <si>
    <t>K352</t>
  </si>
  <si>
    <t>Fizetendő ÁFA</t>
  </si>
  <si>
    <t>K353</t>
  </si>
  <si>
    <t>Kamatkiadások</t>
  </si>
  <si>
    <t>K355</t>
  </si>
  <si>
    <t>Egyéb dologi kiadás</t>
  </si>
  <si>
    <t>K3 rovat összesen</t>
  </si>
  <si>
    <t>K48</t>
  </si>
  <si>
    <t>Egyéb nem int. ellátások</t>
  </si>
  <si>
    <t>K4 rovat összesen</t>
  </si>
  <si>
    <t>K5021</t>
  </si>
  <si>
    <t>Önkorm.előző évi elsz.</t>
  </si>
  <si>
    <t>K5023</t>
  </si>
  <si>
    <t>Egyéb elvonások, befiz.</t>
  </si>
  <si>
    <t>K506</t>
  </si>
  <si>
    <t>K512</t>
  </si>
  <si>
    <t>K513</t>
  </si>
  <si>
    <t>Tartalékok</t>
  </si>
  <si>
    <t>K5 rovat összesen</t>
  </si>
  <si>
    <t>K62</t>
  </si>
  <si>
    <t>Ingatlanok beszerz.</t>
  </si>
  <si>
    <t>K63</t>
  </si>
  <si>
    <t>Inform.eszk.beszerz.</t>
  </si>
  <si>
    <t>K64</t>
  </si>
  <si>
    <t>Egyéb tárgyi eszk. beszerz.</t>
  </si>
  <si>
    <t>K67</t>
  </si>
  <si>
    <t>Beruházás előzfelsz.ÁFA</t>
  </si>
  <si>
    <t>K6 rovat összesen</t>
  </si>
  <si>
    <t>K71</t>
  </si>
  <si>
    <t>Ingatlanok felújítása</t>
  </si>
  <si>
    <t>K73</t>
  </si>
  <si>
    <t>Egyéb tárgyi eszk. felúj.</t>
  </si>
  <si>
    <t>K74</t>
  </si>
  <si>
    <t>Felúj.felsz. ÁFA</t>
  </si>
  <si>
    <t>K7 rovat összesen</t>
  </si>
  <si>
    <t>K83</t>
  </si>
  <si>
    <t>Felhalm.visszatér.tám.</t>
  </si>
  <si>
    <t>K8 rovat összesen</t>
  </si>
  <si>
    <t>K914</t>
  </si>
  <si>
    <t>ÁHB megelőlegz.vissz.</t>
  </si>
  <si>
    <t>K915</t>
  </si>
  <si>
    <t>Kp-i irány.szerv.tám.</t>
  </si>
  <si>
    <t>K9 rovat összesen</t>
  </si>
  <si>
    <t>Kiadások összesen</t>
  </si>
  <si>
    <t>B111</t>
  </si>
  <si>
    <t>B112</t>
  </si>
  <si>
    <t>Köznev.támogatása</t>
  </si>
  <si>
    <t>B113</t>
  </si>
  <si>
    <t>Szoc.gyermekjóléti tám.</t>
  </si>
  <si>
    <t>B114</t>
  </si>
  <si>
    <t>Kulturális feladat tám.</t>
  </si>
  <si>
    <t>B115</t>
  </si>
  <si>
    <t>B16</t>
  </si>
  <si>
    <t>B1 rovat összesen</t>
  </si>
  <si>
    <t>B21</t>
  </si>
  <si>
    <t>Felhalm.célú önkorm.tám.</t>
  </si>
  <si>
    <t>B25</t>
  </si>
  <si>
    <t>Egyéb felhalmc. tám.</t>
  </si>
  <si>
    <t>B2 rovat összesen</t>
  </si>
  <si>
    <t>B311</t>
  </si>
  <si>
    <t>Magánszem.jöv.adó</t>
  </si>
  <si>
    <t>B34</t>
  </si>
  <si>
    <t>Vagyoni típusú adók</t>
  </si>
  <si>
    <t>B351</t>
  </si>
  <si>
    <t>Érték.forgalmi adók</t>
  </si>
  <si>
    <t>B352</t>
  </si>
  <si>
    <t>Fogyasztási adók</t>
  </si>
  <si>
    <t>B354</t>
  </si>
  <si>
    <t>Gépjárműadók</t>
  </si>
  <si>
    <t>B355</t>
  </si>
  <si>
    <t>Egyéb áruhaszn.szolg.adók</t>
  </si>
  <si>
    <t>B36</t>
  </si>
  <si>
    <t>Egyéb közhatalmi bev.</t>
  </si>
  <si>
    <t>B3 rovat összesen</t>
  </si>
  <si>
    <t>B402</t>
  </si>
  <si>
    <t>Szolgáltatások ellenért.</t>
  </si>
  <si>
    <t>B403</t>
  </si>
  <si>
    <t>Közvetített szolg. ellnért.</t>
  </si>
  <si>
    <t>B404</t>
  </si>
  <si>
    <t>Tulajdonosi bevételek</t>
  </si>
  <si>
    <t>B405</t>
  </si>
  <si>
    <t>Ellátási díjak</t>
  </si>
  <si>
    <t>B406</t>
  </si>
  <si>
    <t>Kiszámlázott ÁFA</t>
  </si>
  <si>
    <t>B408</t>
  </si>
  <si>
    <t>Kamatbevételek</t>
  </si>
  <si>
    <t>B410</t>
  </si>
  <si>
    <t>Biztosító által fiz. kártér.</t>
  </si>
  <si>
    <t>B411</t>
  </si>
  <si>
    <t>Egyéb műk.bevételek</t>
  </si>
  <si>
    <t>B4 rovat összesen</t>
  </si>
  <si>
    <t>B52</t>
  </si>
  <si>
    <t>Ingatlanok értékesítése</t>
  </si>
  <si>
    <t>B65</t>
  </si>
  <si>
    <t>Egyéb műk.c. átvett peszk.</t>
  </si>
  <si>
    <t>B6 rovat összesen</t>
  </si>
  <si>
    <t>B75</t>
  </si>
  <si>
    <t>Egyéb felhalmc. átvett peszk.</t>
  </si>
  <si>
    <t>B7 rovat összesen</t>
  </si>
  <si>
    <t>B8131</t>
  </si>
  <si>
    <t>Előző évi maradv. igényb.</t>
  </si>
  <si>
    <t>B814</t>
  </si>
  <si>
    <t>B816</t>
  </si>
  <si>
    <t>Irányítószervi támogatás</t>
  </si>
  <si>
    <t>B8 rovat összesen</t>
  </si>
  <si>
    <t>Bevételek összesen</t>
  </si>
  <si>
    <t>1. sz. melléklet</t>
  </si>
  <si>
    <t>Szákszend Község Önkormányzata és Intézményei 2020. évi költségvetés tervezete</t>
  </si>
  <si>
    <t>Kiadások</t>
  </si>
  <si>
    <t>Önkormányzat</t>
  </si>
  <si>
    <t xml:space="preserve">Óvoda </t>
  </si>
  <si>
    <t>Szociális Kp.</t>
  </si>
  <si>
    <t>Egyéb külső szem.jutt.</t>
  </si>
  <si>
    <t>Egyéb komm.szolg.</t>
  </si>
  <si>
    <t>Egyéb műk.célú tám.</t>
  </si>
  <si>
    <t>2. sz. melléklet</t>
  </si>
  <si>
    <t>Bevételek</t>
  </si>
  <si>
    <t>Önkormányzat mük.tám.</t>
  </si>
  <si>
    <t>Műk.célű ktgv.tám.</t>
  </si>
  <si>
    <t>Egyéb műk.c. támogatás</t>
  </si>
  <si>
    <t>B5 rovat összesen</t>
  </si>
  <si>
    <t>ÁHB  megelőlegz.</t>
  </si>
  <si>
    <t>3. sz. melléklet</t>
  </si>
  <si>
    <t>Szákszend Község Önkormányzatának és intézményeinek</t>
  </si>
  <si>
    <t>2020. évi statisztikai állományi létszáma</t>
  </si>
  <si>
    <t>Statisztikai állományi létszám (fő)</t>
  </si>
  <si>
    <t>Szákszendi Szociális és Gyermekjóléti A.Kp.</t>
  </si>
  <si>
    <t>Kiskuckó Napköziotthonos Óvoda</t>
  </si>
  <si>
    <t>4. sz. melléklet</t>
  </si>
  <si>
    <t>Kimutatás</t>
  </si>
  <si>
    <t>Ellátottak pénzbeni juttatásai</t>
  </si>
  <si>
    <t xml:space="preserve">Összeg </t>
  </si>
  <si>
    <t>Települési támogatás</t>
  </si>
  <si>
    <t>Bursa</t>
  </si>
  <si>
    <t>Első lakáshoz jutók támogatása</t>
  </si>
  <si>
    <t>Lakáskorszerüsítési támogatás</t>
  </si>
  <si>
    <t>7. sz. melléklet</t>
  </si>
  <si>
    <t>Önkormányzat likviditási terve 2020.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</si>
  <si>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</si>
  <si>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</si>
  <si>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</si>
  <si>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</si>
  <si>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</si>
  <si>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</si>
  <si>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</si>
  <si>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</si>
  <si>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</si>
  <si>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</si>
  <si>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</si>
  <si>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</si>
  <si>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Nyitó pénzkészlet</t>
  </si>
  <si>
    <t>Önkormányzatok működési támogatásai</t>
  </si>
  <si>
    <t>Működési célú támogatások ÁHB</t>
  </si>
  <si>
    <t>Felhalmozási célú támogatások ÁHB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</si>
  <si>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</si>
  <si>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</si>
  <si>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</si>
  <si>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</si>
  <si>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</si>
  <si>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</si>
  <si>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összesen:</t>
  </si>
  <si>
    <t>Személyi juttatások</t>
  </si>
  <si>
    <t>Munkaadókat terhelő járulékok</t>
  </si>
  <si>
    <t>Dologi kiadások</t>
  </si>
  <si>
    <t>Egyéb működési célú kiadások</t>
  </si>
  <si>
    <t>Beruházások</t>
  </si>
  <si>
    <t>Felújítások</t>
  </si>
  <si>
    <t>Egyéb felhalmozási kiadások</t>
  </si>
  <si>
    <t>Finanszírozási kiadások</t>
  </si>
  <si>
    <t>6. sz. melléklet</t>
  </si>
  <si>
    <t>2020. évi előirányzat-felhasználási terv</t>
  </si>
  <si>
    <t>5. sz. melléklet</t>
  </si>
  <si>
    <t xml:space="preserve">Kimutatás az önkormányzat közvetett támogatásairól </t>
  </si>
  <si>
    <t>Jogcím</t>
  </si>
  <si>
    <t>Helyi adók</t>
  </si>
  <si>
    <t>Mentesség</t>
  </si>
  <si>
    <t>Magánszemélyek kommunális adója</t>
  </si>
  <si>
    <t>Helyi iparűzési adó</t>
  </si>
  <si>
    <t>Gépjárműadó</t>
  </si>
  <si>
    <t>Gyermekétkeztetés térítési díj kedvezmény</t>
  </si>
  <si>
    <t>nincs</t>
  </si>
  <si>
    <t xml:space="preserve">Szociális étkeztetési díj kedvezmény </t>
  </si>
  <si>
    <t>ezer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</si>
</sst>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6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i/>
      <sz val="16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28"/>
      <color theme="1"/>
      <name val="Times New Roman"/>
      <family val="1"/>
      <charset val="238"/>
    </font>
    <font>
      <i/>
      <sz val="16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2F2F"/>
        <bgColor indexed="64"/>
      </patternFill>
    </fill>
  </fills>
  <borders count="3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1" fillId="0" borderId="7" xfId="0" applyFont="1" applyBorder="1"/>
    <xf numFmtId="0" fontId="1" fillId="0" borderId="8" xfId="0" applyFont="1" applyBorder="1"/>
    <xf numFmtId="3" fontId="1" fillId="0" borderId="9" xfId="0" applyNumberFormat="1" applyFont="1" applyBorder="1"/>
    <xf numFmtId="0" fontId="1" fillId="0" borderId="10" xfId="0" applyFont="1" applyBorder="1"/>
    <xf numFmtId="0" fontId="1" fillId="0" borderId="11" xfId="0" applyFont="1" applyBorder="1"/>
    <xf numFmtId="3" fontId="4" fillId="2" borderId="12" xfId="0" applyNumberFormat="1" applyFont="1" applyFill="1" applyBorder="1" applyAlignment="1">
      <alignment vertical="center"/>
    </xf>
    <xf numFmtId="0" fontId="1" fillId="3" borderId="10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3" fontId="4" fillId="4" borderId="15" xfId="0" applyNumberFormat="1" applyFont="1" applyFill="1" applyBorder="1" applyAlignment="1">
      <alignment vertical="center"/>
    </xf>
    <xf numFmtId="3" fontId="4" fillId="5" borderId="12" xfId="0" applyNumberFormat="1" applyFont="1" applyFill="1" applyBorder="1" applyAlignment="1">
      <alignment vertical="center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6" borderId="22" xfId="0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3" fontId="8" fillId="0" borderId="0" xfId="0" applyNumberFormat="1" applyFo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/>
    <xf numFmtId="0" fontId="6" fillId="0" borderId="24" xfId="0" applyFont="1" applyBorder="1" applyAlignment="1">
      <alignment horizontal="center"/>
    </xf>
    <xf numFmtId="0" fontId="6" fillId="0" borderId="25" xfId="0" applyFont="1" applyBorder="1"/>
    <xf numFmtId="0" fontId="6" fillId="0" borderId="26" xfId="0" applyFont="1" applyBorder="1" applyAlignment="1">
      <alignment horizontal="center"/>
    </xf>
    <xf numFmtId="0" fontId="6" fillId="0" borderId="13" xfId="0" applyFont="1" applyBorder="1"/>
    <xf numFmtId="0" fontId="6" fillId="0" borderId="27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/>
    <xf numFmtId="164" fontId="6" fillId="0" borderId="28" xfId="0" applyNumberFormat="1" applyFont="1" applyBorder="1"/>
    <xf numFmtId="164" fontId="6" fillId="0" borderId="24" xfId="0" applyNumberFormat="1" applyFont="1" applyBorder="1"/>
    <xf numFmtId="164" fontId="6" fillId="0" borderId="26" xfId="0" applyNumberFormat="1" applyFont="1" applyBorder="1"/>
    <xf numFmtId="0" fontId="6" fillId="0" borderId="17" xfId="0" applyFont="1" applyBorder="1" applyAlignment="1">
      <alignment horizontal="right" vertical="center"/>
    </xf>
    <xf numFmtId="164" fontId="6" fillId="0" borderId="19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6" fillId="0" borderId="0" xfId="0" applyNumberFormat="1" applyFont="1"/>
    <xf numFmtId="0" fontId="11" fillId="0" borderId="17" xfId="0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3" fontId="12" fillId="0" borderId="30" xfId="0" applyNumberFormat="1" applyFont="1" applyBorder="1" applyAlignment="1">
      <alignment horizontal="right" vertical="center"/>
    </xf>
    <xf numFmtId="3" fontId="12" fillId="0" borderId="31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wrapText="1"/>
    </xf>
    <xf numFmtId="3" fontId="13" fillId="0" borderId="32" xfId="0" applyNumberFormat="1" applyFont="1" applyBorder="1"/>
    <xf numFmtId="3" fontId="12" fillId="0" borderId="28" xfId="0" applyNumberFormat="1" applyFont="1" applyBorder="1"/>
    <xf numFmtId="0" fontId="13" fillId="0" borderId="10" xfId="0" applyFont="1" applyBorder="1" applyAlignment="1">
      <alignment wrapText="1"/>
    </xf>
    <xf numFmtId="3" fontId="13" fillId="0" borderId="33" xfId="0" applyNumberFormat="1" applyFont="1" applyBorder="1"/>
    <xf numFmtId="3" fontId="12" fillId="0" borderId="24" xfId="0" applyNumberFormat="1" applyFont="1" applyBorder="1"/>
    <xf numFmtId="0" fontId="13" fillId="0" borderId="25" xfId="0" applyFont="1" applyBorder="1" applyAlignment="1">
      <alignment wrapText="1"/>
    </xf>
    <xf numFmtId="3" fontId="13" fillId="0" borderId="34" xfId="0" applyNumberFormat="1" applyFont="1" applyBorder="1"/>
    <xf numFmtId="3" fontId="12" fillId="0" borderId="26" xfId="0" applyNumberFormat="1" applyFont="1" applyBorder="1"/>
    <xf numFmtId="0" fontId="14" fillId="0" borderId="17" xfId="0" applyFont="1" applyBorder="1" applyAlignment="1">
      <alignment wrapText="1"/>
    </xf>
    <xf numFmtId="3" fontId="12" fillId="0" borderId="18" xfId="0" applyNumberFormat="1" applyFont="1" applyBorder="1"/>
    <xf numFmtId="3" fontId="12" fillId="0" borderId="19" xfId="0" applyNumberFormat="1" applyFont="1" applyBorder="1"/>
    <xf numFmtId="0" fontId="14" fillId="0" borderId="0" xfId="0" applyFont="1"/>
    <xf numFmtId="0" fontId="4" fillId="6" borderId="17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35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15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broczkib/Documents/2020.%20&#233;vi%20k&#246;lts&#233;gvet&#233;s/2020.%20&#233;vi%20tervez&#233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broczkib/Documents/2020.%20&#233;vi%20k&#246;lts&#233;gvet&#233;s/2020.%20&#233;vi%20k&#246;lts&#233;gvet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 részletes"/>
      <sheetName val="Óvoda részletes"/>
      <sheetName val="Szoc.Kp. részletes"/>
      <sheetName val="Önkormányzat"/>
      <sheetName val="Óvoda"/>
      <sheetName val="Szoc.Kp."/>
      <sheetName val="Összesen"/>
      <sheetName val="Létszám"/>
      <sheetName val="Ellátottak pénzb."/>
      <sheetName val="Likviditási terv"/>
      <sheetName val="Előirányzat felhaszn. terv"/>
    </sheetNames>
    <sheetDataSet>
      <sheetData sheetId="0"/>
      <sheetData sheetId="1" refreshError="1"/>
      <sheetData sheetId="2" refreshError="1"/>
      <sheetData sheetId="3">
        <row r="7">
          <cell r="C7">
            <v>20107682</v>
          </cell>
        </row>
        <row r="8">
          <cell r="C8">
            <v>1425000</v>
          </cell>
        </row>
        <row r="9">
          <cell r="C9">
            <v>0</v>
          </cell>
        </row>
        <row r="10">
          <cell r="C10">
            <v>754715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8473443</v>
          </cell>
        </row>
        <row r="14">
          <cell r="C14">
            <v>116000</v>
          </cell>
        </row>
        <row r="15">
          <cell r="C15">
            <v>700000</v>
          </cell>
        </row>
        <row r="17">
          <cell r="C17">
            <v>5747848</v>
          </cell>
        </row>
        <row r="19">
          <cell r="C19">
            <v>10000</v>
          </cell>
        </row>
        <row r="20">
          <cell r="C20">
            <v>1025000</v>
          </cell>
        </row>
        <row r="21">
          <cell r="C21">
            <v>1116000</v>
          </cell>
        </row>
        <row r="22">
          <cell r="C22">
            <v>10000</v>
          </cell>
        </row>
        <row r="23">
          <cell r="C23">
            <v>4050000</v>
          </cell>
        </row>
        <row r="24">
          <cell r="C24">
            <v>4150000</v>
          </cell>
        </row>
        <row r="25">
          <cell r="C25">
            <v>0</v>
          </cell>
        </row>
        <row r="26">
          <cell r="C26">
            <v>650000</v>
          </cell>
        </row>
        <row r="27">
          <cell r="C27">
            <v>0</v>
          </cell>
        </row>
        <row r="28">
          <cell r="C28">
            <v>6283538</v>
          </cell>
        </row>
        <row r="29">
          <cell r="C29">
            <v>50000</v>
          </cell>
        </row>
        <row r="30">
          <cell r="C30">
            <v>5000000</v>
          </cell>
        </row>
        <row r="31">
          <cell r="C31">
            <v>1900000</v>
          </cell>
        </row>
        <row r="32">
          <cell r="C32">
            <v>0</v>
          </cell>
        </row>
        <row r="33">
          <cell r="C33">
            <v>432175</v>
          </cell>
        </row>
        <row r="35">
          <cell r="C35">
            <v>3150000</v>
          </cell>
        </row>
        <row r="39">
          <cell r="C39">
            <v>2700000</v>
          </cell>
        </row>
        <row r="40">
          <cell r="C40">
            <v>1410000</v>
          </cell>
        </row>
        <row r="41">
          <cell r="C41">
            <v>2000000</v>
          </cell>
        </row>
        <row r="43">
          <cell r="C43">
            <v>0</v>
          </cell>
        </row>
        <row r="44">
          <cell r="C44">
            <v>767300</v>
          </cell>
        </row>
        <row r="45">
          <cell r="C45">
            <v>6841705</v>
          </cell>
        </row>
        <row r="46">
          <cell r="C46">
            <v>2054431</v>
          </cell>
        </row>
        <row r="48">
          <cell r="C48">
            <v>6703486</v>
          </cell>
        </row>
        <row r="49">
          <cell r="C49">
            <v>0</v>
          </cell>
        </row>
        <row r="50">
          <cell r="C50">
            <v>0</v>
          </cell>
        </row>
        <row r="52">
          <cell r="C52">
            <v>0</v>
          </cell>
        </row>
        <row r="54">
          <cell r="C54">
            <v>5165673</v>
          </cell>
        </row>
        <row r="55">
          <cell r="C55">
            <v>75101154</v>
          </cell>
        </row>
        <row r="58">
          <cell r="C58">
            <v>18085340</v>
          </cell>
        </row>
        <row r="59">
          <cell r="C59">
            <v>32119000</v>
          </cell>
        </row>
        <row r="60">
          <cell r="C60">
            <v>39241803</v>
          </cell>
        </row>
        <row r="61">
          <cell r="C61">
            <v>1860237</v>
          </cell>
        </row>
        <row r="62">
          <cell r="C62">
            <v>0</v>
          </cell>
        </row>
        <row r="63">
          <cell r="C63">
            <v>8424800</v>
          </cell>
        </row>
        <row r="65">
          <cell r="C65">
            <v>0</v>
          </cell>
        </row>
        <row r="66">
          <cell r="C66">
            <v>0</v>
          </cell>
        </row>
        <row r="68">
          <cell r="C68">
            <v>80000</v>
          </cell>
        </row>
        <row r="69">
          <cell r="C69">
            <v>5000000</v>
          </cell>
        </row>
        <row r="70">
          <cell r="C70">
            <v>29100000</v>
          </cell>
        </row>
        <row r="71">
          <cell r="C71">
            <v>0</v>
          </cell>
        </row>
        <row r="72">
          <cell r="C72">
            <v>4800000</v>
          </cell>
        </row>
        <row r="73">
          <cell r="C73">
            <v>0</v>
          </cell>
        </row>
        <row r="74">
          <cell r="C74">
            <v>900000</v>
          </cell>
        </row>
        <row r="76">
          <cell r="C76">
            <v>900000</v>
          </cell>
        </row>
        <row r="77">
          <cell r="C77">
            <v>800000</v>
          </cell>
        </row>
        <row r="78">
          <cell r="C78">
            <v>7729500</v>
          </cell>
        </row>
        <row r="79">
          <cell r="C79">
            <v>1300000</v>
          </cell>
        </row>
        <row r="80">
          <cell r="C80">
            <v>900000</v>
          </cell>
        </row>
        <row r="81">
          <cell r="C81">
            <v>1000</v>
          </cell>
        </row>
        <row r="82">
          <cell r="C82">
            <v>0</v>
          </cell>
        </row>
        <row r="83">
          <cell r="C83">
            <v>409972</v>
          </cell>
        </row>
        <row r="87">
          <cell r="C87">
            <v>500000</v>
          </cell>
        </row>
        <row r="89">
          <cell r="C89">
            <v>0</v>
          </cell>
        </row>
        <row r="91">
          <cell r="C91">
            <v>15743498</v>
          </cell>
        </row>
        <row r="92">
          <cell r="C92">
            <v>0</v>
          </cell>
        </row>
        <row r="93">
          <cell r="C93">
            <v>0</v>
          </cell>
        </row>
      </sheetData>
      <sheetData sheetId="4">
        <row r="7">
          <cell r="C7">
            <v>25335503</v>
          </cell>
        </row>
        <row r="8">
          <cell r="C8">
            <v>2110000</v>
          </cell>
        </row>
        <row r="9">
          <cell r="C9">
            <v>0</v>
          </cell>
        </row>
        <row r="10">
          <cell r="C10">
            <v>1207544</v>
          </cell>
        </row>
        <row r="11">
          <cell r="C11">
            <v>210000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1081800</v>
          </cell>
        </row>
        <row r="15">
          <cell r="C15">
            <v>0</v>
          </cell>
        </row>
        <row r="17">
          <cell r="C17">
            <v>5508828</v>
          </cell>
        </row>
        <row r="19">
          <cell r="C19">
            <v>110000</v>
          </cell>
        </row>
        <row r="20">
          <cell r="C20">
            <v>650000</v>
          </cell>
        </row>
        <row r="21">
          <cell r="C21">
            <v>144000</v>
          </cell>
        </row>
        <row r="22">
          <cell r="C22">
            <v>6000</v>
          </cell>
        </row>
        <row r="23">
          <cell r="C23">
            <v>1600000</v>
          </cell>
        </row>
        <row r="24">
          <cell r="C24">
            <v>4650000</v>
          </cell>
        </row>
        <row r="25">
          <cell r="C25">
            <v>0</v>
          </cell>
        </row>
        <row r="26">
          <cell r="C26">
            <v>100000</v>
          </cell>
        </row>
        <row r="27">
          <cell r="C27">
            <v>0</v>
          </cell>
        </row>
        <row r="28">
          <cell r="C28">
            <v>445000</v>
          </cell>
        </row>
        <row r="29">
          <cell r="C29">
            <v>150000</v>
          </cell>
        </row>
        <row r="30">
          <cell r="C30">
            <v>1946670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10000</v>
          </cell>
        </row>
        <row r="79">
          <cell r="C79">
            <v>150000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20000</v>
          </cell>
        </row>
        <row r="85">
          <cell r="C85">
            <v>0</v>
          </cell>
        </row>
        <row r="87">
          <cell r="C87">
            <v>0</v>
          </cell>
        </row>
        <row r="89">
          <cell r="C89">
            <v>0</v>
          </cell>
        </row>
        <row r="91">
          <cell r="C91">
            <v>2284818</v>
          </cell>
        </row>
        <row r="92">
          <cell r="C92">
            <v>0</v>
          </cell>
        </row>
        <row r="93">
          <cell r="C93">
            <v>42810527</v>
          </cell>
        </row>
      </sheetData>
      <sheetData sheetId="5">
        <row r="7">
          <cell r="C7">
            <v>21929507</v>
          </cell>
        </row>
        <row r="8">
          <cell r="C8">
            <v>2036056</v>
          </cell>
        </row>
        <row r="9">
          <cell r="C9">
            <v>0</v>
          </cell>
        </row>
        <row r="10">
          <cell r="C10">
            <v>1533334</v>
          </cell>
        </row>
        <row r="11">
          <cell r="C11">
            <v>0</v>
          </cell>
        </row>
        <row r="12">
          <cell r="C12">
            <v>160000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7">
          <cell r="C17">
            <v>4717507</v>
          </cell>
        </row>
        <row r="19">
          <cell r="C19">
            <v>47000</v>
          </cell>
        </row>
        <row r="20">
          <cell r="C20">
            <v>727100</v>
          </cell>
        </row>
        <row r="21">
          <cell r="C21">
            <v>82800</v>
          </cell>
        </row>
        <row r="22">
          <cell r="C22">
            <v>308000</v>
          </cell>
        </row>
        <row r="23">
          <cell r="C23">
            <v>350000</v>
          </cell>
        </row>
        <row r="24">
          <cell r="C24">
            <v>4470000</v>
          </cell>
        </row>
        <row r="25">
          <cell r="C25">
            <v>0</v>
          </cell>
        </row>
        <row r="26">
          <cell r="C26">
            <v>50000</v>
          </cell>
        </row>
        <row r="27">
          <cell r="C27">
            <v>0</v>
          </cell>
        </row>
        <row r="28">
          <cell r="C28">
            <v>446000</v>
          </cell>
        </row>
        <row r="29">
          <cell r="C29">
            <v>50000</v>
          </cell>
        </row>
        <row r="30">
          <cell r="C30">
            <v>1682000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10000</v>
          </cell>
        </row>
        <row r="35">
          <cell r="C35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63">
          <cell r="C63">
            <v>840650</v>
          </cell>
        </row>
        <row r="65">
          <cell r="C65">
            <v>0</v>
          </cell>
        </row>
        <row r="66">
          <cell r="C66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2650000</v>
          </cell>
        </row>
        <row r="80">
          <cell r="C80">
            <v>715500</v>
          </cell>
        </row>
        <row r="81">
          <cell r="C81">
            <v>100</v>
          </cell>
        </row>
        <row r="82">
          <cell r="C82">
            <v>0</v>
          </cell>
        </row>
        <row r="83">
          <cell r="C83">
            <v>5000</v>
          </cell>
        </row>
        <row r="85">
          <cell r="C85">
            <v>0</v>
          </cell>
        </row>
        <row r="87">
          <cell r="C87">
            <v>0</v>
          </cell>
        </row>
        <row r="89">
          <cell r="C89">
            <v>0</v>
          </cell>
        </row>
        <row r="91">
          <cell r="C91">
            <v>2097427</v>
          </cell>
        </row>
        <row r="92">
          <cell r="C92">
            <v>0</v>
          </cell>
        </row>
        <row r="93">
          <cell r="C93">
            <v>32290627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irányzat összesen"/>
      <sheetName val="Ktgv.rendelet mell."/>
      <sheetName val="Ktgv. rend. mell."/>
      <sheetName val="Óvoda tervezés"/>
      <sheetName val="Önkorm. terv."/>
      <sheetName val="KÖH tervezés"/>
      <sheetName val="Szoc.Kp."/>
      <sheetName val="KÖH Kömlőd"/>
      <sheetName val="KÖH Szákszend"/>
      <sheetName val="Önkorm.2018"/>
      <sheetName val="KözHiv.2018"/>
      <sheetName val="Bölcsöde terv"/>
      <sheetName val="Óvoda2018"/>
      <sheetName val="Bölcsőde"/>
      <sheetName val="Összesen2018"/>
      <sheetName val="Létszám"/>
      <sheetName val="Ellátottak pbeni jutt."/>
      <sheetName val="Előirányzat felhaszn."/>
      <sheetName val="Likviditási te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5">
          <cell r="C45">
            <v>0</v>
          </cell>
        </row>
        <row r="46">
          <cell r="C46">
            <v>0</v>
          </cell>
        </row>
        <row r="77">
          <cell r="C77"/>
        </row>
        <row r="95">
          <cell r="C95">
            <v>0</v>
          </cell>
        </row>
        <row r="96">
          <cell r="C96">
            <v>0</v>
          </cell>
        </row>
        <row r="100">
          <cell r="C100">
            <v>0</v>
          </cell>
        </row>
      </sheetData>
      <sheetData sheetId="10"/>
      <sheetData sheetId="11"/>
      <sheetData sheetId="12"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/>
        </row>
        <row r="44">
          <cell r="C44"/>
        </row>
        <row r="45">
          <cell r="C45"/>
        </row>
        <row r="46">
          <cell r="C46">
            <v>0</v>
          </cell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>
            <v>0</v>
          </cell>
        </row>
        <row r="60">
          <cell r="C60">
            <v>0</v>
          </cell>
        </row>
        <row r="61">
          <cell r="C61"/>
        </row>
        <row r="62">
          <cell r="C62"/>
        </row>
        <row r="63">
          <cell r="C63"/>
        </row>
        <row r="69">
          <cell r="C69">
            <v>170000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4AC1-4C94-4B61-B66E-05BC3AE99B25}">
  <dimension ref="A1:F108"/>
  <sheetViews>
    <sheetView topLeftCell="A82" workbookViewId="0">
      <selection activeCell="H64" sqref="H64"/>
    </sheetView>
  </sheetViews>
  <sheetFormatPr defaultRowHeight="12.75" x14ac:dyDescent="0.2"/>
  <cols>
    <col min="1" max="1" width="8.42578125" style="1" customWidth="1"/>
    <col min="2" max="2" width="21.42578125" style="1" customWidth="1"/>
    <col min="3" max="6" width="13.28515625" style="2" customWidth="1"/>
    <col min="7" max="16384" width="9.140625" style="3"/>
  </cols>
  <sheetData>
    <row r="1" spans="1:6" x14ac:dyDescent="0.2">
      <c r="D1" s="79" t="s">
        <v>154</v>
      </c>
      <c r="E1" s="79"/>
      <c r="F1" s="79"/>
    </row>
    <row r="3" spans="1:6" ht="30.75" customHeight="1" x14ac:dyDescent="0.2">
      <c r="A3" s="71" t="s">
        <v>155</v>
      </c>
      <c r="B3" s="71"/>
      <c r="C3" s="71"/>
      <c r="D3" s="71"/>
      <c r="E3" s="71"/>
      <c r="F3" s="71"/>
    </row>
    <row r="4" spans="1:6" ht="35.25" customHeight="1" thickBot="1" x14ac:dyDescent="0.25">
      <c r="A4" s="72" t="s">
        <v>156</v>
      </c>
      <c r="B4" s="72"/>
      <c r="C4" s="72"/>
      <c r="D4" s="72"/>
      <c r="E4" s="72"/>
      <c r="F4" s="72"/>
    </row>
    <row r="5" spans="1:6" ht="13.5" thickTop="1" x14ac:dyDescent="0.2">
      <c r="A5" s="73" t="s">
        <v>1</v>
      </c>
      <c r="B5" s="75" t="s">
        <v>2</v>
      </c>
      <c r="C5" s="77" t="s">
        <v>157</v>
      </c>
      <c r="D5" s="77" t="s">
        <v>158</v>
      </c>
      <c r="E5" s="14" t="s">
        <v>159</v>
      </c>
      <c r="F5" s="77" t="s">
        <v>3</v>
      </c>
    </row>
    <row r="6" spans="1:6" ht="3" customHeight="1" thickBot="1" x14ac:dyDescent="0.25">
      <c r="A6" s="74"/>
      <c r="B6" s="76"/>
      <c r="C6" s="78"/>
      <c r="D6" s="78"/>
      <c r="E6" s="15"/>
      <c r="F6" s="78"/>
    </row>
    <row r="7" spans="1:6" ht="12" customHeight="1" thickTop="1" x14ac:dyDescent="0.2">
      <c r="A7" s="4" t="s">
        <v>4</v>
      </c>
      <c r="B7" s="5" t="s">
        <v>5</v>
      </c>
      <c r="C7" s="6">
        <f>SUM([1]Önkormányzat!C7)</f>
        <v>20107682</v>
      </c>
      <c r="D7" s="6">
        <f>SUM([1]Óvoda!C7)</f>
        <v>25335503</v>
      </c>
      <c r="E7" s="6">
        <f>SUM('[1]Szoc.Kp.'!C7)</f>
        <v>21929507</v>
      </c>
      <c r="F7" s="6">
        <f t="shared" ref="F7:F15" si="0">SUM(C7:E7)</f>
        <v>67372692</v>
      </c>
    </row>
    <row r="8" spans="1:6" ht="12" customHeight="1" x14ac:dyDescent="0.2">
      <c r="A8" s="4" t="s">
        <v>6</v>
      </c>
      <c r="B8" s="5" t="s">
        <v>7</v>
      </c>
      <c r="C8" s="6">
        <f>SUM([1]Önkormányzat!C8)</f>
        <v>1425000</v>
      </c>
      <c r="D8" s="6">
        <f>SUM([1]Óvoda!C8)</f>
        <v>2110000</v>
      </c>
      <c r="E8" s="6">
        <f>SUM('[1]Szoc.Kp.'!C8)</f>
        <v>2036056</v>
      </c>
      <c r="F8" s="6">
        <f t="shared" si="0"/>
        <v>5571056</v>
      </c>
    </row>
    <row r="9" spans="1:6" ht="12" customHeight="1" x14ac:dyDescent="0.2">
      <c r="A9" s="7" t="s">
        <v>8</v>
      </c>
      <c r="B9" s="8" t="s">
        <v>9</v>
      </c>
      <c r="C9" s="6">
        <f>SUM([1]Önkormányzat!C9)</f>
        <v>0</v>
      </c>
      <c r="D9" s="6">
        <f>SUM([1]Óvoda!C9)</f>
        <v>0</v>
      </c>
      <c r="E9" s="6">
        <f>SUM('[1]Szoc.Kp.'!C9)</f>
        <v>0</v>
      </c>
      <c r="F9" s="6">
        <f t="shared" si="0"/>
        <v>0</v>
      </c>
    </row>
    <row r="10" spans="1:6" ht="12" customHeight="1" x14ac:dyDescent="0.2">
      <c r="A10" s="7" t="s">
        <v>10</v>
      </c>
      <c r="B10" s="8" t="s">
        <v>11</v>
      </c>
      <c r="C10" s="6">
        <f>SUM([1]Önkormányzat!C10)</f>
        <v>754715</v>
      </c>
      <c r="D10" s="6">
        <f>SUM([1]Óvoda!C10)</f>
        <v>1207544</v>
      </c>
      <c r="E10" s="6">
        <f>SUM('[1]Szoc.Kp.'!C10)</f>
        <v>1533334</v>
      </c>
      <c r="F10" s="6">
        <f t="shared" si="0"/>
        <v>3495593</v>
      </c>
    </row>
    <row r="11" spans="1:6" ht="12" customHeight="1" x14ac:dyDescent="0.2">
      <c r="A11" s="7" t="s">
        <v>12</v>
      </c>
      <c r="B11" s="8" t="s">
        <v>13</v>
      </c>
      <c r="C11" s="6">
        <f>SUM([1]Önkormányzat!C11)</f>
        <v>0</v>
      </c>
      <c r="D11" s="6">
        <f>SUM([1]Óvoda!C11)</f>
        <v>210000</v>
      </c>
      <c r="E11" s="6">
        <f>SUM('[1]Szoc.Kp.'!C11)</f>
        <v>0</v>
      </c>
      <c r="F11" s="6">
        <f t="shared" si="0"/>
        <v>210000</v>
      </c>
    </row>
    <row r="12" spans="1:6" ht="12" customHeight="1" x14ac:dyDescent="0.2">
      <c r="A12" s="7" t="s">
        <v>14</v>
      </c>
      <c r="B12" s="8" t="s">
        <v>15</v>
      </c>
      <c r="C12" s="6">
        <f>SUM([1]Önkormányzat!C12)</f>
        <v>0</v>
      </c>
      <c r="D12" s="6">
        <f>SUM([1]Óvoda!C12)</f>
        <v>0</v>
      </c>
      <c r="E12" s="6">
        <f>SUM('[1]Szoc.Kp.'!C12)</f>
        <v>160000</v>
      </c>
      <c r="F12" s="6">
        <f t="shared" si="0"/>
        <v>160000</v>
      </c>
    </row>
    <row r="13" spans="1:6" ht="12" customHeight="1" x14ac:dyDescent="0.2">
      <c r="A13" s="7" t="s">
        <v>16</v>
      </c>
      <c r="B13" s="8" t="s">
        <v>17</v>
      </c>
      <c r="C13" s="6">
        <f>SUM([1]Önkormányzat!C13)</f>
        <v>8473443</v>
      </c>
      <c r="D13" s="6">
        <f>SUM([1]Óvoda!C13)</f>
        <v>0</v>
      </c>
      <c r="E13" s="6">
        <f>SUM('[1]Szoc.Kp.'!C13)</f>
        <v>0</v>
      </c>
      <c r="F13" s="6">
        <f t="shared" si="0"/>
        <v>8473443</v>
      </c>
    </row>
    <row r="14" spans="1:6" ht="12" customHeight="1" x14ac:dyDescent="0.2">
      <c r="A14" s="7" t="s">
        <v>18</v>
      </c>
      <c r="B14" s="8" t="s">
        <v>19</v>
      </c>
      <c r="C14" s="6">
        <f>SUM([1]Önkormányzat!C14)</f>
        <v>116000</v>
      </c>
      <c r="D14" s="6">
        <f>SUM([1]Óvoda!C14)</f>
        <v>1081800</v>
      </c>
      <c r="E14" s="6">
        <f>SUM('[1]Szoc.Kp.'!C14)</f>
        <v>0</v>
      </c>
      <c r="F14" s="6">
        <f t="shared" si="0"/>
        <v>1197800</v>
      </c>
    </row>
    <row r="15" spans="1:6" ht="12" customHeight="1" x14ac:dyDescent="0.2">
      <c r="A15" s="7" t="s">
        <v>20</v>
      </c>
      <c r="B15" s="8" t="s">
        <v>160</v>
      </c>
      <c r="C15" s="6">
        <f>SUM([1]Önkormányzat!C15)</f>
        <v>700000</v>
      </c>
      <c r="D15" s="6">
        <f>SUM([1]Óvoda!C15)</f>
        <v>0</v>
      </c>
      <c r="E15" s="6">
        <f>SUM('[1]Szoc.Kp.'!C15)</f>
        <v>0</v>
      </c>
      <c r="F15" s="6">
        <f t="shared" si="0"/>
        <v>700000</v>
      </c>
    </row>
    <row r="16" spans="1:6" ht="12" customHeight="1" x14ac:dyDescent="0.2">
      <c r="A16" s="80" t="s">
        <v>21</v>
      </c>
      <c r="B16" s="81"/>
      <c r="C16" s="9">
        <f>SUM(C7:C15)</f>
        <v>31576840</v>
      </c>
      <c r="D16" s="9">
        <f>SUM(D7:D15)</f>
        <v>29944847</v>
      </c>
      <c r="E16" s="9">
        <f>SUM(E7:E15)</f>
        <v>25658897</v>
      </c>
      <c r="F16" s="9">
        <f>SUM(F7:F15)</f>
        <v>87180584</v>
      </c>
    </row>
    <row r="17" spans="1:6" ht="12" customHeight="1" x14ac:dyDescent="0.2">
      <c r="A17" s="10" t="s">
        <v>22</v>
      </c>
      <c r="B17" s="11" t="s">
        <v>23</v>
      </c>
      <c r="C17" s="6">
        <f>SUM([1]Önkormányzat!C17)</f>
        <v>5747848</v>
      </c>
      <c r="D17" s="6">
        <f>SUM([1]Óvoda!C17)</f>
        <v>5508828</v>
      </c>
      <c r="E17" s="6">
        <f>SUM('[1]Szoc.Kp.'!C17)</f>
        <v>4717507</v>
      </c>
      <c r="F17" s="6">
        <f t="shared" ref="F17:F33" si="1">SUM(C17:E17)</f>
        <v>15974183</v>
      </c>
    </row>
    <row r="18" spans="1:6" ht="12" customHeight="1" x14ac:dyDescent="0.2">
      <c r="A18" s="80" t="s">
        <v>24</v>
      </c>
      <c r="B18" s="81"/>
      <c r="C18" s="9">
        <f>SUM(C17)</f>
        <v>5747848</v>
      </c>
      <c r="D18" s="9">
        <f>SUM(D17)</f>
        <v>5508828</v>
      </c>
      <c r="E18" s="9">
        <f>SUM(E17)</f>
        <v>4717507</v>
      </c>
      <c r="F18" s="9">
        <f t="shared" si="1"/>
        <v>15974183</v>
      </c>
    </row>
    <row r="19" spans="1:6" ht="12" customHeight="1" x14ac:dyDescent="0.2">
      <c r="A19" s="7" t="s">
        <v>25</v>
      </c>
      <c r="B19" s="8" t="s">
        <v>26</v>
      </c>
      <c r="C19" s="6">
        <f>SUM([1]Önkormányzat!C19)</f>
        <v>10000</v>
      </c>
      <c r="D19" s="6">
        <f>SUM([1]Óvoda!C19)</f>
        <v>110000</v>
      </c>
      <c r="E19" s="6">
        <f>SUM('[1]Szoc.Kp.'!C19)</f>
        <v>47000</v>
      </c>
      <c r="F19" s="6">
        <f t="shared" si="1"/>
        <v>167000</v>
      </c>
    </row>
    <row r="20" spans="1:6" ht="12" customHeight="1" x14ac:dyDescent="0.2">
      <c r="A20" s="7" t="s">
        <v>27</v>
      </c>
      <c r="B20" s="8" t="s">
        <v>28</v>
      </c>
      <c r="C20" s="6">
        <f>SUM([1]Önkormányzat!C20)</f>
        <v>1025000</v>
      </c>
      <c r="D20" s="6">
        <f>SUM([1]Óvoda!C20)</f>
        <v>650000</v>
      </c>
      <c r="E20" s="6">
        <f>SUM('[1]Szoc.Kp.'!C20)</f>
        <v>727100</v>
      </c>
      <c r="F20" s="6">
        <f t="shared" si="1"/>
        <v>2402100</v>
      </c>
    </row>
    <row r="21" spans="1:6" ht="12" customHeight="1" x14ac:dyDescent="0.2">
      <c r="A21" s="7" t="s">
        <v>29</v>
      </c>
      <c r="B21" s="8" t="s">
        <v>30</v>
      </c>
      <c r="C21" s="6">
        <f>SUM([1]Önkormányzat!C21)</f>
        <v>1116000</v>
      </c>
      <c r="D21" s="6">
        <f>SUM([1]Óvoda!C21)</f>
        <v>144000</v>
      </c>
      <c r="E21" s="6">
        <f>SUM('[1]Szoc.Kp.'!C21)</f>
        <v>82800</v>
      </c>
      <c r="F21" s="6">
        <f t="shared" si="1"/>
        <v>1342800</v>
      </c>
    </row>
    <row r="22" spans="1:6" ht="12" customHeight="1" x14ac:dyDescent="0.2">
      <c r="A22" s="7" t="s">
        <v>31</v>
      </c>
      <c r="B22" s="8" t="s">
        <v>161</v>
      </c>
      <c r="C22" s="6">
        <f>SUM([1]Önkormányzat!C22)</f>
        <v>10000</v>
      </c>
      <c r="D22" s="6">
        <f>SUM([1]Óvoda!C22)</f>
        <v>6000</v>
      </c>
      <c r="E22" s="6">
        <f>SUM('[1]Szoc.Kp.'!C22)</f>
        <v>308000</v>
      </c>
      <c r="F22" s="6">
        <f t="shared" si="1"/>
        <v>324000</v>
      </c>
    </row>
    <row r="23" spans="1:6" ht="12" customHeight="1" x14ac:dyDescent="0.2">
      <c r="A23" s="7" t="s">
        <v>32</v>
      </c>
      <c r="B23" s="8" t="s">
        <v>33</v>
      </c>
      <c r="C23" s="6">
        <f>SUM([1]Önkormányzat!C23)</f>
        <v>4050000</v>
      </c>
      <c r="D23" s="6">
        <f>SUM([1]Óvoda!C23)</f>
        <v>1600000</v>
      </c>
      <c r="E23" s="6">
        <f>SUM('[1]Szoc.Kp.'!C23)</f>
        <v>350000</v>
      </c>
      <c r="F23" s="6">
        <f t="shared" si="1"/>
        <v>6000000</v>
      </c>
    </row>
    <row r="24" spans="1:6" ht="12" customHeight="1" x14ac:dyDescent="0.2">
      <c r="A24" s="7" t="s">
        <v>34</v>
      </c>
      <c r="B24" s="8" t="s">
        <v>35</v>
      </c>
      <c r="C24" s="6">
        <f>SUM([1]Önkormányzat!C24)</f>
        <v>4150000</v>
      </c>
      <c r="D24" s="6">
        <f>SUM([1]Óvoda!C24)</f>
        <v>4650000</v>
      </c>
      <c r="E24" s="6">
        <f>SUM('[1]Szoc.Kp.'!C24)</f>
        <v>4470000</v>
      </c>
      <c r="F24" s="6">
        <f t="shared" si="1"/>
        <v>13270000</v>
      </c>
    </row>
    <row r="25" spans="1:6" ht="12" customHeight="1" x14ac:dyDescent="0.2">
      <c r="A25" s="7" t="s">
        <v>36</v>
      </c>
      <c r="B25" s="8" t="s">
        <v>37</v>
      </c>
      <c r="C25" s="6">
        <f>SUM([1]Önkormányzat!C25)</f>
        <v>0</v>
      </c>
      <c r="D25" s="6">
        <f>SUM([1]Óvoda!C25)</f>
        <v>0</v>
      </c>
      <c r="E25" s="6">
        <f>SUM('[1]Szoc.Kp.'!C25)</f>
        <v>0</v>
      </c>
      <c r="F25" s="6">
        <f t="shared" si="1"/>
        <v>0</v>
      </c>
    </row>
    <row r="26" spans="1:6" ht="12" customHeight="1" x14ac:dyDescent="0.2">
      <c r="A26" s="7" t="s">
        <v>38</v>
      </c>
      <c r="B26" s="8" t="s">
        <v>39</v>
      </c>
      <c r="C26" s="6">
        <f>SUM([1]Önkormányzat!C26)</f>
        <v>650000</v>
      </c>
      <c r="D26" s="6">
        <f>SUM([1]Óvoda!C26)</f>
        <v>100000</v>
      </c>
      <c r="E26" s="6">
        <f>SUM('[1]Szoc.Kp.'!C26)</f>
        <v>50000</v>
      </c>
      <c r="F26" s="6">
        <f t="shared" si="1"/>
        <v>800000</v>
      </c>
    </row>
    <row r="27" spans="1:6" ht="12" customHeight="1" x14ac:dyDescent="0.2">
      <c r="A27" s="7" t="s">
        <v>40</v>
      </c>
      <c r="B27" s="8" t="s">
        <v>41</v>
      </c>
      <c r="C27" s="6">
        <f>SUM([1]Önkormányzat!C27)</f>
        <v>0</v>
      </c>
      <c r="D27" s="6">
        <f>SUM([1]Óvoda!C27)</f>
        <v>0</v>
      </c>
      <c r="E27" s="6">
        <f>SUM('[1]Szoc.Kp.'!C27)</f>
        <v>0</v>
      </c>
      <c r="F27" s="6">
        <f t="shared" si="1"/>
        <v>0</v>
      </c>
    </row>
    <row r="28" spans="1:6" ht="12" customHeight="1" x14ac:dyDescent="0.2">
      <c r="A28" s="7" t="s">
        <v>42</v>
      </c>
      <c r="B28" s="8" t="s">
        <v>43</v>
      </c>
      <c r="C28" s="6">
        <f>SUM([1]Önkormányzat!C28)</f>
        <v>6283538</v>
      </c>
      <c r="D28" s="6">
        <f>SUM([1]Óvoda!C28)</f>
        <v>445000</v>
      </c>
      <c r="E28" s="6">
        <f>SUM('[1]Szoc.Kp.'!C28)</f>
        <v>446000</v>
      </c>
      <c r="F28" s="6">
        <f t="shared" si="1"/>
        <v>7174538</v>
      </c>
    </row>
    <row r="29" spans="1:6" ht="12" customHeight="1" x14ac:dyDescent="0.2">
      <c r="A29" s="7" t="s">
        <v>44</v>
      </c>
      <c r="B29" s="8" t="s">
        <v>45</v>
      </c>
      <c r="C29" s="6">
        <f>SUM([1]Önkormányzat!C29)</f>
        <v>50000</v>
      </c>
      <c r="D29" s="6">
        <f>SUM([1]Óvoda!C29)</f>
        <v>150000</v>
      </c>
      <c r="E29" s="6">
        <f>SUM('[1]Szoc.Kp.'!C29)</f>
        <v>50000</v>
      </c>
      <c r="F29" s="6">
        <f t="shared" si="1"/>
        <v>250000</v>
      </c>
    </row>
    <row r="30" spans="1:6" ht="12" customHeight="1" x14ac:dyDescent="0.2">
      <c r="A30" s="7" t="s">
        <v>46</v>
      </c>
      <c r="B30" s="8" t="s">
        <v>47</v>
      </c>
      <c r="C30" s="6">
        <f>SUM([1]Önkormányzat!C30)</f>
        <v>5000000</v>
      </c>
      <c r="D30" s="6">
        <f>SUM([1]Óvoda!C30)</f>
        <v>1946670</v>
      </c>
      <c r="E30" s="6">
        <f>SUM('[1]Szoc.Kp.'!C30)</f>
        <v>1682000</v>
      </c>
      <c r="F30" s="6">
        <f t="shared" si="1"/>
        <v>8628670</v>
      </c>
    </row>
    <row r="31" spans="1:6" ht="12" customHeight="1" x14ac:dyDescent="0.2">
      <c r="A31" s="7" t="s">
        <v>48</v>
      </c>
      <c r="B31" s="8" t="s">
        <v>49</v>
      </c>
      <c r="C31" s="6">
        <f>SUM([1]Önkormányzat!C31)</f>
        <v>1900000</v>
      </c>
      <c r="D31" s="6">
        <f>SUM([1]Óvoda!C31)</f>
        <v>0</v>
      </c>
      <c r="E31" s="6">
        <f>SUM('[1]Szoc.Kp.'!C31)</f>
        <v>0</v>
      </c>
      <c r="F31" s="6">
        <f t="shared" si="1"/>
        <v>1900000</v>
      </c>
    </row>
    <row r="32" spans="1:6" ht="12" customHeight="1" x14ac:dyDescent="0.2">
      <c r="A32" s="7" t="s">
        <v>50</v>
      </c>
      <c r="B32" s="8" t="s">
        <v>51</v>
      </c>
      <c r="C32" s="6">
        <f>SUM([1]Önkormányzat!C32)</f>
        <v>0</v>
      </c>
      <c r="D32" s="6">
        <f>SUM([1]Óvoda!C32)</f>
        <v>0</v>
      </c>
      <c r="E32" s="6">
        <f>SUM('[1]Szoc.Kp.'!C32)</f>
        <v>0</v>
      </c>
      <c r="F32" s="6">
        <f t="shared" si="1"/>
        <v>0</v>
      </c>
    </row>
    <row r="33" spans="1:6" ht="12" customHeight="1" x14ac:dyDescent="0.2">
      <c r="A33" s="7" t="s">
        <v>52</v>
      </c>
      <c r="B33" s="8" t="s">
        <v>53</v>
      </c>
      <c r="C33" s="6">
        <f>SUM([1]Önkormányzat!C33)</f>
        <v>432175</v>
      </c>
      <c r="D33" s="6">
        <f>SUM([1]Óvoda!C33)</f>
        <v>10000</v>
      </c>
      <c r="E33" s="6">
        <f>SUM('[1]Szoc.Kp.'!C33)</f>
        <v>10000</v>
      </c>
      <c r="F33" s="6">
        <f t="shared" si="1"/>
        <v>452175</v>
      </c>
    </row>
    <row r="34" spans="1:6" ht="12" customHeight="1" x14ac:dyDescent="0.2">
      <c r="A34" s="80" t="s">
        <v>54</v>
      </c>
      <c r="B34" s="81"/>
      <c r="C34" s="9">
        <f>SUM(C19:C33)</f>
        <v>24676713</v>
      </c>
      <c r="D34" s="9">
        <f>SUM(D19:D33)</f>
        <v>9811670</v>
      </c>
      <c r="E34" s="9">
        <f>SUM(E19:E33)</f>
        <v>8222900</v>
      </c>
      <c r="F34" s="9">
        <f>SUM(F19:F33)</f>
        <v>42711283</v>
      </c>
    </row>
    <row r="35" spans="1:6" ht="12" customHeight="1" x14ac:dyDescent="0.2">
      <c r="A35" s="7" t="s">
        <v>55</v>
      </c>
      <c r="B35" s="8" t="s">
        <v>56</v>
      </c>
      <c r="C35" s="6">
        <f>SUM([1]Önkormányzat!C35)</f>
        <v>3150000</v>
      </c>
      <c r="D35" s="6">
        <v>0</v>
      </c>
      <c r="E35" s="6">
        <f>SUM('[1]Szoc.Kp.'!C35)</f>
        <v>0</v>
      </c>
      <c r="F35" s="6">
        <f>SUM(C35:E35)</f>
        <v>3150000</v>
      </c>
    </row>
    <row r="36" spans="1:6" ht="12" customHeight="1" x14ac:dyDescent="0.2">
      <c r="A36" s="80" t="s">
        <v>57</v>
      </c>
      <c r="B36" s="81"/>
      <c r="C36" s="9">
        <f>SUM(C35)</f>
        <v>3150000</v>
      </c>
      <c r="D36" s="9">
        <f>SUM(D35)</f>
        <v>0</v>
      </c>
      <c r="E36" s="9"/>
      <c r="F36" s="9">
        <f>SUM(C35:E35)</f>
        <v>3150000</v>
      </c>
    </row>
    <row r="37" spans="1:6" ht="12" customHeight="1" x14ac:dyDescent="0.2">
      <c r="A37" s="7" t="s">
        <v>58</v>
      </c>
      <c r="B37" s="8" t="s">
        <v>59</v>
      </c>
      <c r="C37" s="6">
        <f>SUM([2]Önkorm.2018!C45)</f>
        <v>0</v>
      </c>
      <c r="D37" s="6">
        <v>0</v>
      </c>
      <c r="E37" s="6">
        <f>SUM('[1]Szoc.Kp.'!C37)</f>
        <v>0</v>
      </c>
      <c r="F37" s="6">
        <f>SUM(C37:E37)</f>
        <v>0</v>
      </c>
    </row>
    <row r="38" spans="1:6" ht="12" customHeight="1" x14ac:dyDescent="0.2">
      <c r="A38" s="7" t="s">
        <v>60</v>
      </c>
      <c r="B38" s="8" t="s">
        <v>61</v>
      </c>
      <c r="C38" s="6">
        <f>SUM([2]Önkorm.2018!C46)</f>
        <v>0</v>
      </c>
      <c r="D38" s="6">
        <v>0</v>
      </c>
      <c r="E38" s="6">
        <f>SUM('[1]Szoc.Kp.'!C38)</f>
        <v>0</v>
      </c>
      <c r="F38" s="6">
        <f>SUM(C38:E38)</f>
        <v>0</v>
      </c>
    </row>
    <row r="39" spans="1:6" ht="12" customHeight="1" x14ac:dyDescent="0.2">
      <c r="A39" s="7" t="s">
        <v>62</v>
      </c>
      <c r="B39" s="8" t="s">
        <v>162</v>
      </c>
      <c r="C39" s="6">
        <f>SUM([1]Önkormányzat!C39)</f>
        <v>2700000</v>
      </c>
      <c r="D39" s="6">
        <v>0</v>
      </c>
      <c r="E39" s="6">
        <f>SUM('[1]Szoc.Kp.'!C39)</f>
        <v>0</v>
      </c>
      <c r="F39" s="6">
        <f>SUM(C39:E39)</f>
        <v>2700000</v>
      </c>
    </row>
    <row r="40" spans="1:6" ht="12" customHeight="1" x14ac:dyDescent="0.2">
      <c r="A40" s="7" t="s">
        <v>63</v>
      </c>
      <c r="B40" s="8" t="s">
        <v>162</v>
      </c>
      <c r="C40" s="6">
        <f>SUM([1]Önkormányzat!C40)</f>
        <v>1410000</v>
      </c>
      <c r="D40" s="6">
        <v>0</v>
      </c>
      <c r="E40" s="6">
        <f>SUM('[1]Szoc.Kp.'!C40)</f>
        <v>0</v>
      </c>
      <c r="F40" s="6">
        <f>SUM(C40:E40)</f>
        <v>1410000</v>
      </c>
    </row>
    <row r="41" spans="1:6" ht="12" customHeight="1" x14ac:dyDescent="0.2">
      <c r="A41" s="7" t="s">
        <v>64</v>
      </c>
      <c r="B41" s="8" t="s">
        <v>65</v>
      </c>
      <c r="C41" s="6">
        <f>SUM([1]Önkormányzat!C41)</f>
        <v>2000000</v>
      </c>
      <c r="D41" s="6">
        <v>0</v>
      </c>
      <c r="E41" s="6">
        <f>SUM('[1]Szoc.Kp.'!C41)</f>
        <v>0</v>
      </c>
      <c r="F41" s="6">
        <f>SUM(C41:E41)</f>
        <v>2000000</v>
      </c>
    </row>
    <row r="42" spans="1:6" ht="12" customHeight="1" x14ac:dyDescent="0.2">
      <c r="A42" s="80" t="s">
        <v>66</v>
      </c>
      <c r="B42" s="81"/>
      <c r="C42" s="9">
        <f>SUM(C37:C41)</f>
        <v>6110000</v>
      </c>
      <c r="D42" s="9"/>
      <c r="E42" s="9"/>
      <c r="F42" s="9">
        <f>SUM(F37:F41)</f>
        <v>6110000</v>
      </c>
    </row>
    <row r="43" spans="1:6" ht="12" customHeight="1" x14ac:dyDescent="0.2">
      <c r="A43" s="7" t="s">
        <v>67</v>
      </c>
      <c r="B43" s="8" t="s">
        <v>68</v>
      </c>
      <c r="C43" s="6">
        <f>SUM([1]Önkormányzat!C43)</f>
        <v>0</v>
      </c>
      <c r="D43" s="6">
        <f>SUM([2]Óvoda2018!C38)</f>
        <v>0</v>
      </c>
      <c r="E43" s="6">
        <v>0</v>
      </c>
      <c r="F43" s="6">
        <f>SUM(C43:E43)</f>
        <v>0</v>
      </c>
    </row>
    <row r="44" spans="1:6" ht="12" customHeight="1" x14ac:dyDescent="0.2">
      <c r="A44" s="7" t="s">
        <v>69</v>
      </c>
      <c r="B44" s="8" t="s">
        <v>70</v>
      </c>
      <c r="C44" s="6">
        <f>SUM([1]Önkormányzat!C44)</f>
        <v>767300</v>
      </c>
      <c r="D44" s="6">
        <f>SUM([2]Óvoda2018!C39)</f>
        <v>0</v>
      </c>
      <c r="E44" s="6">
        <v>0</v>
      </c>
      <c r="F44" s="6">
        <f>SUM(C44:E44)</f>
        <v>767300</v>
      </c>
    </row>
    <row r="45" spans="1:6" ht="12" customHeight="1" x14ac:dyDescent="0.2">
      <c r="A45" s="7" t="s">
        <v>71</v>
      </c>
      <c r="B45" s="8" t="s">
        <v>72</v>
      </c>
      <c r="C45" s="6">
        <f>SUM([1]Önkormányzat!C45)</f>
        <v>6841705</v>
      </c>
      <c r="D45" s="6">
        <f>SUM([2]Óvoda2018!C40)</f>
        <v>0</v>
      </c>
      <c r="E45" s="6">
        <v>0</v>
      </c>
      <c r="F45" s="6">
        <f>SUM(C45:E45)</f>
        <v>6841705</v>
      </c>
    </row>
    <row r="46" spans="1:6" ht="12" customHeight="1" x14ac:dyDescent="0.2">
      <c r="A46" s="7" t="s">
        <v>73</v>
      </c>
      <c r="B46" s="8" t="s">
        <v>74</v>
      </c>
      <c r="C46" s="6">
        <f>SUM([1]Önkormányzat!C46)</f>
        <v>2054431</v>
      </c>
      <c r="D46" s="6">
        <f>SUM([2]Óvoda2018!C41)</f>
        <v>0</v>
      </c>
      <c r="E46" s="6">
        <v>0</v>
      </c>
      <c r="F46" s="6">
        <f>SUM(C46:E46)</f>
        <v>2054431</v>
      </c>
    </row>
    <row r="47" spans="1:6" ht="12" customHeight="1" x14ac:dyDescent="0.2">
      <c r="A47" s="80" t="s">
        <v>75</v>
      </c>
      <c r="B47" s="81"/>
      <c r="C47" s="9">
        <f>SUM(C43:C46)</f>
        <v>9663436</v>
      </c>
      <c r="D47" s="9">
        <f>SUM([2]Óvoda2018!C42)</f>
        <v>0</v>
      </c>
      <c r="E47" s="9">
        <f>SUM(E43:E46)</f>
        <v>0</v>
      </c>
      <c r="F47" s="9">
        <f t="shared" ref="F47:F52" si="2">SUM(C47:D47)</f>
        <v>9663436</v>
      </c>
    </row>
    <row r="48" spans="1:6" ht="12" customHeight="1" x14ac:dyDescent="0.2">
      <c r="A48" s="7" t="s">
        <v>76</v>
      </c>
      <c r="B48" s="8" t="s">
        <v>77</v>
      </c>
      <c r="C48" s="6">
        <f>SUM([1]Önkormányzat!C48)</f>
        <v>6703486</v>
      </c>
      <c r="D48" s="6">
        <f>SUM([2]Óvoda2018!C43)</f>
        <v>0</v>
      </c>
      <c r="E48" s="6">
        <v>0</v>
      </c>
      <c r="F48" s="6">
        <f t="shared" si="2"/>
        <v>6703486</v>
      </c>
    </row>
    <row r="49" spans="1:6" ht="12" customHeight="1" x14ac:dyDescent="0.2">
      <c r="A49" s="7" t="s">
        <v>78</v>
      </c>
      <c r="B49" s="8" t="s">
        <v>79</v>
      </c>
      <c r="C49" s="6">
        <f>SUM([1]Önkormányzat!C49)</f>
        <v>0</v>
      </c>
      <c r="D49" s="6">
        <f>SUM([2]Óvoda2018!C44)</f>
        <v>0</v>
      </c>
      <c r="E49" s="6">
        <v>0</v>
      </c>
      <c r="F49" s="6">
        <f t="shared" si="2"/>
        <v>0</v>
      </c>
    </row>
    <row r="50" spans="1:6" ht="12" customHeight="1" x14ac:dyDescent="0.2">
      <c r="A50" s="7" t="s">
        <v>80</v>
      </c>
      <c r="B50" s="8" t="s">
        <v>81</v>
      </c>
      <c r="C50" s="6">
        <f>SUM([1]Önkormányzat!C50)</f>
        <v>0</v>
      </c>
      <c r="D50" s="6">
        <f>SUM([2]Óvoda2018!C45)</f>
        <v>0</v>
      </c>
      <c r="E50" s="6">
        <v>0</v>
      </c>
      <c r="F50" s="6">
        <f t="shared" si="2"/>
        <v>0</v>
      </c>
    </row>
    <row r="51" spans="1:6" ht="12" customHeight="1" x14ac:dyDescent="0.2">
      <c r="A51" s="80" t="s">
        <v>82</v>
      </c>
      <c r="B51" s="81"/>
      <c r="C51" s="9">
        <f>SUM(C48:C50)</f>
        <v>6703486</v>
      </c>
      <c r="D51" s="9">
        <f>SUM([2]Óvoda2018!C46)</f>
        <v>0</v>
      </c>
      <c r="E51" s="9">
        <f>SUM(E48:E50)</f>
        <v>0</v>
      </c>
      <c r="F51" s="9">
        <f t="shared" si="2"/>
        <v>6703486</v>
      </c>
    </row>
    <row r="52" spans="1:6" ht="12" customHeight="1" x14ac:dyDescent="0.2">
      <c r="A52" s="7" t="s">
        <v>83</v>
      </c>
      <c r="B52" s="8" t="s">
        <v>84</v>
      </c>
      <c r="C52" s="6">
        <f>SUM([1]Önkormányzat!C52)</f>
        <v>0</v>
      </c>
      <c r="D52" s="6">
        <v>0</v>
      </c>
      <c r="E52" s="6">
        <v>0</v>
      </c>
      <c r="F52" s="6">
        <f t="shared" si="2"/>
        <v>0</v>
      </c>
    </row>
    <row r="53" spans="1:6" ht="12" customHeight="1" x14ac:dyDescent="0.2">
      <c r="A53" s="80" t="s">
        <v>85</v>
      </c>
      <c r="B53" s="81"/>
      <c r="C53" s="9">
        <f>SUM(C52)</f>
        <v>0</v>
      </c>
      <c r="D53" s="9">
        <f>SUM(D52)</f>
        <v>0</v>
      </c>
      <c r="E53" s="9">
        <f>SUM(E52)</f>
        <v>0</v>
      </c>
      <c r="F53" s="9">
        <f>SUM(F52)</f>
        <v>0</v>
      </c>
    </row>
    <row r="54" spans="1:6" ht="12" customHeight="1" x14ac:dyDescent="0.2">
      <c r="A54" s="7" t="s">
        <v>86</v>
      </c>
      <c r="B54" s="8" t="s">
        <v>87</v>
      </c>
      <c r="C54" s="6">
        <f>SUM([1]Önkormányzat!C54)</f>
        <v>5165673</v>
      </c>
      <c r="D54" s="6">
        <v>0</v>
      </c>
      <c r="E54" s="6">
        <v>0</v>
      </c>
      <c r="F54" s="6">
        <f>SUM(C54:E54)</f>
        <v>5165673</v>
      </c>
    </row>
    <row r="55" spans="1:6" ht="12" customHeight="1" x14ac:dyDescent="0.2">
      <c r="A55" s="7" t="s">
        <v>88</v>
      </c>
      <c r="B55" s="8" t="s">
        <v>89</v>
      </c>
      <c r="C55" s="6">
        <f>SUM([1]Önkormányzat!C55)</f>
        <v>75101154</v>
      </c>
      <c r="D55" s="6">
        <v>0</v>
      </c>
      <c r="E55" s="6">
        <v>0</v>
      </c>
      <c r="F55" s="6">
        <f>SUM(C55:E55)</f>
        <v>75101154</v>
      </c>
    </row>
    <row r="56" spans="1:6" ht="12" customHeight="1" x14ac:dyDescent="0.2">
      <c r="A56" s="80" t="s">
        <v>90</v>
      </c>
      <c r="B56" s="81"/>
      <c r="C56" s="9">
        <f>SUM(C54:C55)</f>
        <v>80266827</v>
      </c>
      <c r="D56" s="9">
        <f>SUM(D54:D55)</f>
        <v>0</v>
      </c>
      <c r="E56" s="9">
        <f>SUM(E54:E55)</f>
        <v>0</v>
      </c>
      <c r="F56" s="9">
        <f>SUM(F54:F55)</f>
        <v>80266827</v>
      </c>
    </row>
    <row r="57" spans="1:6" ht="12" customHeight="1" thickBot="1" x14ac:dyDescent="0.25">
      <c r="A57" s="82" t="s">
        <v>91</v>
      </c>
      <c r="B57" s="83"/>
      <c r="C57" s="12">
        <f>SUM(C16)+C18+C34+C36+C42+C47+C51+C53+C56</f>
        <v>167895150</v>
      </c>
      <c r="D57" s="12">
        <f>SUM(D16)+D18+D34+D36+D42+D47+D51+D53+D56</f>
        <v>45265345</v>
      </c>
      <c r="E57" s="12">
        <f>SUM(E16)+E18+E34+E36+E42+E47+E51+E53+E56</f>
        <v>38599304</v>
      </c>
      <c r="F57" s="12">
        <f>SUM(C57:E57)</f>
        <v>251759799</v>
      </c>
    </row>
    <row r="58" spans="1:6" ht="12" customHeight="1" thickTop="1" x14ac:dyDescent="0.2">
      <c r="A58" s="16"/>
      <c r="B58" s="16"/>
      <c r="C58" s="17"/>
      <c r="D58" s="17"/>
      <c r="E58" s="17"/>
      <c r="F58" s="17"/>
    </row>
    <row r="59" spans="1:6" ht="12" customHeight="1" x14ac:dyDescent="0.2">
      <c r="A59" s="16"/>
      <c r="B59" s="16"/>
      <c r="C59" s="17"/>
      <c r="D59" s="17"/>
      <c r="E59" s="17"/>
      <c r="F59" s="17"/>
    </row>
    <row r="60" spans="1:6" ht="12" customHeight="1" x14ac:dyDescent="0.2">
      <c r="A60" s="16"/>
      <c r="B60" s="16"/>
      <c r="C60" s="17"/>
      <c r="D60" s="17"/>
      <c r="E60" s="17"/>
      <c r="F60" s="17"/>
    </row>
    <row r="61" spans="1:6" ht="12" customHeight="1" x14ac:dyDescent="0.2">
      <c r="A61" s="16"/>
      <c r="B61" s="16"/>
      <c r="C61" s="17"/>
      <c r="D61" s="70" t="s">
        <v>163</v>
      </c>
      <c r="E61" s="70"/>
      <c r="F61" s="70"/>
    </row>
    <row r="62" spans="1:6" ht="12" customHeight="1" x14ac:dyDescent="0.2">
      <c r="A62" s="16"/>
      <c r="B62" s="16"/>
      <c r="C62" s="17"/>
      <c r="D62" s="17"/>
      <c r="E62" s="17"/>
      <c r="F62" s="17"/>
    </row>
    <row r="63" spans="1:6" ht="12" customHeight="1" x14ac:dyDescent="0.2">
      <c r="A63" s="16"/>
      <c r="B63" s="16"/>
      <c r="C63" s="17"/>
      <c r="D63" s="17"/>
      <c r="E63" s="17"/>
      <c r="F63" s="17"/>
    </row>
    <row r="64" spans="1:6" ht="12" customHeight="1" x14ac:dyDescent="0.2">
      <c r="A64" s="16"/>
      <c r="B64" s="16"/>
      <c r="C64" s="17"/>
      <c r="D64" s="17"/>
      <c r="E64" s="17"/>
      <c r="F64" s="17"/>
    </row>
    <row r="65" spans="1:6" ht="12" customHeight="1" x14ac:dyDescent="0.2">
      <c r="A65" s="16"/>
      <c r="B65" s="16"/>
      <c r="C65" s="17"/>
      <c r="D65" s="17"/>
      <c r="E65" s="17"/>
      <c r="F65" s="17"/>
    </row>
    <row r="66" spans="1:6" ht="63.75" customHeight="1" x14ac:dyDescent="0.2">
      <c r="A66" s="71" t="s">
        <v>155</v>
      </c>
      <c r="B66" s="71"/>
      <c r="C66" s="71"/>
      <c r="D66" s="71"/>
      <c r="E66" s="71"/>
      <c r="F66" s="71"/>
    </row>
    <row r="67" spans="1:6" ht="28.5" customHeight="1" thickBot="1" x14ac:dyDescent="0.25">
      <c r="A67" s="72" t="s">
        <v>164</v>
      </c>
      <c r="B67" s="72"/>
      <c r="C67" s="72"/>
      <c r="D67" s="72"/>
      <c r="E67" s="72"/>
      <c r="F67" s="72"/>
    </row>
    <row r="68" spans="1:6" ht="13.5" thickTop="1" x14ac:dyDescent="0.2">
      <c r="A68" s="73" t="s">
        <v>1</v>
      </c>
      <c r="B68" s="75" t="s">
        <v>2</v>
      </c>
      <c r="C68" s="77" t="s">
        <v>157</v>
      </c>
      <c r="D68" s="77" t="s">
        <v>158</v>
      </c>
      <c r="E68" s="77" t="s">
        <v>159</v>
      </c>
      <c r="F68" s="77" t="s">
        <v>3</v>
      </c>
    </row>
    <row r="69" spans="1:6" ht="12" customHeight="1" thickBot="1" x14ac:dyDescent="0.25">
      <c r="A69" s="74"/>
      <c r="B69" s="76"/>
      <c r="C69" s="78"/>
      <c r="D69" s="78"/>
      <c r="E69" s="78"/>
      <c r="F69" s="78"/>
    </row>
    <row r="70" spans="1:6" ht="12" customHeight="1" thickTop="1" x14ac:dyDescent="0.2">
      <c r="A70" s="7" t="s">
        <v>92</v>
      </c>
      <c r="B70" s="8" t="s">
        <v>165</v>
      </c>
      <c r="C70" s="6">
        <f>SUM([1]Önkormányzat!C58)</f>
        <v>18085340</v>
      </c>
      <c r="D70" s="6">
        <v>0</v>
      </c>
      <c r="E70" s="6">
        <v>0</v>
      </c>
      <c r="F70" s="6">
        <f>SUM(C70:E70)</f>
        <v>18085340</v>
      </c>
    </row>
    <row r="71" spans="1:6" ht="12" customHeight="1" x14ac:dyDescent="0.2">
      <c r="A71" s="7" t="s">
        <v>93</v>
      </c>
      <c r="B71" s="8" t="s">
        <v>94</v>
      </c>
      <c r="C71" s="6">
        <f>SUM([1]Önkormányzat!C59)</f>
        <v>32119000</v>
      </c>
      <c r="D71" s="6">
        <f>SUM([2]Óvoda2018!C55)</f>
        <v>0</v>
      </c>
      <c r="E71" s="6">
        <v>0</v>
      </c>
      <c r="F71" s="6">
        <f>SUM(C71:D71)</f>
        <v>32119000</v>
      </c>
    </row>
    <row r="72" spans="1:6" ht="12" customHeight="1" x14ac:dyDescent="0.2">
      <c r="A72" s="7" t="s">
        <v>95</v>
      </c>
      <c r="B72" s="8" t="s">
        <v>96</v>
      </c>
      <c r="C72" s="6">
        <f>SUM([1]Önkormányzat!C60)</f>
        <v>39241803</v>
      </c>
      <c r="D72" s="6">
        <f>SUM([2]Óvoda2018!C56)</f>
        <v>0</v>
      </c>
      <c r="E72" s="6">
        <v>0</v>
      </c>
      <c r="F72" s="6">
        <f>SUM(C72:D72)</f>
        <v>39241803</v>
      </c>
    </row>
    <row r="73" spans="1:6" ht="12" customHeight="1" x14ac:dyDescent="0.2">
      <c r="A73" s="7" t="s">
        <v>97</v>
      </c>
      <c r="B73" s="8" t="s">
        <v>98</v>
      </c>
      <c r="C73" s="6">
        <f>SUM([1]Önkormányzat!C61)</f>
        <v>1860237</v>
      </c>
      <c r="D73" s="6">
        <f>SUM([2]Óvoda2018!C57)</f>
        <v>0</v>
      </c>
      <c r="E73" s="6">
        <v>0</v>
      </c>
      <c r="F73" s="6">
        <f>SUM(C73:D73)</f>
        <v>1860237</v>
      </c>
    </row>
    <row r="74" spans="1:6" ht="12" customHeight="1" x14ac:dyDescent="0.2">
      <c r="A74" s="7" t="s">
        <v>99</v>
      </c>
      <c r="B74" s="8" t="s">
        <v>166</v>
      </c>
      <c r="C74" s="6">
        <f>SUM([1]Önkormányzat!C62)</f>
        <v>0</v>
      </c>
      <c r="D74" s="6">
        <f>SUM([2]Óvoda2018!C58)</f>
        <v>0</v>
      </c>
      <c r="E74" s="6">
        <v>0</v>
      </c>
      <c r="F74" s="6">
        <f>SUM(C74:E74)</f>
        <v>0</v>
      </c>
    </row>
    <row r="75" spans="1:6" ht="12" customHeight="1" x14ac:dyDescent="0.2">
      <c r="A75" s="7" t="s">
        <v>100</v>
      </c>
      <c r="B75" s="8" t="s">
        <v>167</v>
      </c>
      <c r="C75" s="6">
        <f>SUM([1]Önkormányzat!C63)</f>
        <v>8424800</v>
      </c>
      <c r="D75" s="6">
        <f>SUM([2]Óvoda2018!C59)</f>
        <v>0</v>
      </c>
      <c r="E75" s="6">
        <f>SUM('[1]Szoc.Kp.'!C63)</f>
        <v>840650</v>
      </c>
      <c r="F75" s="6">
        <f>SUM(C75:E75)</f>
        <v>9265450</v>
      </c>
    </row>
    <row r="76" spans="1:6" ht="12" customHeight="1" x14ac:dyDescent="0.2">
      <c r="A76" s="68" t="s">
        <v>101</v>
      </c>
      <c r="B76" s="69"/>
      <c r="C76" s="13">
        <f>SUM(C70:C75)</f>
        <v>99731180</v>
      </c>
      <c r="D76" s="13">
        <f>SUM([2]Óvoda2018!C60)</f>
        <v>0</v>
      </c>
      <c r="E76" s="13">
        <f>SUM(E70:E75)</f>
        <v>840650</v>
      </c>
      <c r="F76" s="13">
        <f>SUM(F70:F75)</f>
        <v>100571830</v>
      </c>
    </row>
    <row r="77" spans="1:6" ht="12" customHeight="1" x14ac:dyDescent="0.2">
      <c r="A77" s="7" t="s">
        <v>102</v>
      </c>
      <c r="B77" s="8" t="s">
        <v>103</v>
      </c>
      <c r="C77" s="6">
        <f>SUM([1]Önkormányzat!C65)</f>
        <v>0</v>
      </c>
      <c r="D77" s="6">
        <v>0</v>
      </c>
      <c r="E77" s="6">
        <f>SUM('[1]Szoc.Kp.'!C65)</f>
        <v>0</v>
      </c>
      <c r="F77" s="6">
        <f t="shared" ref="F77:F102" si="3">SUM(C77:D77)</f>
        <v>0</v>
      </c>
    </row>
    <row r="78" spans="1:6" ht="12" customHeight="1" x14ac:dyDescent="0.2">
      <c r="A78" s="7" t="s">
        <v>104</v>
      </c>
      <c r="B78" s="8" t="s">
        <v>105</v>
      </c>
      <c r="C78" s="6">
        <f>SUM([1]Önkormányzat!C66)</f>
        <v>0</v>
      </c>
      <c r="D78" s="6">
        <v>0</v>
      </c>
      <c r="E78" s="6">
        <f>SUM('[1]Szoc.Kp.'!C66)</f>
        <v>0</v>
      </c>
      <c r="F78" s="6">
        <f t="shared" si="3"/>
        <v>0</v>
      </c>
    </row>
    <row r="79" spans="1:6" ht="12" customHeight="1" x14ac:dyDescent="0.2">
      <c r="A79" s="68" t="s">
        <v>106</v>
      </c>
      <c r="B79" s="69"/>
      <c r="C79" s="13">
        <f>SUM([2]Önkorm.2018!C77)</f>
        <v>0</v>
      </c>
      <c r="D79" s="13">
        <f>SUM(D77:D78)</f>
        <v>0</v>
      </c>
      <c r="E79" s="13">
        <f>SUM(E77:E78)</f>
        <v>0</v>
      </c>
      <c r="F79" s="13">
        <f t="shared" si="3"/>
        <v>0</v>
      </c>
    </row>
    <row r="80" spans="1:6" ht="12" customHeight="1" x14ac:dyDescent="0.2">
      <c r="A80" s="7" t="s">
        <v>107</v>
      </c>
      <c r="B80" s="8" t="s">
        <v>108</v>
      </c>
      <c r="C80" s="6">
        <f>SUM([1]Önkormányzat!C68)</f>
        <v>80000</v>
      </c>
      <c r="D80" s="6">
        <v>0</v>
      </c>
      <c r="E80" s="6">
        <f>SUM('[1]Szoc.Kp.'!C68)</f>
        <v>0</v>
      </c>
      <c r="F80" s="6">
        <f t="shared" si="3"/>
        <v>80000</v>
      </c>
    </row>
    <row r="81" spans="1:6" ht="12" customHeight="1" x14ac:dyDescent="0.2">
      <c r="A81" s="7" t="s">
        <v>109</v>
      </c>
      <c r="B81" s="8" t="s">
        <v>110</v>
      </c>
      <c r="C81" s="6">
        <f>SUM([1]Önkormányzat!C69)</f>
        <v>5000000</v>
      </c>
      <c r="D81" s="6">
        <v>0</v>
      </c>
      <c r="E81" s="6">
        <f>SUM('[1]Szoc.Kp.'!C69)</f>
        <v>0</v>
      </c>
      <c r="F81" s="6">
        <f t="shared" si="3"/>
        <v>5000000</v>
      </c>
    </row>
    <row r="82" spans="1:6" ht="12" customHeight="1" x14ac:dyDescent="0.2">
      <c r="A82" s="7" t="s">
        <v>111</v>
      </c>
      <c r="B82" s="8" t="s">
        <v>112</v>
      </c>
      <c r="C82" s="6">
        <f>SUM([1]Önkormányzat!C70)</f>
        <v>29100000</v>
      </c>
      <c r="D82" s="6">
        <v>0</v>
      </c>
      <c r="E82" s="6">
        <f>SUM('[1]Szoc.Kp.'!C70)</f>
        <v>0</v>
      </c>
      <c r="F82" s="6">
        <f t="shared" si="3"/>
        <v>29100000</v>
      </c>
    </row>
    <row r="83" spans="1:6" ht="12" customHeight="1" x14ac:dyDescent="0.2">
      <c r="A83" s="7" t="s">
        <v>113</v>
      </c>
      <c r="B83" s="8" t="s">
        <v>114</v>
      </c>
      <c r="C83" s="6">
        <f>SUM([1]Önkormányzat!C71)</f>
        <v>0</v>
      </c>
      <c r="D83" s="6">
        <v>0</v>
      </c>
      <c r="E83" s="6">
        <f>SUM('[1]Szoc.Kp.'!C71)</f>
        <v>0</v>
      </c>
      <c r="F83" s="6">
        <f t="shared" si="3"/>
        <v>0</v>
      </c>
    </row>
    <row r="84" spans="1:6" ht="12" customHeight="1" x14ac:dyDescent="0.2">
      <c r="A84" s="7" t="s">
        <v>115</v>
      </c>
      <c r="B84" s="8" t="s">
        <v>116</v>
      </c>
      <c r="C84" s="6">
        <f>SUM([1]Önkormányzat!C72)</f>
        <v>4800000</v>
      </c>
      <c r="D84" s="6">
        <v>0</v>
      </c>
      <c r="E84" s="6">
        <f>SUM('[1]Szoc.Kp.'!C72)</f>
        <v>0</v>
      </c>
      <c r="F84" s="6">
        <f t="shared" si="3"/>
        <v>4800000</v>
      </c>
    </row>
    <row r="85" spans="1:6" ht="12" customHeight="1" x14ac:dyDescent="0.2">
      <c r="A85" s="7" t="s">
        <v>117</v>
      </c>
      <c r="B85" s="8" t="s">
        <v>118</v>
      </c>
      <c r="C85" s="6">
        <f>SUM([1]Önkormányzat!C73)</f>
        <v>0</v>
      </c>
      <c r="D85" s="6">
        <v>0</v>
      </c>
      <c r="E85" s="6">
        <f>SUM('[1]Szoc.Kp.'!C73)</f>
        <v>0</v>
      </c>
      <c r="F85" s="6">
        <f t="shared" si="3"/>
        <v>0</v>
      </c>
    </row>
    <row r="86" spans="1:6" ht="12" customHeight="1" x14ac:dyDescent="0.2">
      <c r="A86" s="7" t="s">
        <v>119</v>
      </c>
      <c r="B86" s="8" t="s">
        <v>120</v>
      </c>
      <c r="C86" s="6">
        <f>SUM([1]Önkormányzat!C74)</f>
        <v>900000</v>
      </c>
      <c r="D86" s="6">
        <v>0</v>
      </c>
      <c r="E86" s="6">
        <f>SUM('[1]Szoc.Kp.'!C74)</f>
        <v>0</v>
      </c>
      <c r="F86" s="6">
        <f t="shared" si="3"/>
        <v>900000</v>
      </c>
    </row>
    <row r="87" spans="1:6" ht="12" customHeight="1" x14ac:dyDescent="0.2">
      <c r="A87" s="68" t="s">
        <v>121</v>
      </c>
      <c r="B87" s="69"/>
      <c r="C87" s="13">
        <f>SUM(C80:C86)</f>
        <v>39880000</v>
      </c>
      <c r="D87" s="13">
        <f>SUM(D80:D86)</f>
        <v>0</v>
      </c>
      <c r="E87" s="13">
        <f>SUM(E80:E86)</f>
        <v>0</v>
      </c>
      <c r="F87" s="13">
        <f t="shared" si="3"/>
        <v>39880000</v>
      </c>
    </row>
    <row r="88" spans="1:6" ht="12" customHeight="1" x14ac:dyDescent="0.2">
      <c r="A88" s="7" t="s">
        <v>122</v>
      </c>
      <c r="B88" s="8" t="s">
        <v>123</v>
      </c>
      <c r="C88" s="6">
        <f>SUM([1]Önkormányzat!C76)</f>
        <v>900000</v>
      </c>
      <c r="D88" s="6">
        <f>SUM([2]Óvoda2018!C61)</f>
        <v>0</v>
      </c>
      <c r="E88" s="6">
        <f>SUM('[1]Szoc.Kp.'!C76)</f>
        <v>0</v>
      </c>
      <c r="F88" s="6">
        <f t="shared" ref="F88:F95" si="4">SUM(C88:E88)</f>
        <v>900000</v>
      </c>
    </row>
    <row r="89" spans="1:6" ht="12" customHeight="1" x14ac:dyDescent="0.2">
      <c r="A89" s="7" t="s">
        <v>124</v>
      </c>
      <c r="B89" s="8" t="s">
        <v>125</v>
      </c>
      <c r="C89" s="6">
        <f>SUM([1]Önkormányzat!C77)</f>
        <v>800000</v>
      </c>
      <c r="D89" s="6">
        <f>SUM([2]Óvoda2018!C62)</f>
        <v>0</v>
      </c>
      <c r="E89" s="6">
        <f>SUM('[1]Szoc.Kp.'!C77)</f>
        <v>0</v>
      </c>
      <c r="F89" s="6">
        <f t="shared" si="4"/>
        <v>800000</v>
      </c>
    </row>
    <row r="90" spans="1:6" ht="12" customHeight="1" x14ac:dyDescent="0.2">
      <c r="A90" s="7" t="s">
        <v>126</v>
      </c>
      <c r="B90" s="8" t="s">
        <v>127</v>
      </c>
      <c r="C90" s="6">
        <f>SUM([1]Önkormányzat!C78)</f>
        <v>7729500</v>
      </c>
      <c r="D90" s="6">
        <f>SUM([2]Óvoda2018!C63)</f>
        <v>0</v>
      </c>
      <c r="E90" s="6">
        <f>SUM('[1]Szoc.Kp.'!C78)</f>
        <v>0</v>
      </c>
      <c r="F90" s="6">
        <f t="shared" si="4"/>
        <v>7729500</v>
      </c>
    </row>
    <row r="91" spans="1:6" ht="12" customHeight="1" x14ac:dyDescent="0.2">
      <c r="A91" s="7" t="s">
        <v>128</v>
      </c>
      <c r="B91" s="8" t="s">
        <v>129</v>
      </c>
      <c r="C91" s="6">
        <f>SUM([1]Önkormányzat!C79)</f>
        <v>1300000</v>
      </c>
      <c r="D91" s="6">
        <f>SUM([1]Óvoda!C79)</f>
        <v>150000</v>
      </c>
      <c r="E91" s="6">
        <f>SUM('[1]Szoc.Kp.'!C79)</f>
        <v>2650000</v>
      </c>
      <c r="F91" s="6">
        <f t="shared" si="4"/>
        <v>4100000</v>
      </c>
    </row>
    <row r="92" spans="1:6" ht="12" customHeight="1" x14ac:dyDescent="0.2">
      <c r="A92" s="7" t="s">
        <v>130</v>
      </c>
      <c r="B92" s="8" t="s">
        <v>131</v>
      </c>
      <c r="C92" s="6">
        <f>SUM([1]Önkormányzat!C80)</f>
        <v>900000</v>
      </c>
      <c r="D92" s="6">
        <f>SUM([1]Óvoda!C80)</f>
        <v>0</v>
      </c>
      <c r="E92" s="6">
        <f>SUM('[1]Szoc.Kp.'!C80)</f>
        <v>715500</v>
      </c>
      <c r="F92" s="6">
        <f t="shared" si="4"/>
        <v>1615500</v>
      </c>
    </row>
    <row r="93" spans="1:6" ht="12" customHeight="1" x14ac:dyDescent="0.2">
      <c r="A93" s="7" t="s">
        <v>132</v>
      </c>
      <c r="B93" s="8" t="s">
        <v>133</v>
      </c>
      <c r="C93" s="6">
        <f>SUM([1]Önkormányzat!C81)</f>
        <v>1000</v>
      </c>
      <c r="D93" s="6">
        <f>SUM([1]Óvoda!C81)</f>
        <v>0</v>
      </c>
      <c r="E93" s="6">
        <f>SUM('[1]Szoc.Kp.'!C81)</f>
        <v>100</v>
      </c>
      <c r="F93" s="6">
        <f t="shared" si="4"/>
        <v>1100</v>
      </c>
    </row>
    <row r="94" spans="1:6" ht="12" customHeight="1" x14ac:dyDescent="0.2">
      <c r="A94" s="7" t="s">
        <v>134</v>
      </c>
      <c r="B94" s="8" t="s">
        <v>135</v>
      </c>
      <c r="C94" s="6">
        <f>SUM([1]Önkormányzat!C82)</f>
        <v>0</v>
      </c>
      <c r="D94" s="6">
        <f>SUM([1]Óvoda!C82)</f>
        <v>0</v>
      </c>
      <c r="E94" s="6">
        <f>SUM('[1]Szoc.Kp.'!C82)</f>
        <v>0</v>
      </c>
      <c r="F94" s="6">
        <f t="shared" si="4"/>
        <v>0</v>
      </c>
    </row>
    <row r="95" spans="1:6" ht="12" customHeight="1" x14ac:dyDescent="0.2">
      <c r="A95" s="7" t="s">
        <v>136</v>
      </c>
      <c r="B95" s="8" t="s">
        <v>137</v>
      </c>
      <c r="C95" s="6">
        <f>SUM([1]Önkormányzat!C83)</f>
        <v>409972</v>
      </c>
      <c r="D95" s="6">
        <f>SUM([1]Óvoda!C83)</f>
        <v>20000</v>
      </c>
      <c r="E95" s="6">
        <f>SUM('[1]Szoc.Kp.'!C83)</f>
        <v>5000</v>
      </c>
      <c r="F95" s="6">
        <f t="shared" si="4"/>
        <v>434972</v>
      </c>
    </row>
    <row r="96" spans="1:6" ht="12" customHeight="1" x14ac:dyDescent="0.2">
      <c r="A96" s="68" t="s">
        <v>138</v>
      </c>
      <c r="B96" s="69"/>
      <c r="C96" s="13">
        <f>SUM(C88:C95)</f>
        <v>12040472</v>
      </c>
      <c r="D96" s="13">
        <f>SUM([2]Óvoda2018!C69)</f>
        <v>170000</v>
      </c>
      <c r="E96" s="13">
        <f>SUM(E88:E95)</f>
        <v>3370600</v>
      </c>
      <c r="F96" s="13">
        <f>SUM(F88:F95)</f>
        <v>15581072</v>
      </c>
    </row>
    <row r="97" spans="1:6" ht="12" customHeight="1" x14ac:dyDescent="0.2">
      <c r="A97" s="7" t="s">
        <v>139</v>
      </c>
      <c r="B97" s="8" t="s">
        <v>140</v>
      </c>
      <c r="C97" s="6">
        <f>SUM([2]Önkorm.2018!C95)</f>
        <v>0</v>
      </c>
      <c r="D97" s="6">
        <f>SUM([1]Óvoda!C85)</f>
        <v>0</v>
      </c>
      <c r="E97" s="6">
        <f>SUM('[1]Szoc.Kp.'!C85)</f>
        <v>0</v>
      </c>
      <c r="F97" s="6">
        <f t="shared" si="3"/>
        <v>0</v>
      </c>
    </row>
    <row r="98" spans="1:6" ht="12" customHeight="1" x14ac:dyDescent="0.2">
      <c r="A98" s="68" t="s">
        <v>168</v>
      </c>
      <c r="B98" s="69"/>
      <c r="C98" s="13">
        <f>SUM([2]Önkorm.2018!C96)</f>
        <v>0</v>
      </c>
      <c r="D98" s="13"/>
      <c r="E98" s="13">
        <f>SUM(E97)</f>
        <v>0</v>
      </c>
      <c r="F98" s="13">
        <f t="shared" si="3"/>
        <v>0</v>
      </c>
    </row>
    <row r="99" spans="1:6" ht="12" customHeight="1" x14ac:dyDescent="0.2">
      <c r="A99" s="7" t="s">
        <v>141</v>
      </c>
      <c r="B99" s="8" t="s">
        <v>142</v>
      </c>
      <c r="C99" s="6">
        <f>SUM([1]Önkormányzat!C87)</f>
        <v>500000</v>
      </c>
      <c r="D99" s="6">
        <f>SUM([1]Óvoda!C87)</f>
        <v>0</v>
      </c>
      <c r="E99" s="6">
        <f>SUM('[1]Szoc.Kp.'!C87)</f>
        <v>0</v>
      </c>
      <c r="F99" s="6">
        <f t="shared" si="3"/>
        <v>500000</v>
      </c>
    </row>
    <row r="100" spans="1:6" ht="12" customHeight="1" x14ac:dyDescent="0.2">
      <c r="A100" s="68" t="s">
        <v>143</v>
      </c>
      <c r="B100" s="69"/>
      <c r="C100" s="13">
        <f>SUM(C97:C99)</f>
        <v>500000</v>
      </c>
      <c r="D100" s="13"/>
      <c r="E100" s="13">
        <f>SUM(E99)</f>
        <v>0</v>
      </c>
      <c r="F100" s="13">
        <f t="shared" si="3"/>
        <v>500000</v>
      </c>
    </row>
    <row r="101" spans="1:6" ht="12" customHeight="1" x14ac:dyDescent="0.2">
      <c r="A101" s="7" t="s">
        <v>144</v>
      </c>
      <c r="B101" s="8" t="s">
        <v>145</v>
      </c>
      <c r="C101" s="6">
        <f>SUM([1]Önkormányzat!C89)</f>
        <v>0</v>
      </c>
      <c r="D101" s="6">
        <f>SUM([1]Óvoda!C89)</f>
        <v>0</v>
      </c>
      <c r="E101" s="6">
        <f>SUM('[1]Szoc.Kp.'!C89)</f>
        <v>0</v>
      </c>
      <c r="F101" s="6">
        <f t="shared" si="3"/>
        <v>0</v>
      </c>
    </row>
    <row r="102" spans="1:6" ht="12" customHeight="1" x14ac:dyDescent="0.2">
      <c r="A102" s="68" t="s">
        <v>146</v>
      </c>
      <c r="B102" s="69"/>
      <c r="C102" s="13">
        <f>SUM([2]Önkorm.2018!C100)</f>
        <v>0</v>
      </c>
      <c r="D102" s="13"/>
      <c r="E102" s="13">
        <f>SUM(E101)</f>
        <v>0</v>
      </c>
      <c r="F102" s="13">
        <f t="shared" si="3"/>
        <v>0</v>
      </c>
    </row>
    <row r="103" spans="1:6" ht="12" customHeight="1" x14ac:dyDescent="0.2">
      <c r="A103" s="10" t="s">
        <v>147</v>
      </c>
      <c r="B103" s="11" t="s">
        <v>148</v>
      </c>
      <c r="C103" s="6">
        <f>SUM([1]Önkormányzat!C91)</f>
        <v>15743498</v>
      </c>
      <c r="D103" s="6">
        <f>SUM([1]Óvoda!C91)</f>
        <v>2284818</v>
      </c>
      <c r="E103" s="6">
        <f>SUM('[1]Szoc.Kp.'!C91)</f>
        <v>2097427</v>
      </c>
      <c r="F103" s="6">
        <f>SUM(C103:E103)</f>
        <v>20125743</v>
      </c>
    </row>
    <row r="104" spans="1:6" ht="12" customHeight="1" x14ac:dyDescent="0.2">
      <c r="A104" s="7" t="s">
        <v>149</v>
      </c>
      <c r="B104" s="8" t="s">
        <v>169</v>
      </c>
      <c r="C104" s="6">
        <f>SUM([1]Önkormányzat!C92)</f>
        <v>0</v>
      </c>
      <c r="D104" s="6">
        <f>SUM([1]Óvoda!C92)</f>
        <v>0</v>
      </c>
      <c r="E104" s="6">
        <f>SUM('[1]Szoc.Kp.'!C92)</f>
        <v>0</v>
      </c>
      <c r="F104" s="6">
        <f>SUM(C104:E104)</f>
        <v>0</v>
      </c>
    </row>
    <row r="105" spans="1:6" ht="12" customHeight="1" x14ac:dyDescent="0.2">
      <c r="A105" s="7" t="s">
        <v>150</v>
      </c>
      <c r="B105" s="8" t="s">
        <v>151</v>
      </c>
      <c r="C105" s="6">
        <f>SUM([1]Önkormányzat!C93)</f>
        <v>0</v>
      </c>
      <c r="D105" s="6">
        <f>SUM([1]Óvoda!C93)</f>
        <v>42810527</v>
      </c>
      <c r="E105" s="6">
        <f>SUM('[1]Szoc.Kp.'!C93)</f>
        <v>32290627</v>
      </c>
      <c r="F105" s="6">
        <f>SUM(C105:E105)</f>
        <v>75101154</v>
      </c>
    </row>
    <row r="106" spans="1:6" ht="12" customHeight="1" thickBot="1" x14ac:dyDescent="0.25">
      <c r="A106" s="68" t="s">
        <v>152</v>
      </c>
      <c r="B106" s="69"/>
      <c r="C106" s="13">
        <f>SUM(C103:C105)</f>
        <v>15743498</v>
      </c>
      <c r="D106" s="13">
        <f>SUM(D103:D105)</f>
        <v>45095345</v>
      </c>
      <c r="E106" s="13">
        <f>SUM(E103:E105)</f>
        <v>34388054</v>
      </c>
      <c r="F106" s="13">
        <f>SUM(C106:E106)</f>
        <v>95226897</v>
      </c>
    </row>
    <row r="107" spans="1:6" ht="12" customHeight="1" thickTop="1" thickBot="1" x14ac:dyDescent="0.25">
      <c r="A107" s="66" t="s">
        <v>153</v>
      </c>
      <c r="B107" s="67"/>
      <c r="C107" s="18">
        <f>SUM(C76)+C79+C87+C96+C98+C100+C102+C106</f>
        <v>167895150</v>
      </c>
      <c r="D107" s="18">
        <f>SUM(D76)+D79+D87+D96+D98+D100+D102+D106</f>
        <v>45265345</v>
      </c>
      <c r="E107" s="18">
        <f>SUM(E76)+E79+E87+E96+E98+E100+E102+E106</f>
        <v>38599304</v>
      </c>
      <c r="F107" s="18">
        <f>SUM(F76)+F79+F87+F96+F98+F100+F102+F106</f>
        <v>251759799</v>
      </c>
    </row>
    <row r="108" spans="1:6" ht="13.5" thickTop="1" x14ac:dyDescent="0.2"/>
  </sheetData>
  <mergeCells count="36">
    <mergeCell ref="A16:B16"/>
    <mergeCell ref="A18:B18"/>
    <mergeCell ref="A56:B56"/>
    <mergeCell ref="A57:B57"/>
    <mergeCell ref="A76:B76"/>
    <mergeCell ref="A79:B79"/>
    <mergeCell ref="A34:B34"/>
    <mergeCell ref="A36:B36"/>
    <mergeCell ref="A42:B42"/>
    <mergeCell ref="A47:B47"/>
    <mergeCell ref="A51:B51"/>
    <mergeCell ref="A53:B53"/>
    <mergeCell ref="D1:F1"/>
    <mergeCell ref="A3:F3"/>
    <mergeCell ref="A4:F4"/>
    <mergeCell ref="D5:D6"/>
    <mergeCell ref="F5:F6"/>
    <mergeCell ref="A5:A6"/>
    <mergeCell ref="B5:B6"/>
    <mergeCell ref="C5:C6"/>
    <mergeCell ref="D61:F61"/>
    <mergeCell ref="A66:F66"/>
    <mergeCell ref="A67:F67"/>
    <mergeCell ref="A68:A69"/>
    <mergeCell ref="B68:B69"/>
    <mergeCell ref="C68:C69"/>
    <mergeCell ref="D68:D69"/>
    <mergeCell ref="E68:E69"/>
    <mergeCell ref="F68:F69"/>
    <mergeCell ref="A107:B107"/>
    <mergeCell ref="A87:B87"/>
    <mergeCell ref="A96:B96"/>
    <mergeCell ref="A98:B98"/>
    <mergeCell ref="A100:B100"/>
    <mergeCell ref="A102:B102"/>
    <mergeCell ref="A106:B10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3FB7-938A-44EE-B8AD-C1183E08B2A2}">
  <dimension ref="A1:R10"/>
  <sheetViews>
    <sheetView workbookViewId="0">
      <selection activeCell="B16" sqref="B16"/>
    </sheetView>
  </sheetViews>
  <sheetFormatPr defaultRowHeight="15" x14ac:dyDescent="0.25"/>
  <cols>
    <col min="1" max="1" width="9.140625" style="19"/>
    <col min="2" max="2" width="45.5703125" style="19" customWidth="1"/>
    <col min="3" max="3" width="36.5703125" style="19" customWidth="1"/>
    <col min="4" max="16384" width="9.140625" style="19"/>
  </cols>
  <sheetData>
    <row r="1" spans="1:18" x14ac:dyDescent="0.25">
      <c r="C1" s="20" t="s">
        <v>170</v>
      </c>
    </row>
    <row r="2" spans="1:18" ht="34.5" x14ac:dyDescent="0.3">
      <c r="A2" s="21"/>
      <c r="B2" s="22"/>
      <c r="C2" s="23"/>
      <c r="D2" s="22"/>
      <c r="E2" s="23"/>
      <c r="F2" s="23"/>
      <c r="G2" s="23"/>
      <c r="H2" s="22"/>
      <c r="I2" s="23"/>
      <c r="J2" s="23"/>
      <c r="K2" s="23"/>
      <c r="L2" s="22"/>
      <c r="M2" s="23"/>
      <c r="N2" s="23"/>
      <c r="O2" s="23"/>
      <c r="P2" s="22"/>
      <c r="Q2" s="23"/>
      <c r="R2" s="23"/>
    </row>
    <row r="3" spans="1:18" ht="34.5" x14ac:dyDescent="0.25">
      <c r="A3" s="84" t="s">
        <v>171</v>
      </c>
      <c r="B3" s="84"/>
      <c r="C3" s="8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</row>
    <row r="4" spans="1:18" ht="34.5" x14ac:dyDescent="0.25">
      <c r="A4" s="84" t="s">
        <v>172</v>
      </c>
      <c r="B4" s="84"/>
      <c r="C4" s="8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5"/>
    </row>
    <row r="5" spans="1:18" ht="15.75" thickBot="1" x14ac:dyDescent="0.3"/>
    <row r="6" spans="1:18" ht="30" customHeight="1" thickTop="1" x14ac:dyDescent="0.25">
      <c r="B6" s="26" t="s">
        <v>2</v>
      </c>
      <c r="C6" s="27" t="s">
        <v>173</v>
      </c>
    </row>
    <row r="7" spans="1:18" x14ac:dyDescent="0.25">
      <c r="B7" s="28" t="s">
        <v>0</v>
      </c>
      <c r="C7" s="29">
        <v>5</v>
      </c>
    </row>
    <row r="8" spans="1:18" x14ac:dyDescent="0.25">
      <c r="B8" s="30" t="s">
        <v>174</v>
      </c>
      <c r="C8" s="31">
        <v>9</v>
      </c>
    </row>
    <row r="9" spans="1:18" ht="15.75" thickBot="1" x14ac:dyDescent="0.3">
      <c r="B9" s="32" t="s">
        <v>175</v>
      </c>
      <c r="C9" s="33">
        <v>8</v>
      </c>
    </row>
    <row r="10" spans="1:18" ht="15.75" thickTop="1" x14ac:dyDescent="0.25"/>
  </sheetData>
  <mergeCells count="2">
    <mergeCell ref="A3:C3"/>
    <mergeCell ref="A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EBCBE-3E7D-475C-A889-D4BA6EC48A57}">
  <dimension ref="A1:B14"/>
  <sheetViews>
    <sheetView workbookViewId="0">
      <selection activeCell="A17" sqref="A17"/>
    </sheetView>
  </sheetViews>
  <sheetFormatPr defaultRowHeight="15" x14ac:dyDescent="0.25"/>
  <cols>
    <col min="1" max="1" width="49" style="19" customWidth="1"/>
    <col min="2" max="2" width="37.5703125" style="19" customWidth="1"/>
    <col min="3" max="16384" width="9.140625" style="19"/>
  </cols>
  <sheetData>
    <row r="1" spans="1:2" x14ac:dyDescent="0.25">
      <c r="B1" s="34" t="s">
        <v>176</v>
      </c>
    </row>
    <row r="5" spans="1:2" ht="20.25" x14ac:dyDescent="0.3">
      <c r="A5" s="85" t="s">
        <v>177</v>
      </c>
      <c r="B5" s="85"/>
    </row>
    <row r="6" spans="1:2" ht="20.25" x14ac:dyDescent="0.3">
      <c r="A6" s="85" t="s">
        <v>178</v>
      </c>
      <c r="B6" s="85"/>
    </row>
    <row r="7" spans="1:2" ht="15.75" thickBot="1" x14ac:dyDescent="0.3"/>
    <row r="8" spans="1:2" s="37" customFormat="1" ht="16.5" thickTop="1" thickBot="1" x14ac:dyDescent="0.3">
      <c r="A8" s="35" t="s">
        <v>2</v>
      </c>
      <c r="B8" s="36" t="s">
        <v>179</v>
      </c>
    </row>
    <row r="9" spans="1:2" ht="15.75" thickTop="1" x14ac:dyDescent="0.25">
      <c r="A9" s="38" t="s">
        <v>180</v>
      </c>
      <c r="B9" s="39">
        <v>2000000</v>
      </c>
    </row>
    <row r="10" spans="1:2" x14ac:dyDescent="0.25">
      <c r="A10" s="28" t="s">
        <v>181</v>
      </c>
      <c r="B10" s="40">
        <v>150000</v>
      </c>
    </row>
    <row r="11" spans="1:2" x14ac:dyDescent="0.25">
      <c r="A11" s="28" t="s">
        <v>182</v>
      </c>
      <c r="B11" s="40">
        <v>400000</v>
      </c>
    </row>
    <row r="12" spans="1:2" ht="15.75" thickBot="1" x14ac:dyDescent="0.3">
      <c r="A12" s="30" t="s">
        <v>183</v>
      </c>
      <c r="B12" s="41">
        <v>600000</v>
      </c>
    </row>
    <row r="13" spans="1:2" s="44" customFormat="1" ht="16.5" thickTop="1" thickBot="1" x14ac:dyDescent="0.3">
      <c r="A13" s="42" t="s">
        <v>3</v>
      </c>
      <c r="B13" s="43">
        <f>SUM(B9:B12)</f>
        <v>3150000</v>
      </c>
    </row>
    <row r="14" spans="1:2" ht="15.75" thickTop="1" x14ac:dyDescent="0.25"/>
  </sheetData>
  <mergeCells count="2">
    <mergeCell ref="A5:B5"/>
    <mergeCell ref="A6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B2CB-940F-4685-8EBB-E62A2C6D4920}">
  <dimension ref="A1:N30"/>
  <sheetViews>
    <sheetView workbookViewId="0">
      <selection activeCell="B31" sqref="B31"/>
    </sheetView>
  </sheetViews>
  <sheetFormatPr defaultRowHeight="15" x14ac:dyDescent="0.25"/>
  <cols>
    <col min="1" max="1" width="22.7109375" style="19" customWidth="1"/>
    <col min="2" max="11" width="8.7109375" style="45" customWidth="1"/>
    <col min="12" max="12" width="9.85546875" style="45" customWidth="1"/>
    <col min="13" max="13" width="9.5703125" style="45" customWidth="1"/>
    <col min="14" max="14" width="9.7109375" style="45" customWidth="1"/>
    <col min="15" max="16384" width="9.140625" style="19"/>
  </cols>
  <sheetData>
    <row r="1" spans="1:14" x14ac:dyDescent="0.25">
      <c r="L1" s="86" t="s">
        <v>184</v>
      </c>
      <c r="M1" s="86"/>
      <c r="N1" s="86"/>
    </row>
    <row r="4" spans="1:14" x14ac:dyDescent="0.25">
      <c r="A4" s="87" t="s">
        <v>185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7" spans="1:14" ht="15.75" thickBot="1" x14ac:dyDescent="0.3"/>
    <row r="8" spans="1:14" s="49" customFormat="1" ht="13.5" thickTop="1" thickBot="1" x14ac:dyDescent="0.3">
      <c r="A8" s="46" t="s">
        <v>2</v>
      </c>
      <c r="B8" s="47" t="s">
        <v>186</v>
      </c>
      <c r="C8" s="47" t="s">
        <v>187</v>
      </c>
      <c r="D8" s="47" t="s">
        <v>188</v>
      </c>
      <c r="E8" s="47" t="s">
        <v>189</v>
      </c>
      <c r="F8" s="47" t="s">
        <v>190</v>
      </c>
      <c r="G8" s="47" t="s">
        <v>191</v>
      </c>
      <c r="H8" s="47" t="s">
        <v>192</v>
      </c>
      <c r="I8" s="47" t="s">
        <v>193</v>
      </c>
      <c r="J8" s="47" t="s">
        <v>194</v>
      </c>
      <c r="K8" s="47" t="s">
        <v>195</v>
      </c>
      <c r="L8" s="47" t="s">
        <v>196</v>
      </c>
      <c r="M8" s="47" t="s">
        <v>197</v>
      </c>
      <c r="N8" s="48" t="s">
        <v>3</v>
      </c>
    </row>
    <row r="9" spans="1:14" s="49" customFormat="1" ht="12.75" thickTop="1" x14ac:dyDescent="0.25">
      <c r="A9" s="50" t="s">
        <v>198</v>
      </c>
      <c r="B9" s="51">
        <v>25311944</v>
      </c>
      <c r="C9" s="51">
        <f t="shared" ref="C9:M9" si="0">SUM(B19)-B29</f>
        <v>24814436</v>
      </c>
      <c r="D9" s="51">
        <f t="shared" si="0"/>
        <v>25559706</v>
      </c>
      <c r="E9" s="51">
        <f t="shared" si="0"/>
        <v>26266311</v>
      </c>
      <c r="F9" s="51">
        <f t="shared" si="0"/>
        <v>27046480</v>
      </c>
      <c r="G9" s="51">
        <f t="shared" si="0"/>
        <v>29225105</v>
      </c>
      <c r="H9" s="51">
        <f t="shared" si="0"/>
        <v>43748305</v>
      </c>
      <c r="I9" s="51">
        <f t="shared" si="0"/>
        <v>41102426</v>
      </c>
      <c r="J9" s="51">
        <f t="shared" si="0"/>
        <v>39088673</v>
      </c>
      <c r="K9" s="51">
        <f t="shared" si="0"/>
        <v>37679700</v>
      </c>
      <c r="L9" s="51">
        <f t="shared" si="0"/>
        <v>36917309</v>
      </c>
      <c r="M9" s="51">
        <f t="shared" si="0"/>
        <v>36916418</v>
      </c>
      <c r="N9" s="52"/>
    </row>
    <row r="10" spans="1:14" ht="23.25" x14ac:dyDescent="0.25">
      <c r="A10" s="53" t="s">
        <v>199</v>
      </c>
      <c r="B10" s="54">
        <v>7608865</v>
      </c>
      <c r="C10" s="54">
        <v>7608865</v>
      </c>
      <c r="D10" s="54">
        <v>7608865</v>
      </c>
      <c r="E10" s="54">
        <v>7608865</v>
      </c>
      <c r="F10" s="54">
        <v>7608865</v>
      </c>
      <c r="G10" s="54">
        <v>7608865</v>
      </c>
      <c r="H10" s="54">
        <v>7608865</v>
      </c>
      <c r="I10" s="54">
        <v>7608865</v>
      </c>
      <c r="J10" s="54">
        <v>7608865</v>
      </c>
      <c r="K10" s="54">
        <v>7608865</v>
      </c>
      <c r="L10" s="54">
        <v>7608865</v>
      </c>
      <c r="M10" s="54">
        <v>7608865</v>
      </c>
      <c r="N10" s="55">
        <f>SUM(B10:M10)</f>
        <v>91306380</v>
      </c>
    </row>
    <row r="11" spans="1:14" ht="23.25" x14ac:dyDescent="0.25">
      <c r="A11" s="56" t="s">
        <v>200</v>
      </c>
      <c r="B11" s="57">
        <v>772121</v>
      </c>
      <c r="C11" s="57">
        <v>772121</v>
      </c>
      <c r="D11" s="57">
        <v>772121</v>
      </c>
      <c r="E11" s="57">
        <v>772121</v>
      </c>
      <c r="F11" s="57">
        <v>772121</v>
      </c>
      <c r="G11" s="57">
        <v>772121</v>
      </c>
      <c r="H11" s="57">
        <v>772121</v>
      </c>
      <c r="I11" s="57">
        <v>772121</v>
      </c>
      <c r="J11" s="57">
        <v>772121</v>
      </c>
      <c r="K11" s="57">
        <v>772121</v>
      </c>
      <c r="L11" s="57">
        <v>772120</v>
      </c>
      <c r="M11" s="57">
        <v>772120</v>
      </c>
      <c r="N11" s="58">
        <f>SUM(B11:M11)</f>
        <v>9265450</v>
      </c>
    </row>
    <row r="12" spans="1:14" ht="23.25" x14ac:dyDescent="0.25">
      <c r="A12" s="56" t="s">
        <v>201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8">
        <f t="shared" ref="N12:N29" si="1">SUM(B12:M12)</f>
        <v>0</v>
      </c>
    </row>
    <row r="13" spans="1:14" x14ac:dyDescent="0.25">
      <c r="A13" s="56" t="s">
        <v>202</v>
      </c>
      <c r="B13" s="57">
        <v>3847332</v>
      </c>
      <c r="C13" s="57">
        <v>1001683</v>
      </c>
      <c r="D13" s="57">
        <v>2163994</v>
      </c>
      <c r="E13" s="57">
        <v>5475813</v>
      </c>
      <c r="F13" s="57">
        <v>10298510</v>
      </c>
      <c r="G13" s="57">
        <v>5121404</v>
      </c>
      <c r="H13" s="57">
        <v>3318820</v>
      </c>
      <c r="I13" s="57">
        <v>1759781</v>
      </c>
      <c r="J13" s="57">
        <v>1830527</v>
      </c>
      <c r="K13" s="57">
        <v>1635111</v>
      </c>
      <c r="L13" s="57">
        <v>1888546</v>
      </c>
      <c r="M13" s="57">
        <v>1538479</v>
      </c>
      <c r="N13" s="58">
        <f t="shared" si="1"/>
        <v>39880000</v>
      </c>
    </row>
    <row r="14" spans="1:14" x14ac:dyDescent="0.25">
      <c r="A14" s="56" t="s">
        <v>203</v>
      </c>
      <c r="B14" s="57">
        <v>1443062</v>
      </c>
      <c r="C14" s="57">
        <v>1443062</v>
      </c>
      <c r="D14" s="57">
        <v>1443062</v>
      </c>
      <c r="E14" s="57">
        <v>1443062</v>
      </c>
      <c r="F14" s="57">
        <v>1443062</v>
      </c>
      <c r="G14" s="57">
        <v>864506</v>
      </c>
      <c r="H14" s="57">
        <v>864506</v>
      </c>
      <c r="I14" s="57">
        <v>864502</v>
      </c>
      <c r="J14" s="57">
        <v>1443062</v>
      </c>
      <c r="K14" s="57">
        <v>1443062</v>
      </c>
      <c r="L14" s="57">
        <v>1443062</v>
      </c>
      <c r="M14" s="57">
        <v>1443062</v>
      </c>
      <c r="N14" s="58">
        <f t="shared" si="1"/>
        <v>15581072</v>
      </c>
    </row>
    <row r="15" spans="1:14" x14ac:dyDescent="0.25">
      <c r="A15" s="56" t="s">
        <v>204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/>
      <c r="L15" s="57"/>
      <c r="M15" s="57"/>
      <c r="N15" s="58">
        <f t="shared" si="1"/>
        <v>0</v>
      </c>
    </row>
    <row r="16" spans="1:14" ht="23.25" x14ac:dyDescent="0.25">
      <c r="A16" s="56" t="s">
        <v>205</v>
      </c>
      <c r="B16" s="57">
        <v>0</v>
      </c>
      <c r="C16" s="57">
        <v>0</v>
      </c>
      <c r="D16" s="57">
        <v>0</v>
      </c>
      <c r="E16" s="57">
        <v>0</v>
      </c>
      <c r="F16" s="57">
        <v>500000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8">
        <f t="shared" si="1"/>
        <v>500000</v>
      </c>
    </row>
    <row r="17" spans="1:14" ht="23.25" x14ac:dyDescent="0.25">
      <c r="A17" s="56" t="s">
        <v>206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8">
        <f t="shared" si="1"/>
        <v>0</v>
      </c>
    </row>
    <row r="18" spans="1:14" ht="15.75" thickBot="1" x14ac:dyDescent="0.3">
      <c r="A18" s="59" t="s">
        <v>207</v>
      </c>
      <c r="B18" s="60">
        <v>6258430</v>
      </c>
      <c r="C18" s="60">
        <v>6258430</v>
      </c>
      <c r="D18" s="60">
        <v>6258430</v>
      </c>
      <c r="E18" s="60">
        <v>6258430</v>
      </c>
      <c r="F18" s="60">
        <v>6258430</v>
      </c>
      <c r="G18" s="60">
        <v>26384173</v>
      </c>
      <c r="H18" s="60">
        <v>6258430</v>
      </c>
      <c r="I18" s="60">
        <v>6258430</v>
      </c>
      <c r="J18" s="60">
        <v>6258430</v>
      </c>
      <c r="K18" s="60">
        <v>6258434</v>
      </c>
      <c r="L18" s="60">
        <v>6258420</v>
      </c>
      <c r="M18" s="60">
        <v>6258430</v>
      </c>
      <c r="N18" s="61">
        <f t="shared" si="1"/>
        <v>95226897</v>
      </c>
    </row>
    <row r="19" spans="1:14" s="65" customFormat="1" ht="16.5" thickTop="1" thickBot="1" x14ac:dyDescent="0.3">
      <c r="A19" s="62" t="s">
        <v>208</v>
      </c>
      <c r="B19" s="63">
        <f>SUM(B9:B18)</f>
        <v>45241754</v>
      </c>
      <c r="C19" s="63">
        <f t="shared" ref="C19:M19" si="2">SUM(C9:C18)</f>
        <v>41898597</v>
      </c>
      <c r="D19" s="63">
        <f t="shared" si="2"/>
        <v>43806178</v>
      </c>
      <c r="E19" s="63">
        <f t="shared" si="2"/>
        <v>47824602</v>
      </c>
      <c r="F19" s="63">
        <f t="shared" si="2"/>
        <v>53927468</v>
      </c>
      <c r="G19" s="63">
        <f t="shared" si="2"/>
        <v>69976174</v>
      </c>
      <c r="H19" s="63">
        <f t="shared" si="2"/>
        <v>62571047</v>
      </c>
      <c r="I19" s="63">
        <f t="shared" si="2"/>
        <v>58366125</v>
      </c>
      <c r="J19" s="63">
        <f t="shared" si="2"/>
        <v>57001678</v>
      </c>
      <c r="K19" s="63">
        <f t="shared" si="2"/>
        <v>55397293</v>
      </c>
      <c r="L19" s="63">
        <f t="shared" si="2"/>
        <v>54888322</v>
      </c>
      <c r="M19" s="63">
        <f t="shared" si="2"/>
        <v>54537374</v>
      </c>
      <c r="N19" s="64">
        <f>SUM(N10:N18)</f>
        <v>251759799</v>
      </c>
    </row>
    <row r="20" spans="1:14" ht="15.75" thickTop="1" x14ac:dyDescent="0.25">
      <c r="A20" s="53" t="s">
        <v>209</v>
      </c>
      <c r="B20" s="54">
        <v>6437828</v>
      </c>
      <c r="C20" s="54">
        <v>6437828</v>
      </c>
      <c r="D20" s="54">
        <v>7311726</v>
      </c>
      <c r="E20" s="54">
        <v>6437828</v>
      </c>
      <c r="F20" s="54">
        <v>6437828</v>
      </c>
      <c r="G20" s="54">
        <v>7766726</v>
      </c>
      <c r="H20" s="54">
        <v>6437828</v>
      </c>
      <c r="I20" s="54">
        <v>7311726</v>
      </c>
      <c r="J20" s="54">
        <v>6437828</v>
      </c>
      <c r="K20" s="54">
        <v>7311726</v>
      </c>
      <c r="L20" s="54">
        <v>6792828</v>
      </c>
      <c r="M20" s="54">
        <v>12058884</v>
      </c>
      <c r="N20" s="55">
        <f t="shared" si="1"/>
        <v>87180584</v>
      </c>
    </row>
    <row r="21" spans="1:14" x14ac:dyDescent="0.25">
      <c r="A21" s="56" t="s">
        <v>210</v>
      </c>
      <c r="B21" s="57">
        <v>1126620</v>
      </c>
      <c r="C21" s="57">
        <v>1126620</v>
      </c>
      <c r="D21" s="57">
        <v>1411387</v>
      </c>
      <c r="E21" s="57">
        <v>1126620</v>
      </c>
      <c r="F21" s="57">
        <v>1126620</v>
      </c>
      <c r="G21" s="57">
        <v>1678377</v>
      </c>
      <c r="H21" s="57">
        <v>1126620</v>
      </c>
      <c r="I21" s="57">
        <v>1411387</v>
      </c>
      <c r="J21" s="57">
        <v>1126620</v>
      </c>
      <c r="K21" s="57">
        <v>1411387</v>
      </c>
      <c r="L21" s="57">
        <v>1191620</v>
      </c>
      <c r="M21" s="57">
        <v>2110305</v>
      </c>
      <c r="N21" s="58">
        <f t="shared" si="1"/>
        <v>15974183</v>
      </c>
    </row>
    <row r="22" spans="1:14" x14ac:dyDescent="0.25">
      <c r="A22" s="56" t="s">
        <v>211</v>
      </c>
      <c r="B22" s="57">
        <v>1288767</v>
      </c>
      <c r="C22" s="57">
        <v>2321013</v>
      </c>
      <c r="D22" s="57">
        <v>2483324</v>
      </c>
      <c r="E22" s="57">
        <v>1820576</v>
      </c>
      <c r="F22" s="57">
        <v>4802975</v>
      </c>
      <c r="G22" s="57">
        <v>5484185</v>
      </c>
      <c r="H22" s="57">
        <v>4140150</v>
      </c>
      <c r="I22" s="57">
        <v>3595909</v>
      </c>
      <c r="J22" s="57">
        <v>4929100</v>
      </c>
      <c r="K22" s="57">
        <v>3043441</v>
      </c>
      <c r="L22" s="57">
        <v>3429026</v>
      </c>
      <c r="M22" s="57">
        <v>5372817</v>
      </c>
      <c r="N22" s="58">
        <f t="shared" si="1"/>
        <v>42711283</v>
      </c>
    </row>
    <row r="23" spans="1:14" x14ac:dyDescent="0.25">
      <c r="A23" s="56" t="s">
        <v>178</v>
      </c>
      <c r="B23" s="57">
        <v>150000</v>
      </c>
      <c r="C23" s="57">
        <v>75000</v>
      </c>
      <c r="D23" s="57">
        <v>75000</v>
      </c>
      <c r="E23" s="57">
        <v>75000</v>
      </c>
      <c r="F23" s="57">
        <v>75000</v>
      </c>
      <c r="G23" s="57">
        <v>250000</v>
      </c>
      <c r="H23" s="57">
        <v>350000</v>
      </c>
      <c r="I23" s="57">
        <v>475000</v>
      </c>
      <c r="J23" s="57">
        <v>120000</v>
      </c>
      <c r="K23" s="57">
        <v>230000</v>
      </c>
      <c r="L23" s="57">
        <v>75000</v>
      </c>
      <c r="M23" s="57">
        <v>1200000</v>
      </c>
      <c r="N23" s="58">
        <f t="shared" si="1"/>
        <v>3150000</v>
      </c>
    </row>
    <row r="24" spans="1:14" x14ac:dyDescent="0.25">
      <c r="A24" s="56" t="s">
        <v>212</v>
      </c>
      <c r="B24" s="57">
        <v>0</v>
      </c>
      <c r="C24" s="57">
        <v>0</v>
      </c>
      <c r="D24" s="57">
        <v>0</v>
      </c>
      <c r="E24" s="57">
        <v>675000</v>
      </c>
      <c r="F24" s="57">
        <v>1225000</v>
      </c>
      <c r="G24" s="57">
        <v>625000</v>
      </c>
      <c r="H24" s="57">
        <v>235000</v>
      </c>
      <c r="I24" s="57">
        <v>225000</v>
      </c>
      <c r="J24" s="57">
        <v>450000</v>
      </c>
      <c r="K24" s="57">
        <v>225000</v>
      </c>
      <c r="L24" s="57">
        <v>225000</v>
      </c>
      <c r="M24" s="57">
        <v>2225000</v>
      </c>
      <c r="N24" s="58">
        <f t="shared" si="1"/>
        <v>6110000</v>
      </c>
    </row>
    <row r="25" spans="1:14" x14ac:dyDescent="0.25">
      <c r="A25" s="56" t="s">
        <v>213</v>
      </c>
      <c r="B25" s="57">
        <v>0</v>
      </c>
      <c r="C25" s="57">
        <v>120000</v>
      </c>
      <c r="D25" s="57">
        <v>0</v>
      </c>
      <c r="E25" s="57">
        <v>1868344</v>
      </c>
      <c r="F25" s="57">
        <v>3186857</v>
      </c>
      <c r="G25" s="57">
        <v>1567642</v>
      </c>
      <c r="H25" s="57">
        <v>2920593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8">
        <f t="shared" si="1"/>
        <v>9663436</v>
      </c>
    </row>
    <row r="26" spans="1:14" x14ac:dyDescent="0.25">
      <c r="A26" s="56" t="s">
        <v>214</v>
      </c>
      <c r="B26" s="57">
        <v>0</v>
      </c>
      <c r="C26" s="57">
        <v>0</v>
      </c>
      <c r="D26" s="57">
        <v>0</v>
      </c>
      <c r="E26" s="57">
        <v>2516324</v>
      </c>
      <c r="F26" s="57">
        <v>1589653</v>
      </c>
      <c r="G26" s="57">
        <v>2597509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8">
        <f t="shared" si="1"/>
        <v>6703486</v>
      </c>
    </row>
    <row r="27" spans="1:14" x14ac:dyDescent="0.25">
      <c r="A27" s="56" t="s">
        <v>215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8">
        <v>0</v>
      </c>
    </row>
    <row r="28" spans="1:14" ht="15.75" thickBot="1" x14ac:dyDescent="0.3">
      <c r="A28" s="59" t="s">
        <v>216</v>
      </c>
      <c r="B28" s="60">
        <v>11424103</v>
      </c>
      <c r="C28" s="60">
        <v>6258430</v>
      </c>
      <c r="D28" s="60">
        <v>6258430</v>
      </c>
      <c r="E28" s="60">
        <v>6258430</v>
      </c>
      <c r="F28" s="60">
        <v>6258430</v>
      </c>
      <c r="G28" s="60">
        <v>6258430</v>
      </c>
      <c r="H28" s="60">
        <v>6258430</v>
      </c>
      <c r="I28" s="60">
        <v>6258430</v>
      </c>
      <c r="J28" s="60">
        <v>6258430</v>
      </c>
      <c r="K28" s="60">
        <v>6258430</v>
      </c>
      <c r="L28" s="60">
        <v>6258430</v>
      </c>
      <c r="M28" s="60">
        <v>6258424</v>
      </c>
      <c r="N28" s="61">
        <f t="shared" si="1"/>
        <v>80266827</v>
      </c>
    </row>
    <row r="29" spans="1:14" s="65" customFormat="1" ht="16.5" thickTop="1" thickBot="1" x14ac:dyDescent="0.3">
      <c r="A29" s="62" t="s">
        <v>91</v>
      </c>
      <c r="B29" s="63">
        <f t="shared" ref="B29:M29" si="3">SUM(B20:B28)</f>
        <v>20427318</v>
      </c>
      <c r="C29" s="63">
        <f t="shared" si="3"/>
        <v>16338891</v>
      </c>
      <c r="D29" s="63">
        <f t="shared" si="3"/>
        <v>17539867</v>
      </c>
      <c r="E29" s="63">
        <f t="shared" si="3"/>
        <v>20778122</v>
      </c>
      <c r="F29" s="63">
        <f t="shared" si="3"/>
        <v>24702363</v>
      </c>
      <c r="G29" s="63">
        <f t="shared" si="3"/>
        <v>26227869</v>
      </c>
      <c r="H29" s="63">
        <f t="shared" si="3"/>
        <v>21468621</v>
      </c>
      <c r="I29" s="63">
        <f t="shared" si="3"/>
        <v>19277452</v>
      </c>
      <c r="J29" s="63">
        <f t="shared" si="3"/>
        <v>19321978</v>
      </c>
      <c r="K29" s="63">
        <f t="shared" si="3"/>
        <v>18479984</v>
      </c>
      <c r="L29" s="63">
        <f t="shared" si="3"/>
        <v>17971904</v>
      </c>
      <c r="M29" s="63">
        <f t="shared" si="3"/>
        <v>29225430</v>
      </c>
      <c r="N29" s="64">
        <f t="shared" si="1"/>
        <v>251759799</v>
      </c>
    </row>
    <row r="30" spans="1:14" ht="15.75" thickTop="1" x14ac:dyDescent="0.25"/>
  </sheetData>
  <mergeCells count="2">
    <mergeCell ref="L1:N1"/>
    <mergeCell ref="A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57F40-EC0F-47DA-B466-CFF62296B927}">
  <dimension ref="A1:N29"/>
  <sheetViews>
    <sheetView workbookViewId="0">
      <selection activeCell="L1" sqref="L1:N1"/>
    </sheetView>
  </sheetViews>
  <sheetFormatPr defaultRowHeight="15" x14ac:dyDescent="0.25"/>
  <cols>
    <col min="1" max="1" width="23.28515625" style="19" customWidth="1"/>
    <col min="2" max="13" width="8.7109375" style="45" customWidth="1"/>
    <col min="14" max="14" width="9.7109375" style="45" customWidth="1"/>
    <col min="15" max="16384" width="9.140625" style="19"/>
  </cols>
  <sheetData>
    <row r="1" spans="1:14" x14ac:dyDescent="0.25">
      <c r="L1" s="86" t="s">
        <v>217</v>
      </c>
      <c r="M1" s="86"/>
      <c r="N1" s="86"/>
    </row>
    <row r="4" spans="1:14" x14ac:dyDescent="0.25">
      <c r="A4" s="87" t="s">
        <v>218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7" spans="1:14" ht="15.75" thickBot="1" x14ac:dyDescent="0.3"/>
    <row r="8" spans="1:14" s="49" customFormat="1" ht="13.5" thickTop="1" thickBot="1" x14ac:dyDescent="0.3">
      <c r="A8" s="46" t="s">
        <v>2</v>
      </c>
      <c r="B8" s="47" t="s">
        <v>186</v>
      </c>
      <c r="C8" s="47" t="s">
        <v>187</v>
      </c>
      <c r="D8" s="47" t="s">
        <v>188</v>
      </c>
      <c r="E8" s="47" t="s">
        <v>189</v>
      </c>
      <c r="F8" s="47" t="s">
        <v>190</v>
      </c>
      <c r="G8" s="47" t="s">
        <v>191</v>
      </c>
      <c r="H8" s="47" t="s">
        <v>192</v>
      </c>
      <c r="I8" s="47" t="s">
        <v>193</v>
      </c>
      <c r="J8" s="47" t="s">
        <v>194</v>
      </c>
      <c r="K8" s="47" t="s">
        <v>195</v>
      </c>
      <c r="L8" s="47" t="s">
        <v>196</v>
      </c>
      <c r="M8" s="47" t="s">
        <v>197</v>
      </c>
      <c r="N8" s="48" t="s">
        <v>3</v>
      </c>
    </row>
    <row r="9" spans="1:14" ht="24" thickTop="1" x14ac:dyDescent="0.25">
      <c r="A9" s="53" t="s">
        <v>199</v>
      </c>
      <c r="B9" s="54">
        <v>7608865</v>
      </c>
      <c r="C9" s="54">
        <v>7608865</v>
      </c>
      <c r="D9" s="54">
        <v>7608865</v>
      </c>
      <c r="E9" s="54">
        <v>7608865</v>
      </c>
      <c r="F9" s="54">
        <v>7608865</v>
      </c>
      <c r="G9" s="54">
        <v>7608865</v>
      </c>
      <c r="H9" s="54">
        <v>7608865</v>
      </c>
      <c r="I9" s="54">
        <v>7608865</v>
      </c>
      <c r="J9" s="54">
        <v>7608865</v>
      </c>
      <c r="K9" s="54">
        <v>7608865</v>
      </c>
      <c r="L9" s="54">
        <v>7608865</v>
      </c>
      <c r="M9" s="54">
        <v>7608865</v>
      </c>
      <c r="N9" s="55">
        <f>SUM(B9:M9)</f>
        <v>91306380</v>
      </c>
    </row>
    <row r="10" spans="1:14" ht="23.25" x14ac:dyDescent="0.25">
      <c r="A10" s="56" t="s">
        <v>200</v>
      </c>
      <c r="B10" s="57">
        <v>772121</v>
      </c>
      <c r="C10" s="57">
        <v>772121</v>
      </c>
      <c r="D10" s="57">
        <v>772121</v>
      </c>
      <c r="E10" s="57">
        <v>772121</v>
      </c>
      <c r="F10" s="57">
        <v>772121</v>
      </c>
      <c r="G10" s="57">
        <v>772121</v>
      </c>
      <c r="H10" s="57">
        <v>772121</v>
      </c>
      <c r="I10" s="57">
        <v>772121</v>
      </c>
      <c r="J10" s="57">
        <v>772121</v>
      </c>
      <c r="K10" s="57">
        <v>772121</v>
      </c>
      <c r="L10" s="57">
        <v>772120</v>
      </c>
      <c r="M10" s="57">
        <v>772120</v>
      </c>
      <c r="N10" s="58">
        <f>SUM(B10:M10)</f>
        <v>9265450</v>
      </c>
    </row>
    <row r="11" spans="1:14" ht="23.25" x14ac:dyDescent="0.25">
      <c r="A11" s="56" t="s">
        <v>201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8">
        <f t="shared" ref="N11:N28" si="0">SUM(B11:M11)</f>
        <v>0</v>
      </c>
    </row>
    <row r="12" spans="1:14" x14ac:dyDescent="0.25">
      <c r="A12" s="56" t="s">
        <v>202</v>
      </c>
      <c r="B12" s="57">
        <v>3847332</v>
      </c>
      <c r="C12" s="57">
        <v>1001683</v>
      </c>
      <c r="D12" s="57">
        <v>2163994</v>
      </c>
      <c r="E12" s="57">
        <v>5475813</v>
      </c>
      <c r="F12" s="57">
        <v>10298510</v>
      </c>
      <c r="G12" s="57">
        <v>5121404</v>
      </c>
      <c r="H12" s="57">
        <v>3318820</v>
      </c>
      <c r="I12" s="57">
        <v>1759781</v>
      </c>
      <c r="J12" s="57">
        <v>1830527</v>
      </c>
      <c r="K12" s="57">
        <v>1635111</v>
      </c>
      <c r="L12" s="57">
        <v>1888546</v>
      </c>
      <c r="M12" s="57">
        <v>1538479</v>
      </c>
      <c r="N12" s="58">
        <f t="shared" si="0"/>
        <v>39880000</v>
      </c>
    </row>
    <row r="13" spans="1:14" x14ac:dyDescent="0.25">
      <c r="A13" s="56" t="s">
        <v>203</v>
      </c>
      <c r="B13" s="57">
        <v>1443062</v>
      </c>
      <c r="C13" s="57">
        <v>1443062</v>
      </c>
      <c r="D13" s="57">
        <v>1443062</v>
      </c>
      <c r="E13" s="57">
        <v>1443062</v>
      </c>
      <c r="F13" s="57">
        <v>1443062</v>
      </c>
      <c r="G13" s="57">
        <v>864506</v>
      </c>
      <c r="H13" s="57">
        <v>864506</v>
      </c>
      <c r="I13" s="57">
        <v>864502</v>
      </c>
      <c r="J13" s="57">
        <v>1443062</v>
      </c>
      <c r="K13" s="57">
        <v>1443062</v>
      </c>
      <c r="L13" s="57">
        <v>1443062</v>
      </c>
      <c r="M13" s="57">
        <v>1443062</v>
      </c>
      <c r="N13" s="58">
        <f t="shared" si="0"/>
        <v>15581072</v>
      </c>
    </row>
    <row r="14" spans="1:14" x14ac:dyDescent="0.25">
      <c r="A14" s="56" t="s">
        <v>204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8">
        <f t="shared" si="0"/>
        <v>0</v>
      </c>
    </row>
    <row r="15" spans="1:14" ht="23.25" x14ac:dyDescent="0.25">
      <c r="A15" s="56" t="s">
        <v>205</v>
      </c>
      <c r="B15" s="57">
        <v>0</v>
      </c>
      <c r="C15" s="57">
        <v>0</v>
      </c>
      <c r="D15" s="57">
        <v>0</v>
      </c>
      <c r="E15" s="57">
        <v>0</v>
      </c>
      <c r="F15" s="57">
        <v>500000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8">
        <f t="shared" si="0"/>
        <v>500000</v>
      </c>
    </row>
    <row r="16" spans="1:14" ht="23.25" x14ac:dyDescent="0.25">
      <c r="A16" s="56" t="s">
        <v>206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8">
        <f t="shared" si="0"/>
        <v>0</v>
      </c>
    </row>
    <row r="17" spans="1:14" ht="15.75" thickBot="1" x14ac:dyDescent="0.3">
      <c r="A17" s="59" t="s">
        <v>207</v>
      </c>
      <c r="B17" s="60">
        <v>6258430</v>
      </c>
      <c r="C17" s="60">
        <v>6258430</v>
      </c>
      <c r="D17" s="60">
        <v>6258430</v>
      </c>
      <c r="E17" s="60">
        <v>6258430</v>
      </c>
      <c r="F17" s="60">
        <v>6258430</v>
      </c>
      <c r="G17" s="60">
        <v>26384173</v>
      </c>
      <c r="H17" s="60">
        <v>6258430</v>
      </c>
      <c r="I17" s="60">
        <v>6258430</v>
      </c>
      <c r="J17" s="60">
        <v>6258430</v>
      </c>
      <c r="K17" s="60">
        <v>6258434</v>
      </c>
      <c r="L17" s="60">
        <v>6258420</v>
      </c>
      <c r="M17" s="60">
        <v>6258430</v>
      </c>
      <c r="N17" s="61">
        <f t="shared" si="0"/>
        <v>95226897</v>
      </c>
    </row>
    <row r="18" spans="1:14" s="65" customFormat="1" ht="16.5" thickTop="1" thickBot="1" x14ac:dyDescent="0.3">
      <c r="A18" s="62" t="s">
        <v>208</v>
      </c>
      <c r="B18" s="63">
        <f>SUM(B9:B17)</f>
        <v>19929810</v>
      </c>
      <c r="C18" s="63">
        <f t="shared" ref="C18:M18" si="1">SUM(C9:C17)</f>
        <v>17084161</v>
      </c>
      <c r="D18" s="63">
        <f t="shared" si="1"/>
        <v>18246472</v>
      </c>
      <c r="E18" s="63">
        <f t="shared" si="1"/>
        <v>21558291</v>
      </c>
      <c r="F18" s="63">
        <f t="shared" si="1"/>
        <v>26880988</v>
      </c>
      <c r="G18" s="63">
        <f t="shared" si="1"/>
        <v>40751069</v>
      </c>
      <c r="H18" s="63">
        <f t="shared" si="1"/>
        <v>18822742</v>
      </c>
      <c r="I18" s="63">
        <f t="shared" si="1"/>
        <v>17263699</v>
      </c>
      <c r="J18" s="63">
        <f t="shared" si="1"/>
        <v>17913005</v>
      </c>
      <c r="K18" s="63">
        <f t="shared" si="1"/>
        <v>17717593</v>
      </c>
      <c r="L18" s="63">
        <f t="shared" si="1"/>
        <v>17971013</v>
      </c>
      <c r="M18" s="63">
        <f t="shared" si="1"/>
        <v>17620956</v>
      </c>
      <c r="N18" s="64">
        <f t="shared" si="0"/>
        <v>251759799</v>
      </c>
    </row>
    <row r="19" spans="1:14" ht="15.75" thickTop="1" x14ac:dyDescent="0.25">
      <c r="A19" s="53" t="s">
        <v>209</v>
      </c>
      <c r="B19" s="54">
        <v>6437828</v>
      </c>
      <c r="C19" s="54">
        <v>6437828</v>
      </c>
      <c r="D19" s="54">
        <v>7311726</v>
      </c>
      <c r="E19" s="54">
        <v>6437828</v>
      </c>
      <c r="F19" s="54">
        <v>6437828</v>
      </c>
      <c r="G19" s="54">
        <v>7766726</v>
      </c>
      <c r="H19" s="54">
        <v>6437828</v>
      </c>
      <c r="I19" s="54">
        <v>7311726</v>
      </c>
      <c r="J19" s="54">
        <v>6437828</v>
      </c>
      <c r="K19" s="54">
        <v>7311726</v>
      </c>
      <c r="L19" s="54">
        <v>6792828</v>
      </c>
      <c r="M19" s="54">
        <v>12058884</v>
      </c>
      <c r="N19" s="55">
        <f t="shared" si="0"/>
        <v>87180584</v>
      </c>
    </row>
    <row r="20" spans="1:14" x14ac:dyDescent="0.25">
      <c r="A20" s="56" t="s">
        <v>210</v>
      </c>
      <c r="B20" s="57">
        <v>1126620</v>
      </c>
      <c r="C20" s="57">
        <v>1126620</v>
      </c>
      <c r="D20" s="57">
        <v>1411387</v>
      </c>
      <c r="E20" s="57">
        <v>1126620</v>
      </c>
      <c r="F20" s="57">
        <v>1126620</v>
      </c>
      <c r="G20" s="57">
        <v>1678377</v>
      </c>
      <c r="H20" s="57">
        <v>1126620</v>
      </c>
      <c r="I20" s="57">
        <v>1411387</v>
      </c>
      <c r="J20" s="57">
        <v>1126620</v>
      </c>
      <c r="K20" s="57">
        <v>1411387</v>
      </c>
      <c r="L20" s="57">
        <v>1191620</v>
      </c>
      <c r="M20" s="57">
        <v>2110305</v>
      </c>
      <c r="N20" s="58">
        <f t="shared" si="0"/>
        <v>15974183</v>
      </c>
    </row>
    <row r="21" spans="1:14" x14ac:dyDescent="0.25">
      <c r="A21" s="56" t="s">
        <v>211</v>
      </c>
      <c r="B21" s="57">
        <v>1288767</v>
      </c>
      <c r="C21" s="57">
        <v>2321013</v>
      </c>
      <c r="D21" s="57">
        <v>2483324</v>
      </c>
      <c r="E21" s="57">
        <v>1820576</v>
      </c>
      <c r="F21" s="57">
        <v>4802975</v>
      </c>
      <c r="G21" s="57">
        <v>5484185</v>
      </c>
      <c r="H21" s="57">
        <v>4140150</v>
      </c>
      <c r="I21" s="57">
        <v>3595909</v>
      </c>
      <c r="J21" s="57">
        <v>4929100</v>
      </c>
      <c r="K21" s="57">
        <v>3043441</v>
      </c>
      <c r="L21" s="57">
        <v>3429026</v>
      </c>
      <c r="M21" s="57">
        <v>5372817</v>
      </c>
      <c r="N21" s="58">
        <f t="shared" si="0"/>
        <v>42711283</v>
      </c>
    </row>
    <row r="22" spans="1:14" x14ac:dyDescent="0.25">
      <c r="A22" s="56" t="s">
        <v>178</v>
      </c>
      <c r="B22" s="57">
        <v>150000</v>
      </c>
      <c r="C22" s="57">
        <v>75000</v>
      </c>
      <c r="D22" s="57">
        <v>75000</v>
      </c>
      <c r="E22" s="57">
        <v>75000</v>
      </c>
      <c r="F22" s="57">
        <v>75000</v>
      </c>
      <c r="G22" s="57">
        <v>250000</v>
      </c>
      <c r="H22" s="57">
        <v>350000</v>
      </c>
      <c r="I22" s="57">
        <v>475000</v>
      </c>
      <c r="J22" s="57">
        <v>120000</v>
      </c>
      <c r="K22" s="57">
        <v>230000</v>
      </c>
      <c r="L22" s="57">
        <v>75000</v>
      </c>
      <c r="M22" s="57">
        <v>1200000</v>
      </c>
      <c r="N22" s="58">
        <f t="shared" si="0"/>
        <v>3150000</v>
      </c>
    </row>
    <row r="23" spans="1:14" x14ac:dyDescent="0.25">
      <c r="A23" s="56" t="s">
        <v>212</v>
      </c>
      <c r="B23" s="57"/>
      <c r="C23" s="57"/>
      <c r="D23" s="57"/>
      <c r="E23" s="57">
        <v>675000</v>
      </c>
      <c r="F23" s="57">
        <v>1225000</v>
      </c>
      <c r="G23" s="57">
        <v>625000</v>
      </c>
      <c r="H23" s="57">
        <v>235000</v>
      </c>
      <c r="I23" s="57">
        <v>225000</v>
      </c>
      <c r="J23" s="57">
        <v>450000</v>
      </c>
      <c r="K23" s="57">
        <v>225000</v>
      </c>
      <c r="L23" s="57">
        <v>225000</v>
      </c>
      <c r="M23" s="57">
        <v>2225000</v>
      </c>
      <c r="N23" s="58">
        <f t="shared" si="0"/>
        <v>6110000</v>
      </c>
    </row>
    <row r="24" spans="1:14" x14ac:dyDescent="0.25">
      <c r="A24" s="56" t="s">
        <v>213</v>
      </c>
      <c r="B24" s="57">
        <v>0</v>
      </c>
      <c r="C24" s="57">
        <v>120000</v>
      </c>
      <c r="D24" s="57">
        <v>0</v>
      </c>
      <c r="E24" s="57">
        <v>1868344</v>
      </c>
      <c r="F24" s="57">
        <v>3186857</v>
      </c>
      <c r="G24" s="57">
        <v>1567642</v>
      </c>
      <c r="H24" s="57">
        <v>2920593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8">
        <f t="shared" si="0"/>
        <v>9663436</v>
      </c>
    </row>
    <row r="25" spans="1:14" x14ac:dyDescent="0.25">
      <c r="A25" s="56" t="s">
        <v>214</v>
      </c>
      <c r="B25" s="57">
        <v>0</v>
      </c>
      <c r="C25" s="57">
        <v>0</v>
      </c>
      <c r="D25" s="57">
        <v>0</v>
      </c>
      <c r="E25" s="57">
        <v>2516324</v>
      </c>
      <c r="F25" s="57">
        <v>1589653</v>
      </c>
      <c r="G25" s="57">
        <v>2597509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8">
        <f t="shared" si="0"/>
        <v>6703486</v>
      </c>
    </row>
    <row r="26" spans="1:14" x14ac:dyDescent="0.25">
      <c r="A26" s="56" t="s">
        <v>215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8">
        <v>0</v>
      </c>
    </row>
    <row r="27" spans="1:14" ht="15.75" thickBot="1" x14ac:dyDescent="0.3">
      <c r="A27" s="59" t="s">
        <v>216</v>
      </c>
      <c r="B27" s="60">
        <v>11424103</v>
      </c>
      <c r="C27" s="60">
        <v>6258430</v>
      </c>
      <c r="D27" s="60">
        <v>6258430</v>
      </c>
      <c r="E27" s="60">
        <v>6258430</v>
      </c>
      <c r="F27" s="60">
        <v>6258430</v>
      </c>
      <c r="G27" s="60">
        <v>6258430</v>
      </c>
      <c r="H27" s="60">
        <v>6258430</v>
      </c>
      <c r="I27" s="60">
        <v>6258430</v>
      </c>
      <c r="J27" s="60">
        <v>6258430</v>
      </c>
      <c r="K27" s="60">
        <v>6258430</v>
      </c>
      <c r="L27" s="60">
        <v>6258430</v>
      </c>
      <c r="M27" s="60">
        <v>6258424</v>
      </c>
      <c r="N27" s="61">
        <f t="shared" si="0"/>
        <v>80266827</v>
      </c>
    </row>
    <row r="28" spans="1:14" s="65" customFormat="1" ht="16.5" thickTop="1" thickBot="1" x14ac:dyDescent="0.3">
      <c r="A28" s="62" t="s">
        <v>91</v>
      </c>
      <c r="B28" s="63">
        <f t="shared" ref="B28:M28" si="2">SUM(B19:B27)</f>
        <v>20427318</v>
      </c>
      <c r="C28" s="63">
        <f t="shared" si="2"/>
        <v>16338891</v>
      </c>
      <c r="D28" s="63">
        <f t="shared" si="2"/>
        <v>17539867</v>
      </c>
      <c r="E28" s="63">
        <f t="shared" si="2"/>
        <v>20778122</v>
      </c>
      <c r="F28" s="63">
        <f t="shared" si="2"/>
        <v>24702363</v>
      </c>
      <c r="G28" s="63">
        <f t="shared" si="2"/>
        <v>26227869</v>
      </c>
      <c r="H28" s="63">
        <f t="shared" si="2"/>
        <v>21468621</v>
      </c>
      <c r="I28" s="63">
        <f t="shared" si="2"/>
        <v>19277452</v>
      </c>
      <c r="J28" s="63">
        <f t="shared" si="2"/>
        <v>19321978</v>
      </c>
      <c r="K28" s="63">
        <f t="shared" si="2"/>
        <v>18479984</v>
      </c>
      <c r="L28" s="63">
        <f t="shared" si="2"/>
        <v>17971904</v>
      </c>
      <c r="M28" s="63">
        <f t="shared" si="2"/>
        <v>29225430</v>
      </c>
      <c r="N28" s="64">
        <f t="shared" si="0"/>
        <v>251759799</v>
      </c>
    </row>
    <row r="29" spans="1:14" ht="15.75" thickTop="1" x14ac:dyDescent="0.25"/>
  </sheetData>
  <mergeCells count="2">
    <mergeCell ref="L1:N1"/>
    <mergeCell ref="A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839F-319A-4FE2-AAE4-729192708D3C}">
  <dimension ref="A1:N10"/>
  <sheetViews>
    <sheetView tabSelected="1" workbookViewId="0">
      <selection activeCell="A13" sqref="A13"/>
    </sheetView>
  </sheetViews>
  <sheetFormatPr defaultRowHeight="15" x14ac:dyDescent="0.25"/>
  <cols>
    <col min="1" max="1" width="50.7109375" bestFit="1" customWidth="1"/>
    <col min="2" max="2" width="36.5703125" customWidth="1"/>
    <col min="3" max="3" width="12.85546875" customWidth="1"/>
  </cols>
  <sheetData>
    <row r="1" spans="1:14" x14ac:dyDescent="0.25">
      <c r="A1" s="88" t="s">
        <v>220</v>
      </c>
      <c r="L1" s="86" t="s">
        <v>219</v>
      </c>
      <c r="M1" s="86"/>
      <c r="N1" s="86"/>
    </row>
    <row r="2" spans="1:14" ht="15.75" thickBot="1" x14ac:dyDescent="0.3">
      <c r="A2" s="19">
        <v>2019</v>
      </c>
      <c r="B2" s="93"/>
      <c r="C2" s="19" t="s">
        <v>230</v>
      </c>
    </row>
    <row r="3" spans="1:14" ht="15.75" thickBot="1" x14ac:dyDescent="0.3">
      <c r="A3" s="89" t="s">
        <v>2</v>
      </c>
      <c r="B3" s="90" t="s">
        <v>221</v>
      </c>
      <c r="C3" s="90" t="s">
        <v>3</v>
      </c>
    </row>
    <row r="4" spans="1:14" ht="15.75" thickBot="1" x14ac:dyDescent="0.3">
      <c r="A4" s="91" t="s">
        <v>222</v>
      </c>
      <c r="B4" s="92" t="s">
        <v>223</v>
      </c>
      <c r="C4" s="92">
        <v>0</v>
      </c>
    </row>
    <row r="5" spans="1:14" ht="15.75" thickBot="1" x14ac:dyDescent="0.3">
      <c r="A5" s="91"/>
      <c r="B5" s="92" t="s">
        <v>224</v>
      </c>
      <c r="C5" s="92">
        <v>0</v>
      </c>
    </row>
    <row r="6" spans="1:14" ht="15.75" thickBot="1" x14ac:dyDescent="0.3">
      <c r="A6" s="91"/>
      <c r="B6" s="92" t="s">
        <v>225</v>
      </c>
      <c r="C6" s="92">
        <v>0</v>
      </c>
    </row>
    <row r="7" spans="1:14" ht="15.75" thickBot="1" x14ac:dyDescent="0.3">
      <c r="A7" s="91" t="s">
        <v>226</v>
      </c>
      <c r="B7" s="92" t="s">
        <v>223</v>
      </c>
      <c r="C7" s="92">
        <v>0</v>
      </c>
    </row>
    <row r="8" spans="1:14" ht="15.75" thickBot="1" x14ac:dyDescent="0.3">
      <c r="A8" s="91" t="s">
        <v>227</v>
      </c>
      <c r="B8" s="92" t="s">
        <v>228</v>
      </c>
      <c r="C8" s="92"/>
    </row>
    <row r="9" spans="1:14" ht="15.75" thickBot="1" x14ac:dyDescent="0.3">
      <c r="A9" s="91" t="s">
        <v>229</v>
      </c>
      <c r="B9" s="92" t="s">
        <v>228</v>
      </c>
      <c r="C9" s="92"/>
    </row>
    <row r="10" spans="1:14" ht="15.75" thickBot="1" x14ac:dyDescent="0.3">
      <c r="A10" s="91" t="s">
        <v>3</v>
      </c>
      <c r="B10" s="92"/>
      <c r="C10" s="92">
        <v>0</v>
      </c>
    </row>
  </sheetData>
  <mergeCells count="1">
    <mergeCell ref="L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Munka1</vt:lpstr>
      <vt:lpstr>Munka2</vt:lpstr>
      <vt:lpstr>Munka3</vt:lpstr>
      <vt:lpstr>Munka4</vt:lpstr>
      <vt:lpstr>Munka5</vt:lpstr>
      <vt:lpstr>Munka6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Dobroczki Bernadett</dc:creator>
  <cp:lastModifiedBy>Kovács Laura</cp:lastModifiedBy>
  <dcterms:created xsi:type="dcterms:W3CDTF">2020-02-17T12:59:33Z</dcterms:created>
  <dcterms:modified xsi:type="dcterms:W3CDTF">2020-03-22T11:15:55Z</dcterms:modified>
</cp:coreProperties>
</file>