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i rendelet módosítása\"/>
    </mc:Choice>
  </mc:AlternateContent>
  <xr:revisionPtr revIDLastSave="0" documentId="13_ncr:1_{609D155A-473F-4E8D-A97C-EA5E0B8A65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 mellék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" l="1"/>
  <c r="S25" i="1"/>
  <c r="J8" i="1" l="1"/>
  <c r="S31" i="1" l="1"/>
  <c r="T25" i="1"/>
  <c r="T31" i="1" s="1"/>
  <c r="J18" i="1"/>
  <c r="I18" i="1"/>
  <c r="K8" i="1"/>
  <c r="S32" i="1" l="1"/>
  <c r="S34" i="1" s="1"/>
  <c r="J7" i="1"/>
  <c r="J23" i="1" s="1"/>
  <c r="R23" i="1" l="1"/>
  <c r="I8" i="1" l="1"/>
  <c r="I7" i="1" s="1"/>
  <c r="I23" i="1" s="1"/>
  <c r="R25" i="1" l="1"/>
  <c r="R31" i="1" s="1"/>
  <c r="J31" i="1"/>
  <c r="K26" i="1"/>
  <c r="K25" i="1" s="1"/>
  <c r="K31" i="1" s="1"/>
  <c r="I26" i="1"/>
  <c r="I31" i="1" s="1"/>
  <c r="T7" i="1"/>
  <c r="T23" i="1" s="1"/>
  <c r="T32" i="1" s="1"/>
  <c r="T34" i="1" s="1"/>
  <c r="K7" i="1"/>
  <c r="K23" i="1" s="1"/>
  <c r="R32" i="1" l="1"/>
  <c r="R34" i="1" s="1"/>
  <c r="J32" i="1"/>
  <c r="J34" i="1" s="1"/>
  <c r="K32" i="1"/>
  <c r="K34" i="1" s="1"/>
  <c r="I32" i="1" l="1"/>
  <c r="I34" i="1" s="1"/>
</calcChain>
</file>

<file path=xl/sharedStrings.xml><?xml version="1.0" encoding="utf-8"?>
<sst xmlns="http://schemas.openxmlformats.org/spreadsheetml/2006/main" count="80" uniqueCount="74">
  <si>
    <t>Teljesítés</t>
  </si>
  <si>
    <t>KIADÁSOK</t>
  </si>
  <si>
    <t>Községi Önkormányzat</t>
  </si>
  <si>
    <t>Demjén</t>
  </si>
  <si>
    <t>Közhatalmi bevételek</t>
  </si>
  <si>
    <t>Működési bevételek</t>
  </si>
  <si>
    <t>Felhalmozási bevételek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</si>
  <si>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</si>
  <si>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</si>
  <si>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</si>
  <si>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</si>
  <si>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</si>
  <si>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</si>
  <si>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</si>
  <si>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</si>
  <si>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</si>
  <si>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</si>
  <si>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</si>
  <si>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</si>
  <si>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</si>
  <si>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</si>
  <si>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</si>
  <si>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</si>
  <si>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</si>
  <si>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</si>
  <si>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</si>
  <si>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</si>
  <si>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</si>
  <si>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</si>
  <si>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</si>
  <si>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</si>
  <si>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</si>
  <si>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</si>
  <si>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</si>
  <si>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</si>
  <si>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</si>
  <si>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</si>
  <si>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</si>
  <si>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</si>
  <si>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</si>
  <si>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Eredeti előirányzat</t>
  </si>
  <si>
    <t>Települési önkormányzatok szociális, gyermekjóléti és gyermek étkeztetési  feladatainak támogatása</t>
  </si>
  <si>
    <t>Felhalmozási célú átvett pénzeszköz</t>
  </si>
  <si>
    <t>Rendezésre váró tételek</t>
  </si>
  <si>
    <t>Települési  szociális támogatás</t>
  </si>
  <si>
    <t>Fejélesztési célú  kiadás</t>
  </si>
  <si>
    <t>Települési önkormányzatok kulturális feladatainak támogatása</t>
  </si>
  <si>
    <t xml:space="preserve">előző év pénzmaradvány igénybe vétele </t>
  </si>
  <si>
    <t>Önkormányzatok költségvetési támogatása</t>
  </si>
  <si>
    <t>V.</t>
  </si>
  <si>
    <t>Működési célú támogatások állmháztartáson belülről</t>
  </si>
  <si>
    <t>Működési tartalék</t>
  </si>
  <si>
    <t>Helyi önkormányzatok működésének általlános támogatása</t>
  </si>
  <si>
    <t>Települési önkormányzatok egyes köznevelési feladatainak támogatása</t>
  </si>
  <si>
    <t>Egyéb működési célú támogatás államháztartáson belülről</t>
  </si>
  <si>
    <t>Egyéb felhalmozási célú átvett pénzeszköz</t>
  </si>
  <si>
    <t>Működési célú pénzeszköz átadás államháztartáson belülre</t>
  </si>
  <si>
    <t>Működési célú pénzeszköz átadás államháztartáson kívülre</t>
  </si>
  <si>
    <t>Beruházási kiadások</t>
  </si>
  <si>
    <t>Felújítási kiadások</t>
  </si>
  <si>
    <t>Fejlesztési tartalék</t>
  </si>
  <si>
    <t>Államháztartáson belül megelőlegezések visszafizetése</t>
  </si>
  <si>
    <t>Előző évi pénzmaradvány igénybe vétele</t>
  </si>
  <si>
    <t>II.</t>
  </si>
  <si>
    <t>XV.</t>
  </si>
  <si>
    <t>XVI.</t>
  </si>
  <si>
    <t>1.melléklet</t>
  </si>
  <si>
    <t>Működési célú hitel felvétel</t>
  </si>
  <si>
    <t>2020. évi Költségvetés módosítása</t>
  </si>
  <si>
    <t>Helyi Önkormányzatok kiegészítő támogatásai</t>
  </si>
  <si>
    <t>Felhalmozási célú visszatérítendő támogatások, kölcsönök nyújtása  államháztartáson belülre</t>
  </si>
  <si>
    <t>Elvonások, befizetések</t>
  </si>
  <si>
    <t>XIX.</t>
  </si>
  <si>
    <t>1.  melléklet Demjén Község Önkormányzata Képviselő-testületének 16/2020.(XII.7.)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</si>
</sst>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 tint="-0.3499862666707357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3" fillId="2" borderId="1" xfId="0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4" fillId="2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165" fontId="4" fillId="0" borderId="1" xfId="1" applyNumberFormat="1" applyFont="1" applyBorder="1"/>
    <xf numFmtId="165" fontId="8" fillId="0" borderId="1" xfId="1" applyNumberFormat="1" applyFont="1" applyBorder="1"/>
    <xf numFmtId="165" fontId="7" fillId="5" borderId="1" xfId="1" applyNumberFormat="1" applyFont="1" applyFill="1" applyBorder="1"/>
    <xf numFmtId="165" fontId="7" fillId="2" borderId="1" xfId="1" applyNumberFormat="1" applyFont="1" applyFill="1" applyBorder="1"/>
    <xf numFmtId="165" fontId="10" fillId="5" borderId="1" xfId="1" applyNumberFormat="1" applyFont="1" applyFill="1" applyBorder="1"/>
    <xf numFmtId="165" fontId="11" fillId="5" borderId="1" xfId="1" applyNumberFormat="1" applyFont="1" applyFill="1" applyBorder="1"/>
    <xf numFmtId="165" fontId="15" fillId="5" borderId="1" xfId="1" applyNumberFormat="1" applyFont="1" applyFill="1" applyBorder="1"/>
    <xf numFmtId="165" fontId="4" fillId="2" borderId="1" xfId="1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7" fillId="3" borderId="1" xfId="1" applyNumberFormat="1" applyFont="1" applyFill="1" applyBorder="1"/>
    <xf numFmtId="3" fontId="0" fillId="0" borderId="0" xfId="0" applyNumberFormat="1"/>
    <xf numFmtId="0" fontId="5" fillId="2" borderId="3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5" fontId="8" fillId="2" borderId="1" xfId="1" applyNumberFormat="1" applyFont="1" applyFill="1" applyBorder="1"/>
    <xf numFmtId="165" fontId="17" fillId="2" borderId="1" xfId="1" applyNumberFormat="1" applyFont="1" applyFill="1" applyBorder="1"/>
    <xf numFmtId="0" fontId="4" fillId="2" borderId="4" xfId="0" applyFont="1" applyFill="1" applyBorder="1"/>
    <xf numFmtId="165" fontId="5" fillId="2" borderId="1" xfId="1" applyNumberFormat="1" applyFont="1" applyFill="1" applyBorder="1"/>
    <xf numFmtId="0" fontId="4" fillId="6" borderId="4" xfId="0" applyFont="1" applyFill="1" applyBorder="1"/>
    <xf numFmtId="165" fontId="5" fillId="6" borderId="1" xfId="1" applyNumberFormat="1" applyFont="1" applyFill="1" applyBorder="1"/>
    <xf numFmtId="0" fontId="5" fillId="2" borderId="4" xfId="0" applyFont="1" applyFill="1" applyBorder="1"/>
    <xf numFmtId="0" fontId="7" fillId="2" borderId="3" xfId="0" applyFont="1" applyFill="1" applyBorder="1"/>
    <xf numFmtId="165" fontId="5" fillId="2" borderId="1" xfId="1" applyNumberFormat="1" applyFont="1" applyFill="1" applyBorder="1" applyAlignment="1">
      <alignment horizontal="right"/>
    </xf>
    <xf numFmtId="0" fontId="9" fillId="2" borderId="4" xfId="0" applyFont="1" applyFill="1" applyBorder="1"/>
    <xf numFmtId="0" fontId="10" fillId="2" borderId="4" xfId="0" applyFont="1" applyFill="1" applyBorder="1"/>
    <xf numFmtId="3" fontId="9" fillId="2" borderId="4" xfId="0" applyNumberFormat="1" applyFont="1" applyFill="1" applyBorder="1"/>
    <xf numFmtId="3" fontId="5" fillId="2" borderId="1" xfId="1" applyNumberFormat="1" applyFont="1" applyFill="1" applyBorder="1" applyAlignment="1">
      <alignment horizontal="right"/>
    </xf>
    <xf numFmtId="165" fontId="5" fillId="2" borderId="1" xfId="1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3" fontId="7" fillId="2" borderId="1" xfId="1" applyNumberFormat="1" applyFont="1" applyFill="1" applyBorder="1"/>
    <xf numFmtId="3" fontId="10" fillId="2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5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165" fontId="0" fillId="0" borderId="0" xfId="1" applyNumberFormat="1" applyFont="1"/>
    <xf numFmtId="165" fontId="19" fillId="0" borderId="1" xfId="1" applyNumberFormat="1" applyFont="1" applyBorder="1"/>
    <xf numFmtId="165" fontId="18" fillId="2" borderId="1" xfId="1" applyNumberFormat="1" applyFont="1" applyFill="1" applyBorder="1"/>
    <xf numFmtId="0" fontId="4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4" borderId="4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5"/>
  <sheetViews>
    <sheetView tabSelected="1" view="pageBreakPreview" zoomScale="60" zoomScaleNormal="100" workbookViewId="0">
      <selection activeCell="C11" sqref="C11:H11"/>
    </sheetView>
  </sheetViews>
  <sheetFormatPr defaultRowHeight="15" x14ac:dyDescent="0.25"/>
  <cols>
    <col min="2" max="2" width="4.140625" customWidth="1"/>
    <col min="7" max="7" width="12.140625" customWidth="1"/>
    <col min="8" max="8" width="0.140625" customWidth="1"/>
    <col min="9" max="9" width="18.28515625" customWidth="1"/>
    <col min="10" max="10" width="20.28515625" bestFit="1" customWidth="1"/>
    <col min="11" max="11" width="10.85546875" customWidth="1"/>
    <col min="12" max="12" width="5.5703125" customWidth="1"/>
    <col min="18" max="18" width="14.5703125" style="48" customWidth="1"/>
    <col min="19" max="19" width="15.140625" customWidth="1"/>
    <col min="20" max="20" width="12.140625" customWidth="1"/>
  </cols>
  <sheetData>
    <row r="1" spans="2:21" x14ac:dyDescent="0.25">
      <c r="B1" s="127" t="s">
        <v>73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2:21" x14ac:dyDescent="0.25">
      <c r="B2" s="128" t="s">
        <v>2</v>
      </c>
      <c r="C2" s="128"/>
      <c r="D2" s="128"/>
      <c r="E2" s="1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6"/>
      <c r="S2" s="1"/>
      <c r="T2" s="1"/>
      <c r="U2" s="1"/>
    </row>
    <row r="3" spans="2:21" x14ac:dyDescent="0.25">
      <c r="B3" s="128" t="s">
        <v>3</v>
      </c>
      <c r="C3" s="128"/>
      <c r="D3" s="128"/>
      <c r="E3" s="12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6"/>
      <c r="S3" s="1"/>
      <c r="T3" s="1"/>
      <c r="U3" s="1"/>
    </row>
    <row r="4" spans="2:21" ht="15" customHeight="1" x14ac:dyDescent="0.25">
      <c r="B4" s="129" t="s">
        <v>7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71" t="s">
        <v>66</v>
      </c>
      <c r="T4" s="71"/>
    </row>
    <row r="5" spans="2:21" x14ac:dyDescent="0.25">
      <c r="B5" s="129" t="s">
        <v>68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30" t="s">
        <v>8</v>
      </c>
      <c r="T5" s="130"/>
    </row>
    <row r="6" spans="2:21" ht="23.25" x14ac:dyDescent="0.25">
      <c r="B6" s="2" t="s">
        <v>9</v>
      </c>
      <c r="C6" s="135" t="s">
        <v>10</v>
      </c>
      <c r="D6" s="135"/>
      <c r="E6" s="135"/>
      <c r="F6" s="135"/>
      <c r="G6" s="135"/>
      <c r="H6" s="136"/>
      <c r="I6" s="4" t="s">
        <v>40</v>
      </c>
      <c r="J6" s="5" t="s">
        <v>11</v>
      </c>
      <c r="K6" s="6" t="s">
        <v>0</v>
      </c>
      <c r="L6" s="7" t="s">
        <v>9</v>
      </c>
      <c r="M6" s="137" t="s">
        <v>1</v>
      </c>
      <c r="N6" s="135"/>
      <c r="O6" s="135"/>
      <c r="P6" s="135"/>
      <c r="Q6" s="136"/>
      <c r="R6" s="14" t="s">
        <v>40</v>
      </c>
      <c r="S6" s="5" t="s">
        <v>11</v>
      </c>
      <c r="T6" s="6" t="s">
        <v>0</v>
      </c>
    </row>
    <row r="7" spans="2:21" x14ac:dyDescent="0.25">
      <c r="B7" s="8" t="s">
        <v>12</v>
      </c>
      <c r="C7" s="87" t="s">
        <v>50</v>
      </c>
      <c r="D7" s="88"/>
      <c r="E7" s="88"/>
      <c r="F7" s="88"/>
      <c r="G7" s="88"/>
      <c r="H7" s="56"/>
      <c r="I7" s="57">
        <f>SUM(I14+I8)</f>
        <v>37915193</v>
      </c>
      <c r="J7" s="57">
        <f>SUM(J14+J8)</f>
        <v>46519609</v>
      </c>
      <c r="K7" s="57">
        <f>SUM(K9:K14)</f>
        <v>0</v>
      </c>
      <c r="L7" s="9" t="s">
        <v>16</v>
      </c>
      <c r="M7" s="60" t="s">
        <v>14</v>
      </c>
      <c r="N7" s="16"/>
      <c r="O7" s="16"/>
      <c r="P7" s="16"/>
      <c r="Q7" s="56"/>
      <c r="R7" s="11">
        <v>88388806</v>
      </c>
      <c r="S7" s="11">
        <v>67353202</v>
      </c>
      <c r="T7" s="11">
        <f>SUM(T9:T15)</f>
        <v>0</v>
      </c>
    </row>
    <row r="8" spans="2:21" x14ac:dyDescent="0.25">
      <c r="B8" s="8"/>
      <c r="C8" s="143" t="s">
        <v>48</v>
      </c>
      <c r="D8" s="144"/>
      <c r="E8" s="144"/>
      <c r="F8" s="144"/>
      <c r="G8" s="144"/>
      <c r="H8" s="58"/>
      <c r="I8" s="59">
        <f>SUM(I9:I12)</f>
        <v>24473793</v>
      </c>
      <c r="J8" s="59">
        <f>SUM(J9:J13)</f>
        <v>33078209</v>
      </c>
      <c r="K8" s="59">
        <f t="shared" ref="K8" si="0">SUM(K9:K12)</f>
        <v>0</v>
      </c>
      <c r="L8" s="9"/>
      <c r="M8" s="145"/>
      <c r="N8" s="146"/>
      <c r="O8" s="146"/>
      <c r="P8" s="146"/>
      <c r="Q8" s="147"/>
      <c r="R8" s="11"/>
      <c r="S8" s="11"/>
      <c r="T8" s="11"/>
    </row>
    <row r="9" spans="2:21" ht="27" customHeight="1" x14ac:dyDescent="0.25">
      <c r="B9" s="8"/>
      <c r="C9" s="89" t="s">
        <v>52</v>
      </c>
      <c r="D9" s="118"/>
      <c r="E9" s="118"/>
      <c r="F9" s="118"/>
      <c r="G9" s="118"/>
      <c r="H9" s="119"/>
      <c r="I9" s="37">
        <v>3948797</v>
      </c>
      <c r="J9" s="37">
        <v>1379446</v>
      </c>
      <c r="K9" s="76"/>
      <c r="L9" s="9"/>
      <c r="M9" s="138"/>
      <c r="N9" s="139"/>
      <c r="O9" s="139"/>
      <c r="P9" s="139"/>
      <c r="Q9" s="140"/>
      <c r="R9" s="10"/>
      <c r="S9" s="10"/>
      <c r="T9" s="11"/>
    </row>
    <row r="10" spans="2:21" ht="25.5" customHeight="1" x14ac:dyDescent="0.25">
      <c r="B10" s="8"/>
      <c r="C10" s="120" t="s">
        <v>53</v>
      </c>
      <c r="D10" s="131"/>
      <c r="E10" s="131"/>
      <c r="F10" s="131"/>
      <c r="G10" s="131"/>
      <c r="H10" s="50"/>
      <c r="I10" s="37">
        <v>15666350</v>
      </c>
      <c r="J10" s="37">
        <v>15666350</v>
      </c>
      <c r="K10" s="37"/>
      <c r="L10" s="9"/>
      <c r="M10" s="138"/>
      <c r="N10" s="139"/>
      <c r="O10" s="139"/>
      <c r="P10" s="139"/>
      <c r="Q10" s="140"/>
      <c r="R10" s="10"/>
      <c r="S10" s="10"/>
      <c r="T10" s="11"/>
    </row>
    <row r="11" spans="2:21" ht="29.25" customHeight="1" x14ac:dyDescent="0.25">
      <c r="B11" s="8"/>
      <c r="C11" s="120" t="s">
        <v>41</v>
      </c>
      <c r="D11" s="131"/>
      <c r="E11" s="131"/>
      <c r="F11" s="131"/>
      <c r="G11" s="131"/>
      <c r="H11" s="132"/>
      <c r="I11" s="37">
        <v>3058646</v>
      </c>
      <c r="J11" s="37">
        <v>3169163</v>
      </c>
      <c r="K11" s="37"/>
      <c r="L11" s="9"/>
      <c r="M11" s="82"/>
      <c r="N11" s="125"/>
      <c r="O11" s="125"/>
      <c r="P11" s="125"/>
      <c r="Q11" s="141"/>
      <c r="R11" s="45"/>
      <c r="S11" s="12"/>
      <c r="T11" s="12"/>
    </row>
    <row r="12" spans="2:21" x14ac:dyDescent="0.25">
      <c r="B12" s="8"/>
      <c r="C12" s="89" t="s">
        <v>46</v>
      </c>
      <c r="D12" s="118"/>
      <c r="E12" s="118"/>
      <c r="F12" s="118"/>
      <c r="G12" s="118"/>
      <c r="H12" s="119"/>
      <c r="I12" s="37">
        <v>1800000</v>
      </c>
      <c r="J12" s="38">
        <v>1800000</v>
      </c>
      <c r="K12" s="38"/>
      <c r="L12" s="9"/>
      <c r="M12" s="124"/>
      <c r="N12" s="125"/>
      <c r="O12" s="125"/>
      <c r="P12" s="125"/>
      <c r="Q12" s="126"/>
      <c r="R12" s="13"/>
      <c r="S12" s="13"/>
      <c r="T12" s="14"/>
    </row>
    <row r="13" spans="2:21" x14ac:dyDescent="0.25">
      <c r="B13" s="8"/>
      <c r="C13" s="82" t="s">
        <v>69</v>
      </c>
      <c r="D13" s="83"/>
      <c r="E13" s="83"/>
      <c r="F13" s="83"/>
      <c r="G13" s="83"/>
      <c r="H13" s="78"/>
      <c r="I13" s="54"/>
      <c r="J13" s="77">
        <v>11063250</v>
      </c>
      <c r="K13" s="38"/>
      <c r="L13" s="9"/>
      <c r="M13" s="80"/>
      <c r="N13" s="79"/>
      <c r="O13" s="79"/>
      <c r="P13" s="79"/>
      <c r="Q13" s="81"/>
      <c r="R13" s="13"/>
      <c r="S13" s="13"/>
      <c r="T13" s="14"/>
    </row>
    <row r="14" spans="2:21" x14ac:dyDescent="0.25">
      <c r="B14" s="8"/>
      <c r="C14" s="82" t="s">
        <v>54</v>
      </c>
      <c r="D14" s="83"/>
      <c r="E14" s="83"/>
      <c r="F14" s="83"/>
      <c r="G14" s="83"/>
      <c r="H14" s="51"/>
      <c r="I14" s="54">
        <v>13441400</v>
      </c>
      <c r="J14" s="77">
        <v>13441400</v>
      </c>
      <c r="K14" s="55"/>
      <c r="L14" s="9"/>
      <c r="M14" s="124"/>
      <c r="N14" s="142"/>
      <c r="O14" s="142"/>
      <c r="P14" s="142"/>
      <c r="Q14" s="126"/>
      <c r="R14" s="13"/>
      <c r="S14" s="13"/>
      <c r="T14" s="14"/>
    </row>
    <row r="15" spans="2:21" x14ac:dyDescent="0.25">
      <c r="B15" s="8" t="s">
        <v>63</v>
      </c>
      <c r="C15" s="87" t="s">
        <v>4</v>
      </c>
      <c r="D15" s="88"/>
      <c r="E15" s="88"/>
      <c r="F15" s="88"/>
      <c r="G15" s="88"/>
      <c r="H15" s="98"/>
      <c r="I15" s="40">
        <v>59980188</v>
      </c>
      <c r="J15" s="40">
        <v>84591514</v>
      </c>
      <c r="K15" s="40"/>
      <c r="L15" s="9"/>
      <c r="M15" s="89"/>
      <c r="N15" s="90"/>
      <c r="O15" s="90"/>
      <c r="P15" s="90"/>
      <c r="Q15" s="91"/>
      <c r="R15" s="13"/>
      <c r="S15" s="13"/>
      <c r="T15" s="14"/>
    </row>
    <row r="16" spans="2:21" x14ac:dyDescent="0.25">
      <c r="B16" s="8" t="s">
        <v>15</v>
      </c>
      <c r="C16" s="18" t="s">
        <v>5</v>
      </c>
      <c r="D16" s="16"/>
      <c r="E16" s="16"/>
      <c r="F16" s="16"/>
      <c r="G16" s="16"/>
      <c r="H16" s="16"/>
      <c r="I16" s="40">
        <v>5934460</v>
      </c>
      <c r="J16" s="40">
        <v>5934460</v>
      </c>
      <c r="K16" s="40"/>
      <c r="L16" s="9" t="s">
        <v>17</v>
      </c>
      <c r="M16" s="87" t="s">
        <v>44</v>
      </c>
      <c r="N16" s="83"/>
      <c r="O16" s="83"/>
      <c r="P16" s="83"/>
      <c r="Q16" s="100"/>
      <c r="R16" s="66">
        <v>1969059</v>
      </c>
      <c r="S16" s="67">
        <v>2546059</v>
      </c>
      <c r="T16" s="67"/>
    </row>
    <row r="17" spans="2:20" ht="37.5" customHeight="1" x14ac:dyDescent="0.25">
      <c r="B17" s="8" t="s">
        <v>19</v>
      </c>
      <c r="C17" s="87" t="s">
        <v>62</v>
      </c>
      <c r="D17" s="88"/>
      <c r="E17" s="88"/>
      <c r="F17" s="88"/>
      <c r="G17" s="88"/>
      <c r="H17" s="52"/>
      <c r="I17" s="57">
        <v>86476</v>
      </c>
      <c r="J17" s="44"/>
      <c r="K17" s="44"/>
      <c r="L17" s="9" t="s">
        <v>18</v>
      </c>
      <c r="M17" s="92" t="s">
        <v>56</v>
      </c>
      <c r="N17" s="93"/>
      <c r="O17" s="93"/>
      <c r="P17" s="93"/>
      <c r="Q17" s="94"/>
      <c r="R17" s="11">
        <v>8683000</v>
      </c>
      <c r="S17" s="11">
        <v>44460435</v>
      </c>
      <c r="T17" s="11"/>
    </row>
    <row r="18" spans="2:20" ht="31.5" customHeight="1" x14ac:dyDescent="0.25">
      <c r="B18" s="8" t="s">
        <v>49</v>
      </c>
      <c r="C18" s="61" t="s">
        <v>20</v>
      </c>
      <c r="D18" s="16"/>
      <c r="E18" s="16"/>
      <c r="F18" s="16"/>
      <c r="G18" s="16"/>
      <c r="H18" s="16"/>
      <c r="I18" s="40">
        <f>SUM(I20)</f>
        <v>160000</v>
      </c>
      <c r="J18" s="40">
        <f>SUM(J20)</f>
        <v>160000</v>
      </c>
      <c r="K18" s="40"/>
      <c r="L18" s="9" t="s">
        <v>27</v>
      </c>
      <c r="M18" s="101" t="s">
        <v>57</v>
      </c>
      <c r="N18" s="102"/>
      <c r="O18" s="102"/>
      <c r="P18" s="102"/>
      <c r="Q18" s="103"/>
      <c r="R18" s="13">
        <v>1780000</v>
      </c>
      <c r="S18" s="13">
        <v>1810000</v>
      </c>
      <c r="T18" s="13"/>
    </row>
    <row r="19" spans="2:20" ht="31.5" customHeight="1" x14ac:dyDescent="0.25">
      <c r="B19" s="8"/>
      <c r="C19" s="61"/>
      <c r="D19" s="16"/>
      <c r="E19" s="16"/>
      <c r="F19" s="16"/>
      <c r="G19" s="16"/>
      <c r="H19" s="16"/>
      <c r="I19" s="40"/>
      <c r="J19" s="40"/>
      <c r="K19" s="40"/>
      <c r="L19" s="9" t="s">
        <v>64</v>
      </c>
      <c r="M19" s="101" t="s">
        <v>71</v>
      </c>
      <c r="N19" s="133"/>
      <c r="O19" s="133"/>
      <c r="P19" s="133"/>
      <c r="Q19" s="134"/>
      <c r="R19" s="13"/>
      <c r="S19" s="13">
        <v>1177539</v>
      </c>
      <c r="T19" s="13"/>
    </row>
    <row r="20" spans="2:20" x14ac:dyDescent="0.25">
      <c r="B20" s="8"/>
      <c r="C20" s="87" t="s">
        <v>21</v>
      </c>
      <c r="D20" s="99"/>
      <c r="E20" s="99"/>
      <c r="F20" s="99"/>
      <c r="G20" s="99"/>
      <c r="H20" s="16"/>
      <c r="I20" s="44">
        <v>160000</v>
      </c>
      <c r="J20" s="40">
        <v>160000</v>
      </c>
      <c r="K20" s="40"/>
      <c r="L20" s="9" t="s">
        <v>65</v>
      </c>
      <c r="M20" s="104" t="s">
        <v>51</v>
      </c>
      <c r="N20" s="105"/>
      <c r="O20" s="105"/>
      <c r="P20" s="105"/>
      <c r="Q20" s="106"/>
      <c r="R20" s="13">
        <v>2276500</v>
      </c>
      <c r="S20" s="13">
        <v>18879396</v>
      </c>
      <c r="T20" s="13"/>
    </row>
    <row r="21" spans="2:20" x14ac:dyDescent="0.25">
      <c r="B21" s="8"/>
      <c r="C21" s="87" t="s">
        <v>67</v>
      </c>
      <c r="D21" s="88"/>
      <c r="E21" s="88"/>
      <c r="F21" s="88"/>
      <c r="G21" s="88"/>
      <c r="H21" s="16"/>
      <c r="I21" s="44"/>
      <c r="J21" s="40"/>
      <c r="K21" s="40"/>
      <c r="L21" s="9"/>
      <c r="M21" s="72"/>
      <c r="N21" s="73"/>
      <c r="O21" s="73"/>
      <c r="P21" s="73"/>
      <c r="Q21" s="74"/>
      <c r="R21" s="13"/>
      <c r="S21" s="13"/>
      <c r="T21" s="13"/>
    </row>
    <row r="22" spans="2:20" x14ac:dyDescent="0.25">
      <c r="B22" s="8" t="s">
        <v>22</v>
      </c>
      <c r="C22" s="87" t="s">
        <v>23</v>
      </c>
      <c r="D22" s="88"/>
      <c r="E22" s="88"/>
      <c r="F22" s="88"/>
      <c r="G22" s="88"/>
      <c r="H22" s="60"/>
      <c r="I22" s="57"/>
      <c r="J22" s="57"/>
      <c r="K22" s="57"/>
      <c r="L22" s="9" t="s">
        <v>29</v>
      </c>
      <c r="M22" s="95" t="s">
        <v>61</v>
      </c>
      <c r="N22" s="96"/>
      <c r="O22" s="96"/>
      <c r="P22" s="96"/>
      <c r="Q22" s="97"/>
      <c r="R22" s="11">
        <v>978952</v>
      </c>
      <c r="S22" s="40">
        <v>978952</v>
      </c>
      <c r="T22" s="17"/>
    </row>
    <row r="23" spans="2:20" x14ac:dyDescent="0.25">
      <c r="B23" s="18"/>
      <c r="C23" s="84" t="s">
        <v>24</v>
      </c>
      <c r="D23" s="85"/>
      <c r="E23" s="85"/>
      <c r="F23" s="85"/>
      <c r="G23" s="85"/>
      <c r="H23" s="19"/>
      <c r="I23" s="41">
        <f>SUM(I7+I15+I16+I17+I18+I22+I21)</f>
        <v>104076317</v>
      </c>
      <c r="J23" s="41">
        <f>SUM(J7+J15+J16+J17+J18+J22+J21)</f>
        <v>137205583</v>
      </c>
      <c r="K23" s="41">
        <f>SUM(K7+K15+K16+K17+K18+K22+K21)</f>
        <v>0</v>
      </c>
      <c r="L23" s="9"/>
      <c r="M23" s="84" t="s">
        <v>25</v>
      </c>
      <c r="N23" s="85"/>
      <c r="O23" s="85"/>
      <c r="P23" s="85"/>
      <c r="Q23" s="86"/>
      <c r="R23" s="15">
        <f>SUM(R7+R16+R17+R18+R20+R22)</f>
        <v>104076317</v>
      </c>
      <c r="S23" s="15">
        <f>SUM(S7:S22)</f>
        <v>137205583</v>
      </c>
      <c r="T23" s="15">
        <f>SUM(T7+T16+T17+T18+T20+T22)</f>
        <v>0</v>
      </c>
    </row>
    <row r="24" spans="2:20" x14ac:dyDescent="0.25">
      <c r="B24" s="18" t="s">
        <v>26</v>
      </c>
      <c r="C24" s="87" t="s">
        <v>4</v>
      </c>
      <c r="D24" s="88"/>
      <c r="E24" s="88"/>
      <c r="F24" s="88"/>
      <c r="G24" s="88"/>
      <c r="H24" s="98"/>
      <c r="I24" s="57">
        <v>32299812</v>
      </c>
      <c r="J24" s="57">
        <v>24370234</v>
      </c>
      <c r="K24" s="44"/>
      <c r="L24" s="9"/>
      <c r="M24" s="107"/>
      <c r="N24" s="108"/>
      <c r="O24" s="108"/>
      <c r="P24" s="108"/>
      <c r="Q24" s="109"/>
      <c r="R24" s="13"/>
      <c r="S24" s="13"/>
      <c r="T24" s="13"/>
    </row>
    <row r="25" spans="2:20" x14ac:dyDescent="0.25">
      <c r="B25" s="49" t="s">
        <v>28</v>
      </c>
      <c r="C25" s="87" t="s">
        <v>6</v>
      </c>
      <c r="D25" s="88"/>
      <c r="E25" s="88"/>
      <c r="F25" s="88"/>
      <c r="G25" s="88"/>
      <c r="H25" s="53"/>
      <c r="I25" s="62"/>
      <c r="J25" s="62"/>
      <c r="K25" s="62">
        <f>SUM(K26:K27)</f>
        <v>0</v>
      </c>
      <c r="L25" s="9" t="s">
        <v>32</v>
      </c>
      <c r="M25" s="87" t="s">
        <v>45</v>
      </c>
      <c r="N25" s="88"/>
      <c r="O25" s="88"/>
      <c r="P25" s="88"/>
      <c r="Q25" s="98"/>
      <c r="R25" s="68">
        <f>SUM(R26:R27)</f>
        <v>48931888</v>
      </c>
      <c r="S25" s="68">
        <f>SUM(S26:S28)</f>
        <v>75616662</v>
      </c>
      <c r="T25" s="68">
        <f t="shared" ref="T25" si="1">SUM(T26:T27)</f>
        <v>0</v>
      </c>
    </row>
    <row r="26" spans="2:20" x14ac:dyDescent="0.25">
      <c r="B26" s="18" t="s">
        <v>30</v>
      </c>
      <c r="C26" s="87" t="s">
        <v>42</v>
      </c>
      <c r="D26" s="88"/>
      <c r="E26" s="88"/>
      <c r="F26" s="88"/>
      <c r="G26" s="88"/>
      <c r="H26" s="60"/>
      <c r="I26" s="57">
        <f>SUM(I27)</f>
        <v>7207189</v>
      </c>
      <c r="J26" s="57">
        <v>18826511</v>
      </c>
      <c r="K26" s="57">
        <f t="shared" ref="K26" si="2">SUM(K27)</f>
        <v>0</v>
      </c>
      <c r="L26" s="9"/>
      <c r="M26" s="89" t="s">
        <v>58</v>
      </c>
      <c r="N26" s="118"/>
      <c r="O26" s="118"/>
      <c r="P26" s="118"/>
      <c r="Q26" s="119"/>
      <c r="R26" s="13">
        <v>32225000</v>
      </c>
      <c r="S26" s="13">
        <v>29158940</v>
      </c>
      <c r="T26" s="13"/>
    </row>
    <row r="27" spans="2:20" ht="25.5" customHeight="1" x14ac:dyDescent="0.25">
      <c r="B27" s="18"/>
      <c r="C27" s="120" t="s">
        <v>55</v>
      </c>
      <c r="D27" s="121"/>
      <c r="E27" s="121"/>
      <c r="F27" s="121"/>
      <c r="G27" s="121"/>
      <c r="H27" s="3"/>
      <c r="I27" s="37">
        <v>7207189</v>
      </c>
      <c r="J27" s="37">
        <v>18826511</v>
      </c>
      <c r="K27" s="37"/>
      <c r="L27" s="9"/>
      <c r="M27" s="89" t="s">
        <v>59</v>
      </c>
      <c r="N27" s="90"/>
      <c r="O27" s="90"/>
      <c r="P27" s="90"/>
      <c r="Q27" s="91"/>
      <c r="R27" s="13">
        <v>16706888</v>
      </c>
      <c r="S27" s="13">
        <v>27777725</v>
      </c>
      <c r="T27" s="13"/>
    </row>
    <row r="28" spans="2:20" ht="25.5" customHeight="1" x14ac:dyDescent="0.25">
      <c r="B28" s="18"/>
      <c r="C28" s="122"/>
      <c r="D28" s="123"/>
      <c r="E28" s="123"/>
      <c r="F28" s="123"/>
      <c r="G28" s="123"/>
      <c r="H28" s="3"/>
      <c r="I28" s="37"/>
      <c r="J28" s="37"/>
      <c r="K28" s="37"/>
      <c r="L28" s="9"/>
      <c r="M28" s="120" t="s">
        <v>70</v>
      </c>
      <c r="N28" s="131"/>
      <c r="O28" s="131"/>
      <c r="P28" s="131"/>
      <c r="Q28" s="132"/>
      <c r="R28" s="13"/>
      <c r="S28" s="13">
        <v>18679997</v>
      </c>
      <c r="T28" s="13"/>
    </row>
    <row r="29" spans="2:20" x14ac:dyDescent="0.25">
      <c r="B29" s="18" t="s">
        <v>13</v>
      </c>
      <c r="C29" s="18" t="s">
        <v>47</v>
      </c>
      <c r="D29" s="16"/>
      <c r="E29" s="16"/>
      <c r="F29" s="16"/>
      <c r="G29" s="16"/>
      <c r="H29" s="16"/>
      <c r="I29" s="40">
        <v>47391837</v>
      </c>
      <c r="J29" s="40">
        <v>48750708</v>
      </c>
      <c r="K29" s="40"/>
      <c r="L29" s="9" t="s">
        <v>72</v>
      </c>
      <c r="M29" s="87" t="s">
        <v>60</v>
      </c>
      <c r="N29" s="88"/>
      <c r="O29" s="88"/>
      <c r="P29" s="88"/>
      <c r="Q29" s="98"/>
      <c r="R29" s="69">
        <v>37966950</v>
      </c>
      <c r="S29" s="40">
        <v>16330791</v>
      </c>
      <c r="T29" s="17"/>
    </row>
    <row r="30" spans="2:20" x14ac:dyDescent="0.25">
      <c r="B30" s="18"/>
      <c r="C30" s="18" t="s">
        <v>31</v>
      </c>
      <c r="D30" s="16"/>
      <c r="E30" s="63"/>
      <c r="F30" s="64"/>
      <c r="G30" s="64"/>
      <c r="H30" s="65"/>
      <c r="I30" s="40"/>
      <c r="J30" s="40"/>
      <c r="K30" s="40"/>
      <c r="L30" s="9"/>
      <c r="M30" s="87" t="s">
        <v>33</v>
      </c>
      <c r="N30" s="88"/>
      <c r="O30" s="88"/>
      <c r="P30" s="88"/>
      <c r="Q30" s="98"/>
      <c r="R30" s="69"/>
      <c r="S30" s="11"/>
      <c r="T30" s="11"/>
    </row>
    <row r="31" spans="2:20" x14ac:dyDescent="0.25">
      <c r="B31" s="18"/>
      <c r="C31" s="20" t="s">
        <v>34</v>
      </c>
      <c r="D31" s="21"/>
      <c r="E31" s="22"/>
      <c r="F31" s="19"/>
      <c r="G31" s="19"/>
      <c r="H31" s="23"/>
      <c r="I31" s="39">
        <f>SUM(I24+I25+I26+I29+I30)</f>
        <v>86898838</v>
      </c>
      <c r="J31" s="39">
        <f t="shared" ref="J31:K31" si="3">SUM(J24+J25+J26+J29+J30)</f>
        <v>91947453</v>
      </c>
      <c r="K31" s="39">
        <f t="shared" si="3"/>
        <v>0</v>
      </c>
      <c r="L31" s="9"/>
      <c r="M31" s="112" t="s">
        <v>35</v>
      </c>
      <c r="N31" s="113"/>
      <c r="O31" s="113"/>
      <c r="P31" s="113"/>
      <c r="Q31" s="114"/>
      <c r="R31" s="47">
        <f>SUM(R25+R29+R30)</f>
        <v>86898838</v>
      </c>
      <c r="S31" s="47">
        <f t="shared" ref="S31:T31" si="4">SUM(S25+S29+S30)</f>
        <v>91947453</v>
      </c>
      <c r="T31" s="47">
        <f t="shared" si="4"/>
        <v>0</v>
      </c>
    </row>
    <row r="32" spans="2:20" x14ac:dyDescent="0.25">
      <c r="B32" s="18"/>
      <c r="C32" s="24" t="s">
        <v>36</v>
      </c>
      <c r="D32" s="25"/>
      <c r="E32" s="26"/>
      <c r="F32" s="25"/>
      <c r="G32" s="25"/>
      <c r="H32" s="27"/>
      <c r="I32" s="42">
        <f>SUM(I23+I31)</f>
        <v>190975155</v>
      </c>
      <c r="J32" s="42">
        <f>SUM(J23+J31)</f>
        <v>229153036</v>
      </c>
      <c r="K32" s="42">
        <f>SUM(K23+K31)</f>
        <v>0</v>
      </c>
      <c r="L32" s="28"/>
      <c r="M32" s="115" t="s">
        <v>37</v>
      </c>
      <c r="N32" s="116"/>
      <c r="O32" s="116"/>
      <c r="P32" s="116"/>
      <c r="Q32" s="117"/>
      <c r="R32" s="29">
        <f>SUM(R23+R31)</f>
        <v>190975155</v>
      </c>
      <c r="S32" s="29">
        <f t="shared" ref="S32:T32" si="5">SUM(S23+S31)</f>
        <v>229153036</v>
      </c>
      <c r="T32" s="29">
        <f t="shared" si="5"/>
        <v>0</v>
      </c>
    </row>
    <row r="33" spans="2:20" x14ac:dyDescent="0.25">
      <c r="B33" s="18"/>
      <c r="C33" s="87" t="s">
        <v>43</v>
      </c>
      <c r="D33" s="99"/>
      <c r="E33" s="99"/>
      <c r="F33" s="99"/>
      <c r="G33" s="99"/>
      <c r="H33" s="16"/>
      <c r="I33" s="40"/>
      <c r="J33" s="40"/>
      <c r="K33" s="40"/>
      <c r="L33" s="9"/>
      <c r="M33" s="87" t="s">
        <v>43</v>
      </c>
      <c r="N33" s="88"/>
      <c r="O33" s="88"/>
      <c r="P33" s="88"/>
      <c r="Q33" s="98"/>
      <c r="R33" s="70"/>
      <c r="S33" s="70"/>
      <c r="T33" s="70"/>
    </row>
    <row r="34" spans="2:20" ht="15.75" x14ac:dyDescent="0.25">
      <c r="B34" s="30"/>
      <c r="C34" s="110" t="s">
        <v>38</v>
      </c>
      <c r="D34" s="111"/>
      <c r="E34" s="111"/>
      <c r="F34" s="111"/>
      <c r="G34" s="111"/>
      <c r="H34" s="31"/>
      <c r="I34" s="43">
        <f>SUM(I32:I33)</f>
        <v>190975155</v>
      </c>
      <c r="J34" s="43">
        <f>SUM(J32:J33)</f>
        <v>229153036</v>
      </c>
      <c r="K34" s="43">
        <f>SUM(K32:K33)</f>
        <v>0</v>
      </c>
      <c r="L34" s="32"/>
      <c r="M34" s="33" t="s">
        <v>39</v>
      </c>
      <c r="N34" s="34"/>
      <c r="O34" s="34"/>
      <c r="P34" s="34"/>
      <c r="Q34" s="35"/>
      <c r="R34" s="36">
        <f>SUM(R32+R33)</f>
        <v>190975155</v>
      </c>
      <c r="S34" s="36">
        <f t="shared" ref="S34:T34" si="6">SUM(S32+S33)</f>
        <v>229153036</v>
      </c>
      <c r="T34" s="36">
        <f t="shared" si="6"/>
        <v>0</v>
      </c>
    </row>
    <row r="35" spans="2:20" x14ac:dyDescent="0.25">
      <c r="J35" s="75"/>
      <c r="K35" s="75"/>
    </row>
  </sheetData>
  <mergeCells count="53">
    <mergeCell ref="M28:Q28"/>
    <mergeCell ref="M19:Q19"/>
    <mergeCell ref="C6:H6"/>
    <mergeCell ref="M6:Q6"/>
    <mergeCell ref="M9:Q9"/>
    <mergeCell ref="M11:Q11"/>
    <mergeCell ref="M14:Q14"/>
    <mergeCell ref="C9:H9"/>
    <mergeCell ref="C11:H11"/>
    <mergeCell ref="C12:H12"/>
    <mergeCell ref="C8:G8"/>
    <mergeCell ref="C14:G14"/>
    <mergeCell ref="C7:G7"/>
    <mergeCell ref="C10:G10"/>
    <mergeCell ref="M8:Q8"/>
    <mergeCell ref="M10:Q10"/>
    <mergeCell ref="M12:Q12"/>
    <mergeCell ref="B1:U1"/>
    <mergeCell ref="B2:E2"/>
    <mergeCell ref="B3:E3"/>
    <mergeCell ref="B4:R4"/>
    <mergeCell ref="B5:R5"/>
    <mergeCell ref="S5:T5"/>
    <mergeCell ref="C24:H24"/>
    <mergeCell ref="M24:Q24"/>
    <mergeCell ref="C25:G25"/>
    <mergeCell ref="M25:Q25"/>
    <mergeCell ref="C34:G34"/>
    <mergeCell ref="M29:Q29"/>
    <mergeCell ref="M30:Q30"/>
    <mergeCell ref="M31:Q31"/>
    <mergeCell ref="M32:Q32"/>
    <mergeCell ref="C33:G33"/>
    <mergeCell ref="M33:Q33"/>
    <mergeCell ref="C26:G26"/>
    <mergeCell ref="M26:Q26"/>
    <mergeCell ref="C27:G27"/>
    <mergeCell ref="M27:Q27"/>
    <mergeCell ref="C28:G28"/>
    <mergeCell ref="C13:G13"/>
    <mergeCell ref="C23:G23"/>
    <mergeCell ref="M23:Q23"/>
    <mergeCell ref="C21:G21"/>
    <mergeCell ref="M15:Q15"/>
    <mergeCell ref="M17:Q17"/>
    <mergeCell ref="M22:Q22"/>
    <mergeCell ref="C15:H15"/>
    <mergeCell ref="C20:G20"/>
    <mergeCell ref="M16:Q16"/>
    <mergeCell ref="C17:G17"/>
    <mergeCell ref="C22:G22"/>
    <mergeCell ref="M18:Q18"/>
    <mergeCell ref="M20:Q20"/>
  </mergeCells>
  <pageMargins left="0.70866141732283472" right="0.70866141732283472" top="0.27559055118110237" bottom="0.19685039370078741" header="0.23622047244094491" footer="0.15748031496062992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2020-12-08T08:06:05Z</cp:lastPrinted>
  <dcterms:created xsi:type="dcterms:W3CDTF">2012-02-02T10:48:30Z</dcterms:created>
  <dcterms:modified xsi:type="dcterms:W3CDTF">2020-12-08T08:06:27Z</dcterms:modified>
</cp:coreProperties>
</file>