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activeTab="1"/>
  </bookViews>
  <sheets>
    <sheet name="KIADÁSOK" sheetId="1" r:id="rId1"/>
    <sheet name="BEVÉTELEK" sheetId="2" r:id="rId2"/>
    <sheet name="EGYENLEG" sheetId="3" r:id="rId3"/>
  </sheets>
  <definedNames/>
  <calcPr fullCalcOnLoad="1"/>
</workbook>
</file>

<file path=xl/sharedStrings.xml><?xml version="1.0" encoding="utf-8"?>
<sst xmlns="http://schemas.openxmlformats.org/spreadsheetml/2006/main" count="293" uniqueCount="131">
  <si>
    <t>ERDŐKERTES  KÖZSÉG ÖNKORMÁNYZATA</t>
  </si>
  <si>
    <t>SZÁMA</t>
  </si>
  <si>
    <t>MEGNEVEZÉSE</t>
  </si>
  <si>
    <t>FELADAT
ELLÁTÓ
 HELY</t>
  </si>
  <si>
    <t>PH</t>
  </si>
  <si>
    <t>SZEMÉLYI
JUTTATÁS</t>
  </si>
  <si>
    <t>JÁRULÉK</t>
  </si>
  <si>
    <t>DOLOGI</t>
  </si>
  <si>
    <t>INT.FIN.
ÁTVETT PE.</t>
  </si>
  <si>
    <t>011130</t>
  </si>
  <si>
    <t>066020</t>
  </si>
  <si>
    <t>ÓVODA</t>
  </si>
  <si>
    <t>091110</t>
  </si>
  <si>
    <t>091140</t>
  </si>
  <si>
    <t>FALUHÁZ</t>
  </si>
  <si>
    <t>082044</t>
  </si>
  <si>
    <t>086020</t>
  </si>
  <si>
    <t>013320</t>
  </si>
  <si>
    <t>MŰKÖDÉSI
BEVÉTEL</t>
  </si>
  <si>
    <t>013350</t>
  </si>
  <si>
    <t>FELHALMOZÁSI
BEVÉTEL</t>
  </si>
  <si>
    <t>016080</t>
  </si>
  <si>
    <t>018010</t>
  </si>
  <si>
    <t>FELH.C.
TÁM</t>
  </si>
  <si>
    <t>018030</t>
  </si>
  <si>
    <t>041231</t>
  </si>
  <si>
    <t>041232</t>
  </si>
  <si>
    <t>042180</t>
  </si>
  <si>
    <t>045160</t>
  </si>
  <si>
    <t>051040</t>
  </si>
  <si>
    <t>064010</t>
  </si>
  <si>
    <t>066010</t>
  </si>
  <si>
    <t>074031</t>
  </si>
  <si>
    <t>074032</t>
  </si>
  <si>
    <t>081041</t>
  </si>
  <si>
    <t>MŰK.C.
TÁMOGATÁS</t>
  </si>
  <si>
    <t>FELHALM.C.TÁM.</t>
  </si>
  <si>
    <t>083030</t>
  </si>
  <si>
    <t>084070</t>
  </si>
  <si>
    <t>084031</t>
  </si>
  <si>
    <t>091220</t>
  </si>
  <si>
    <t>0912120</t>
  </si>
  <si>
    <t>096020</t>
  </si>
  <si>
    <t>096010</t>
  </si>
  <si>
    <t>ELL.PÉNZBENI
JUTT.</t>
  </si>
  <si>
    <t>101150</t>
  </si>
  <si>
    <t>103010</t>
  </si>
  <si>
    <t>104051</t>
  </si>
  <si>
    <t>105010</t>
  </si>
  <si>
    <t>106020</t>
  </si>
  <si>
    <t>107060</t>
  </si>
  <si>
    <t>900020</t>
  </si>
  <si>
    <t>ADÓBEVÉTELEK</t>
  </si>
  <si>
    <t>HITEL</t>
  </si>
  <si>
    <t xml:space="preserve">KORMÁNYZATI SZEKTOR
</t>
  </si>
  <si>
    <t xml:space="preserve">SZAKFELADAT
</t>
  </si>
  <si>
    <t>ÖNKOR
MÁNYZAT</t>
  </si>
  <si>
    <t>IGAZGATÁS</t>
  </si>
  <si>
    <t>TEMETŐ</t>
  </si>
  <si>
    <t>VAGYONG.</t>
  </si>
  <si>
    <t>ÖNK.RENDEZV.</t>
  </si>
  <si>
    <t>ÖNK.ELSZ.</t>
  </si>
  <si>
    <t>FINANSZ.</t>
  </si>
  <si>
    <t>KÖZFOGLALK.</t>
  </si>
  <si>
    <t>TÉLI KÖZFOGL.</t>
  </si>
  <si>
    <t>ÁLLATEÜ.</t>
  </si>
  <si>
    <t>UTAK</t>
  </si>
  <si>
    <t>HULLADÉK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</si>
  <si>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</si>
  <si>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</si>
  <si>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</si>
  <si>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</si>
  <si>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</si>
  <si>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</si>
  <si>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</si>
  <si>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</si>
  <si>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</si>
  <si>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ISKOLA 1-4</t>
  </si>
  <si>
    <t>ISKOLA 5-8</t>
  </si>
  <si>
    <t>ÓV.ÉTKEZÉS</t>
  </si>
  <si>
    <t>ISK.ÉTKEZÉS</t>
  </si>
  <si>
    <t>E.ÉTKEZÉS</t>
  </si>
  <si>
    <t>FUNKC.B.EV</t>
  </si>
  <si>
    <t>EGYÉB</t>
  </si>
  <si>
    <t>KÖZSÉGGAZD</t>
  </si>
  <si>
    <t>ÓV.ELLÁTÁS</t>
  </si>
  <si>
    <t>ÓV.MŰK.KIAD.</t>
  </si>
  <si>
    <t>KÖNYVTÁR</t>
  </si>
  <si>
    <t>KIADÁSOK
ÖSSZESEN</t>
  </si>
  <si>
    <t>BERUHÁ
ZÁS</t>
  </si>
  <si>
    <t>HITEL
TÖRL.</t>
  </si>
  <si>
    <t>FELÚJÍ
TÁS</t>
  </si>
  <si>
    <t xml:space="preserve">KIADÁSOK
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</si>
  <si>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</si>
  <si>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</si>
  <si>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</si>
  <si>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</si>
  <si>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</si>
  <si>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INTÉZMÉNYFINANSZÍROZÁS NÉLKÜL</t>
  </si>
  <si>
    <t>BEVÉTELEK
ÖSSZESEN</t>
  </si>
  <si>
    <t>ÖNKOR
MÁNY
ZAT</t>
  </si>
  <si>
    <t>ÖNK.MŰK.
TÁMOGA
TÁS</t>
  </si>
  <si>
    <t>FELH.C.
ÁTVETT
 PE.</t>
  </si>
  <si>
    <t xml:space="preserve">BEVÉTELEK
</t>
  </si>
  <si>
    <t>ÖNKORMÁNYZAT MINDÖSSZESEN FINANSZÍROZÁS NÉLKÜL</t>
  </si>
  <si>
    <t>ÖNKORMÁNYZAT MINDÖSSZESEN FINANSZÍROZÁSSAL</t>
  </si>
  <si>
    <t>INTÉZMÉNYFINANSZÍROZÁS</t>
  </si>
  <si>
    <t xml:space="preserve">KÖLTSÉGVETÉSI KIADÁSOK INTÉZMÉNYFINANSZÍROZÁSSAL
</t>
  </si>
  <si>
    <t>KIADÁSOK</t>
  </si>
  <si>
    <t>BEVÉTELEK</t>
  </si>
  <si>
    <t>INTÉZMÉNY
FINANSZ.
KIADÁS</t>
  </si>
  <si>
    <t>INTÉZMÉNY
FIN ANSZ.
BEVÉTEL</t>
  </si>
  <si>
    <t>KÖLTSÉGVETÉSI KIADÁSOK ÉS BEVÉTELEK</t>
  </si>
  <si>
    <t>Á</t>
  </si>
  <si>
    <t>K</t>
  </si>
  <si>
    <t>Ö</t>
  </si>
  <si>
    <t>K-Ö</t>
  </si>
  <si>
    <t>80%Á-20%K</t>
  </si>
  <si>
    <t>90%K-10%Ö</t>
  </si>
  <si>
    <t>2015.ÉVI KÖLTSÉGVETÉSI EGYENLEG</t>
  </si>
  <si>
    <t>2015.ÉVI KÖLTSÉGVETÉSI KIADÁSOK</t>
  </si>
  <si>
    <t>2015.ÉVI KÖLTSÉGVETÉSI BEVÉTELEK</t>
  </si>
  <si>
    <t>INTÉZMÉNYFINANSZÍROZÁS  252557</t>
  </si>
  <si>
    <t>096015</t>
  </si>
  <si>
    <t>GYERMEKÉTKEZÉS</t>
  </si>
  <si>
    <t>SEGÉLYEK</t>
  </si>
  <si>
    <t>(TARTALÉK)</t>
  </si>
  <si>
    <t>GYERMEKÉTK</t>
  </si>
  <si>
    <t xml:space="preserve">                                      ERDŐKERTES  KÖZSÉG ÖNKORMÁNYZATA                      2.melléklet a 3/2015.(II.26.) önk.rendelethez</t>
  </si>
  <si>
    <t xml:space="preserve">                                                                          ERDŐKERTES  KÖZSÉG ÖNKORMÁNYZATA               2. melléklet 3/2015.(II.26.) önk.rendelethez</t>
  </si>
  <si>
    <t>2. melléklet a 3/2015.(II.26.) önk.rendelethez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</si>
</sst>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wrapText="1"/>
    </xf>
    <xf numFmtId="49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4" fontId="3" fillId="0" borderId="22" xfId="0" applyNumberFormat="1" applyFont="1" applyBorder="1" applyAlignment="1">
      <alignment wrapText="1"/>
    </xf>
    <xf numFmtId="164" fontId="7" fillId="0" borderId="23" xfId="0" applyNumberFormat="1" applyFont="1" applyBorder="1" applyAlignment="1">
      <alignment wrapText="1"/>
    </xf>
    <xf numFmtId="164" fontId="0" fillId="0" borderId="24" xfId="0" applyNumberFormat="1" applyBorder="1" applyAlignment="1">
      <alignment/>
    </xf>
    <xf numFmtId="164" fontId="36" fillId="0" borderId="23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164" fontId="2" fillId="0" borderId="23" xfId="0" applyNumberFormat="1" applyFont="1" applyBorder="1" applyAlignment="1">
      <alignment wrapText="1"/>
    </xf>
    <xf numFmtId="164" fontId="3" fillId="0" borderId="2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6" fillId="0" borderId="2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textRotation="255"/>
    </xf>
    <xf numFmtId="164" fontId="0" fillId="0" borderId="0" xfId="0" applyNumberFormat="1" applyAlignment="1">
      <alignment horizontal="center"/>
    </xf>
    <xf numFmtId="164" fontId="0" fillId="0" borderId="24" xfId="0" applyNumberForma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4" max="4" width="9.28125" style="0" bestFit="1" customWidth="1"/>
    <col min="5" max="5" width="10.140625" style="6" bestFit="1" customWidth="1"/>
    <col min="6" max="6" width="11.28125" style="1" bestFit="1" customWidth="1"/>
    <col min="7" max="7" width="10.140625" style="1" bestFit="1" customWidth="1"/>
    <col min="8" max="8" width="11.28125" style="1" bestFit="1" customWidth="1"/>
    <col min="9" max="10" width="10.140625" style="1" bestFit="1" customWidth="1"/>
    <col min="11" max="11" width="7.8515625" style="1" customWidth="1"/>
    <col min="12" max="12" width="9.7109375" style="1" bestFit="1" customWidth="1"/>
    <col min="13" max="13" width="8.7109375" style="1" bestFit="1" customWidth="1"/>
    <col min="14" max="14" width="9.00390625" style="1" bestFit="1" customWidth="1"/>
    <col min="15" max="15" width="11.28125" style="1" bestFit="1" customWidth="1"/>
    <col min="23" max="23" width="9.140625" style="1" customWidth="1"/>
  </cols>
  <sheetData>
    <row r="1" spans="1:15" ht="18.75">
      <c r="A1" s="76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6.5" thickBot="1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3" s="3" customFormat="1" ht="45" customHeight="1" thickBot="1">
      <c r="A3" s="72" t="s">
        <v>93</v>
      </c>
      <c r="B3" s="74" t="s">
        <v>54</v>
      </c>
      <c r="C3" s="74"/>
      <c r="D3" s="75" t="s">
        <v>55</v>
      </c>
      <c r="E3" s="75"/>
      <c r="F3" s="78" t="s">
        <v>92</v>
      </c>
      <c r="G3" s="79"/>
      <c r="H3" s="79"/>
      <c r="I3" s="79"/>
      <c r="J3" s="79"/>
      <c r="K3" s="79"/>
      <c r="L3" s="79"/>
      <c r="M3" s="79"/>
      <c r="N3" s="79"/>
      <c r="O3" s="80"/>
      <c r="W3" s="4"/>
    </row>
    <row r="4" spans="1:23" s="3" customFormat="1" ht="39" thickBot="1">
      <c r="A4" s="73"/>
      <c r="B4" s="30" t="s">
        <v>1</v>
      </c>
      <c r="C4" s="31" t="s">
        <v>2</v>
      </c>
      <c r="D4" s="32" t="s">
        <v>1</v>
      </c>
      <c r="E4" s="31" t="s">
        <v>2</v>
      </c>
      <c r="F4" s="33" t="s">
        <v>5</v>
      </c>
      <c r="G4" s="34" t="s">
        <v>6</v>
      </c>
      <c r="H4" s="34" t="s">
        <v>7</v>
      </c>
      <c r="I4" s="33" t="s">
        <v>44</v>
      </c>
      <c r="J4" s="33" t="s">
        <v>35</v>
      </c>
      <c r="K4" s="33" t="s">
        <v>36</v>
      </c>
      <c r="L4" s="33" t="s">
        <v>90</v>
      </c>
      <c r="M4" s="33" t="s">
        <v>89</v>
      </c>
      <c r="N4" s="51" t="s">
        <v>91</v>
      </c>
      <c r="O4" s="52" t="s">
        <v>88</v>
      </c>
      <c r="W4" s="4"/>
    </row>
    <row r="5" spans="1:15" ht="15">
      <c r="A5" s="5"/>
      <c r="O5" s="53"/>
    </row>
    <row r="6" spans="1:15" ht="26.25">
      <c r="A6" s="5" t="s">
        <v>56</v>
      </c>
      <c r="B6" s="2" t="s">
        <v>9</v>
      </c>
      <c r="C6" s="6" t="s">
        <v>57</v>
      </c>
      <c r="F6" s="1">
        <v>15208</v>
      </c>
      <c r="G6" s="1">
        <v>4106</v>
      </c>
      <c r="H6" s="1">
        <v>53412</v>
      </c>
      <c r="I6" s="1" t="s">
        <v>126</v>
      </c>
      <c r="O6" s="53">
        <f>SUM(F6:N6)</f>
        <v>72726</v>
      </c>
    </row>
    <row r="7" spans="1:15" ht="15">
      <c r="A7" s="5"/>
      <c r="B7" s="2" t="s">
        <v>17</v>
      </c>
      <c r="C7" s="6" t="s">
        <v>58</v>
      </c>
      <c r="F7" s="1">
        <v>600</v>
      </c>
      <c r="G7" s="1">
        <v>150</v>
      </c>
      <c r="H7" s="1">
        <v>190</v>
      </c>
      <c r="O7" s="53">
        <f>SUM(F7:N7)</f>
        <v>940</v>
      </c>
    </row>
    <row r="8" spans="1:15" ht="15">
      <c r="A8" s="5"/>
      <c r="B8" s="2" t="s">
        <v>19</v>
      </c>
      <c r="C8" s="6" t="s">
        <v>59</v>
      </c>
      <c r="H8" s="1">
        <v>3200</v>
      </c>
      <c r="O8" s="53">
        <f>SUM(F8:N8)</f>
        <v>3200</v>
      </c>
    </row>
    <row r="9" spans="1:15" ht="15">
      <c r="A9" s="5"/>
      <c r="B9" s="2" t="s">
        <v>21</v>
      </c>
      <c r="C9" s="6" t="s">
        <v>60</v>
      </c>
      <c r="H9" s="1">
        <v>1000</v>
      </c>
      <c r="O9" s="53">
        <f>SUM(F9:N9)</f>
        <v>1000</v>
      </c>
    </row>
    <row r="10" spans="1:15" ht="15">
      <c r="A10" s="5"/>
      <c r="B10" s="2" t="s">
        <v>22</v>
      </c>
      <c r="C10" s="6" t="s">
        <v>61</v>
      </c>
      <c r="O10" s="53"/>
    </row>
    <row r="11" spans="1:15" ht="15">
      <c r="A11" s="5"/>
      <c r="B11" s="2" t="s">
        <v>24</v>
      </c>
      <c r="C11" s="6" t="s">
        <v>62</v>
      </c>
      <c r="D11" s="16" t="s">
        <v>122</v>
      </c>
      <c r="E11" s="16"/>
      <c r="F11" s="17"/>
      <c r="G11" s="17"/>
      <c r="O11" s="53"/>
    </row>
    <row r="12" spans="1:15" ht="15">
      <c r="A12" s="5"/>
      <c r="B12" s="2" t="s">
        <v>25</v>
      </c>
      <c r="C12" s="6" t="s">
        <v>63</v>
      </c>
      <c r="F12" s="1">
        <v>16300</v>
      </c>
      <c r="G12" s="1">
        <v>2200</v>
      </c>
      <c r="H12" s="1">
        <v>1150</v>
      </c>
      <c r="O12" s="53">
        <f aca="true" t="shared" si="0" ref="O12:O31">SUM(F12:N12)</f>
        <v>19650</v>
      </c>
    </row>
    <row r="13" spans="1:15" ht="15">
      <c r="A13" s="5"/>
      <c r="B13" s="2" t="s">
        <v>26</v>
      </c>
      <c r="C13" s="6" t="s">
        <v>64</v>
      </c>
      <c r="F13" s="1">
        <v>23000</v>
      </c>
      <c r="G13" s="1">
        <v>3150</v>
      </c>
      <c r="H13" s="1">
        <v>785</v>
      </c>
      <c r="M13" s="1">
        <v>660</v>
      </c>
      <c r="O13" s="53">
        <f t="shared" si="0"/>
        <v>27595</v>
      </c>
    </row>
    <row r="14" spans="1:15" ht="15">
      <c r="A14" s="5"/>
      <c r="B14" s="2" t="s">
        <v>27</v>
      </c>
      <c r="C14" s="6" t="s">
        <v>65</v>
      </c>
      <c r="H14" s="1">
        <v>800</v>
      </c>
      <c r="O14" s="53">
        <f t="shared" si="0"/>
        <v>800</v>
      </c>
    </row>
    <row r="15" spans="1:15" ht="15">
      <c r="A15" s="5"/>
      <c r="B15" s="2" t="s">
        <v>28</v>
      </c>
      <c r="C15" s="6" t="s">
        <v>66</v>
      </c>
      <c r="H15" s="1">
        <v>2500</v>
      </c>
      <c r="M15" s="1">
        <v>40000</v>
      </c>
      <c r="O15" s="53">
        <f t="shared" si="0"/>
        <v>42500</v>
      </c>
    </row>
    <row r="16" spans="1:15" ht="15">
      <c r="A16" s="5"/>
      <c r="B16" s="2" t="s">
        <v>29</v>
      </c>
      <c r="C16" s="6" t="s">
        <v>67</v>
      </c>
      <c r="H16" s="1">
        <v>5000</v>
      </c>
      <c r="O16" s="53">
        <f t="shared" si="0"/>
        <v>5000</v>
      </c>
    </row>
    <row r="17" spans="1:15" ht="15">
      <c r="A17" s="5"/>
      <c r="B17" s="2" t="s">
        <v>30</v>
      </c>
      <c r="C17" s="6" t="s">
        <v>68</v>
      </c>
      <c r="H17" s="1">
        <v>21000</v>
      </c>
      <c r="O17" s="53">
        <f t="shared" si="0"/>
        <v>21000</v>
      </c>
    </row>
    <row r="18" spans="1:15" ht="15">
      <c r="A18" s="5"/>
      <c r="B18" s="2" t="s">
        <v>31</v>
      </c>
      <c r="C18" s="6" t="s">
        <v>69</v>
      </c>
      <c r="H18" s="1">
        <v>1650</v>
      </c>
      <c r="O18" s="53">
        <f t="shared" si="0"/>
        <v>1650</v>
      </c>
    </row>
    <row r="19" spans="2:15" ht="15">
      <c r="B19" s="2" t="s">
        <v>10</v>
      </c>
      <c r="C19" s="6" t="s">
        <v>70</v>
      </c>
      <c r="F19" s="1">
        <v>19047</v>
      </c>
      <c r="G19" s="1">
        <v>5144</v>
      </c>
      <c r="H19" s="1">
        <v>25244</v>
      </c>
      <c r="M19" s="1">
        <v>22000</v>
      </c>
      <c r="N19" s="1">
        <v>9000</v>
      </c>
      <c r="O19" s="53">
        <f t="shared" si="0"/>
        <v>80435</v>
      </c>
    </row>
    <row r="20" spans="2:15" ht="15">
      <c r="B20" s="2" t="s">
        <v>32</v>
      </c>
      <c r="C20" s="6" t="s">
        <v>71</v>
      </c>
      <c r="F20" s="1">
        <v>7246</v>
      </c>
      <c r="G20" s="1">
        <v>1851</v>
      </c>
      <c r="H20" s="1">
        <v>4850</v>
      </c>
      <c r="O20" s="53">
        <f t="shared" si="0"/>
        <v>13947</v>
      </c>
    </row>
    <row r="21" spans="2:15" ht="15">
      <c r="B21" s="2" t="s">
        <v>33</v>
      </c>
      <c r="C21" s="6" t="s">
        <v>72</v>
      </c>
      <c r="F21" s="1">
        <v>2940</v>
      </c>
      <c r="G21" s="1">
        <v>770</v>
      </c>
      <c r="O21" s="53">
        <v>3710</v>
      </c>
    </row>
    <row r="22" spans="2:15" ht="15">
      <c r="B22" s="2" t="s">
        <v>34</v>
      </c>
      <c r="C22" s="6" t="s">
        <v>73</v>
      </c>
      <c r="J22" s="1">
        <v>5500</v>
      </c>
      <c r="K22" s="1">
        <v>3000</v>
      </c>
      <c r="O22" s="53">
        <v>8500</v>
      </c>
    </row>
    <row r="23" spans="2:15" ht="15">
      <c r="B23" s="2" t="s">
        <v>37</v>
      </c>
      <c r="C23" s="6" t="s">
        <v>74</v>
      </c>
      <c r="H23" s="1">
        <v>3000</v>
      </c>
      <c r="O23" s="53">
        <f t="shared" si="0"/>
        <v>3000</v>
      </c>
    </row>
    <row r="24" spans="2:15" ht="15">
      <c r="B24" s="2" t="s">
        <v>38</v>
      </c>
      <c r="C24" s="6" t="s">
        <v>75</v>
      </c>
      <c r="H24" s="1">
        <v>1000</v>
      </c>
      <c r="O24" s="53">
        <f t="shared" si="0"/>
        <v>1000</v>
      </c>
    </row>
    <row r="25" spans="2:15" ht="15">
      <c r="B25" s="2" t="s">
        <v>39</v>
      </c>
      <c r="C25" s="6" t="s">
        <v>76</v>
      </c>
      <c r="J25" s="1">
        <v>1200</v>
      </c>
      <c r="O25" s="53">
        <f t="shared" si="0"/>
        <v>1200</v>
      </c>
    </row>
    <row r="26" spans="2:15" ht="15">
      <c r="B26" s="2" t="s">
        <v>40</v>
      </c>
      <c r="C26" s="6" t="s">
        <v>77</v>
      </c>
      <c r="F26" s="1">
        <v>6069</v>
      </c>
      <c r="G26" s="1">
        <v>1639</v>
      </c>
      <c r="H26" s="1">
        <v>18000</v>
      </c>
      <c r="O26" s="53">
        <f t="shared" si="0"/>
        <v>25708</v>
      </c>
    </row>
    <row r="27" spans="2:15" ht="15">
      <c r="B27" s="2" t="s">
        <v>41</v>
      </c>
      <c r="C27" s="6" t="s">
        <v>78</v>
      </c>
      <c r="F27" s="1">
        <v>2724</v>
      </c>
      <c r="G27" s="1">
        <v>736</v>
      </c>
      <c r="O27" s="53">
        <f t="shared" si="0"/>
        <v>3460</v>
      </c>
    </row>
    <row r="28" spans="2:15" ht="15">
      <c r="B28" s="2" t="s">
        <v>123</v>
      </c>
      <c r="C28" s="6" t="s">
        <v>124</v>
      </c>
      <c r="F28" s="1">
        <v>9012</v>
      </c>
      <c r="G28" s="1">
        <v>2434</v>
      </c>
      <c r="H28" s="1">
        <v>37700</v>
      </c>
      <c r="O28" s="53">
        <f t="shared" si="0"/>
        <v>49146</v>
      </c>
    </row>
    <row r="29" spans="4:15" ht="15">
      <c r="D29">
        <v>562912</v>
      </c>
      <c r="E29" s="6" t="s">
        <v>79</v>
      </c>
      <c r="I29" s="1">
        <v>2900</v>
      </c>
      <c r="O29" s="53">
        <f t="shared" si="0"/>
        <v>2900</v>
      </c>
    </row>
    <row r="30" spans="4:15" ht="15">
      <c r="D30">
        <v>562913</v>
      </c>
      <c r="E30" s="6" t="s">
        <v>80</v>
      </c>
      <c r="I30" s="1">
        <v>9200</v>
      </c>
      <c r="O30" s="53">
        <f t="shared" si="0"/>
        <v>9200</v>
      </c>
    </row>
    <row r="31" spans="4:15" ht="15">
      <c r="D31">
        <v>562917</v>
      </c>
      <c r="E31" s="6" t="s">
        <v>81</v>
      </c>
      <c r="F31" s="1">
        <v>1800</v>
      </c>
      <c r="G31" s="1">
        <v>486</v>
      </c>
      <c r="H31" s="1">
        <v>1400</v>
      </c>
      <c r="O31" s="53">
        <f t="shared" si="0"/>
        <v>3686</v>
      </c>
    </row>
    <row r="32" spans="2:15" ht="15">
      <c r="B32" s="2" t="s">
        <v>45</v>
      </c>
      <c r="C32" s="64" t="s">
        <v>125</v>
      </c>
      <c r="I32" s="65">
        <v>10000</v>
      </c>
      <c r="O32" s="66">
        <f>SUM(I32:N32)</f>
        <v>10000</v>
      </c>
    </row>
    <row r="33" spans="2:15" ht="15">
      <c r="B33" s="2" t="s">
        <v>46</v>
      </c>
      <c r="C33" s="64"/>
      <c r="I33" s="65"/>
      <c r="O33" s="66"/>
    </row>
    <row r="34" spans="2:15" ht="15">
      <c r="B34" s="2" t="s">
        <v>47</v>
      </c>
      <c r="C34" s="64"/>
      <c r="I34" s="65"/>
      <c r="O34" s="66"/>
    </row>
    <row r="35" spans="2:15" ht="15">
      <c r="B35" s="2" t="s">
        <v>48</v>
      </c>
      <c r="C35" s="64"/>
      <c r="I35" s="65"/>
      <c r="O35" s="66"/>
    </row>
    <row r="36" spans="2:15" ht="15">
      <c r="B36" s="2" t="s">
        <v>49</v>
      </c>
      <c r="C36" s="64"/>
      <c r="I36" s="65"/>
      <c r="O36" s="66"/>
    </row>
    <row r="37" spans="2:15" ht="15">
      <c r="B37" s="2" t="s">
        <v>50</v>
      </c>
      <c r="C37" s="64"/>
      <c r="I37" s="65"/>
      <c r="O37" s="66"/>
    </row>
    <row r="38" spans="2:15" ht="15">
      <c r="B38" s="2" t="s">
        <v>51</v>
      </c>
      <c r="C38" s="6" t="s">
        <v>82</v>
      </c>
      <c r="O38" s="53"/>
    </row>
    <row r="39" spans="4:15" ht="15.75" thickBot="1">
      <c r="D39">
        <v>999000</v>
      </c>
      <c r="E39" s="6" t="s">
        <v>83</v>
      </c>
      <c r="J39" s="1">
        <v>28000</v>
      </c>
      <c r="L39" s="1">
        <v>3000</v>
      </c>
      <c r="O39" s="53">
        <f>SUM(F39:N39)</f>
        <v>31000</v>
      </c>
    </row>
    <row r="40" spans="1:15" ht="15.75" thickBot="1">
      <c r="A40" s="69" t="s">
        <v>94</v>
      </c>
      <c r="B40" s="70"/>
      <c r="C40" s="70"/>
      <c r="D40" s="8"/>
      <c r="E40" s="7"/>
      <c r="F40" s="36">
        <f aca="true" t="shared" si="1" ref="F40:N40">SUM(F6:F39)</f>
        <v>103946</v>
      </c>
      <c r="G40" s="36">
        <f t="shared" si="1"/>
        <v>22666</v>
      </c>
      <c r="H40" s="36">
        <f t="shared" si="1"/>
        <v>181881</v>
      </c>
      <c r="I40" s="36">
        <f t="shared" si="1"/>
        <v>22100</v>
      </c>
      <c r="J40" s="36">
        <f t="shared" si="1"/>
        <v>34700</v>
      </c>
      <c r="K40" s="36">
        <f t="shared" si="1"/>
        <v>3000</v>
      </c>
      <c r="L40" s="36">
        <f t="shared" si="1"/>
        <v>3000</v>
      </c>
      <c r="M40" s="36">
        <f t="shared" si="1"/>
        <v>62660</v>
      </c>
      <c r="N40" s="36">
        <f t="shared" si="1"/>
        <v>9000</v>
      </c>
      <c r="O40" s="54">
        <f>SUM(O6:O39)</f>
        <v>442953</v>
      </c>
    </row>
    <row r="41" ht="15">
      <c r="O41" s="53"/>
    </row>
    <row r="42" spans="1:15" ht="15">
      <c r="A42" s="3" t="s">
        <v>4</v>
      </c>
      <c r="B42" s="2" t="s">
        <v>9</v>
      </c>
      <c r="C42" s="6" t="s">
        <v>57</v>
      </c>
      <c r="F42" s="1">
        <v>85424</v>
      </c>
      <c r="G42" s="1">
        <v>20351</v>
      </c>
      <c r="H42" s="1">
        <v>26000</v>
      </c>
      <c r="O42" s="53">
        <f>SUM(F42:N42)</f>
        <v>131775</v>
      </c>
    </row>
    <row r="43" spans="2:15" ht="15.75" thickBot="1">
      <c r="B43" s="2" t="s">
        <v>10</v>
      </c>
      <c r="C43" s="6" t="s">
        <v>84</v>
      </c>
      <c r="F43" s="1">
        <v>3592</v>
      </c>
      <c r="G43" s="1">
        <v>971</v>
      </c>
      <c r="H43" s="1">
        <v>0</v>
      </c>
      <c r="O43" s="53">
        <f>SUM(F43:N43)</f>
        <v>4563</v>
      </c>
    </row>
    <row r="44" spans="1:15" ht="15.75" thickBot="1">
      <c r="A44" s="69" t="s">
        <v>95</v>
      </c>
      <c r="B44" s="70"/>
      <c r="C44" s="70"/>
      <c r="D44" s="8"/>
      <c r="E44" s="7"/>
      <c r="F44" s="36">
        <f>SUM(F42:F43)</f>
        <v>89016</v>
      </c>
      <c r="G44" s="36">
        <f>SUM(G42:G43)</f>
        <v>21322</v>
      </c>
      <c r="H44" s="36">
        <f>SUM(H42:H43)</f>
        <v>26000</v>
      </c>
      <c r="I44" s="36"/>
      <c r="J44" s="36"/>
      <c r="K44" s="36"/>
      <c r="L44" s="36"/>
      <c r="M44" s="36"/>
      <c r="N44" s="36"/>
      <c r="O44" s="54">
        <f>SUM(F44:N44)</f>
        <v>136338</v>
      </c>
    </row>
    <row r="45" ht="15">
      <c r="O45" s="53"/>
    </row>
    <row r="46" spans="1:15" ht="15">
      <c r="A46" s="3" t="s">
        <v>11</v>
      </c>
      <c r="B46" s="2" t="s">
        <v>12</v>
      </c>
      <c r="C46" s="6" t="s">
        <v>85</v>
      </c>
      <c r="F46" s="1">
        <v>67655</v>
      </c>
      <c r="G46" s="1">
        <v>17981</v>
      </c>
      <c r="O46" s="53">
        <f>SUM(F46:N46)</f>
        <v>85636</v>
      </c>
    </row>
    <row r="47" spans="2:15" ht="15.75" thickBot="1">
      <c r="B47" s="2" t="s">
        <v>13</v>
      </c>
      <c r="C47" s="6" t="s">
        <v>86</v>
      </c>
      <c r="H47" s="1">
        <v>11950</v>
      </c>
      <c r="O47" s="53">
        <f>SUM(F47:N47)</f>
        <v>11950</v>
      </c>
    </row>
    <row r="48" spans="1:15" ht="15.75" thickBot="1">
      <c r="A48" s="69" t="s">
        <v>96</v>
      </c>
      <c r="B48" s="70"/>
      <c r="C48" s="70"/>
      <c r="D48" s="8"/>
      <c r="E48" s="7"/>
      <c r="F48" s="36">
        <f>SUM(F46:F47)</f>
        <v>67655</v>
      </c>
      <c r="G48" s="36">
        <f>SUM(G46:G47)</f>
        <v>17981</v>
      </c>
      <c r="H48" s="36">
        <f>SUM(H46:H47)</f>
        <v>11950</v>
      </c>
      <c r="I48" s="36"/>
      <c r="J48" s="36"/>
      <c r="K48" s="36"/>
      <c r="L48" s="36"/>
      <c r="M48" s="36"/>
      <c r="N48" s="36"/>
      <c r="O48" s="54">
        <f>SUM(F48:N48)</f>
        <v>97586</v>
      </c>
    </row>
    <row r="49" ht="15">
      <c r="O49" s="53"/>
    </row>
    <row r="50" spans="1:15" ht="15">
      <c r="A50" s="3" t="s">
        <v>14</v>
      </c>
      <c r="B50" s="2" t="s">
        <v>15</v>
      </c>
      <c r="C50" s="6" t="s">
        <v>87</v>
      </c>
      <c r="F50" s="1">
        <v>2450</v>
      </c>
      <c r="G50" s="1">
        <v>655</v>
      </c>
      <c r="H50" s="1">
        <v>460</v>
      </c>
      <c r="O50" s="53">
        <f>SUM(F50:N50)</f>
        <v>3565</v>
      </c>
    </row>
    <row r="51" spans="2:15" ht="15.75" thickBot="1">
      <c r="B51" s="2" t="s">
        <v>16</v>
      </c>
      <c r="C51" s="6" t="s">
        <v>14</v>
      </c>
      <c r="F51" s="1">
        <v>8951</v>
      </c>
      <c r="G51" s="1">
        <v>2417</v>
      </c>
      <c r="H51" s="1">
        <v>6100</v>
      </c>
      <c r="O51" s="53">
        <f>SUM(F51:N51)</f>
        <v>17468</v>
      </c>
    </row>
    <row r="52" spans="1:15" ht="15.75" thickBot="1">
      <c r="A52" s="69" t="s">
        <v>97</v>
      </c>
      <c r="B52" s="70"/>
      <c r="C52" s="70"/>
      <c r="D52" s="8"/>
      <c r="E52" s="7"/>
      <c r="F52" s="36">
        <f>SUM(F50:F51)</f>
        <v>11401</v>
      </c>
      <c r="G52" s="36">
        <f>SUM(G50:G51)</f>
        <v>3072</v>
      </c>
      <c r="H52" s="36">
        <f>SUM(H50:H51)</f>
        <v>6560</v>
      </c>
      <c r="I52" s="36"/>
      <c r="J52" s="36"/>
      <c r="K52" s="36"/>
      <c r="L52" s="36"/>
      <c r="M52" s="36"/>
      <c r="N52" s="36"/>
      <c r="O52" s="54">
        <f>SUM(F52:N52)</f>
        <v>21033</v>
      </c>
    </row>
    <row r="53" ht="15">
      <c r="O53" s="53"/>
    </row>
    <row r="54" spans="1:15" ht="15">
      <c r="A54" s="71" t="s">
        <v>98</v>
      </c>
      <c r="B54" s="71"/>
      <c r="C54" s="71"/>
      <c r="D54" s="71"/>
      <c r="E54" s="71"/>
      <c r="F54" s="37">
        <f>F40+F44+F48+F52</f>
        <v>272018</v>
      </c>
      <c r="G54" s="37">
        <f>G40+G44+G48+G52</f>
        <v>65041</v>
      </c>
      <c r="H54" s="37">
        <f aca="true" t="shared" si="2" ref="H54:N54">H40+H44+H48+H52</f>
        <v>226391</v>
      </c>
      <c r="I54" s="37">
        <f t="shared" si="2"/>
        <v>22100</v>
      </c>
      <c r="J54" s="37">
        <f t="shared" si="2"/>
        <v>34700</v>
      </c>
      <c r="K54" s="37">
        <f t="shared" si="2"/>
        <v>3000</v>
      </c>
      <c r="L54" s="37">
        <f t="shared" si="2"/>
        <v>3000</v>
      </c>
      <c r="M54" s="37">
        <f t="shared" si="2"/>
        <v>62660</v>
      </c>
      <c r="N54" s="37">
        <f t="shared" si="2"/>
        <v>9000</v>
      </c>
      <c r="O54" s="55">
        <v>697910</v>
      </c>
    </row>
    <row r="55" spans="1:15" ht="15.75" thickBot="1">
      <c r="A55" s="71" t="s">
        <v>106</v>
      </c>
      <c r="B55" s="71"/>
      <c r="C55" s="71"/>
      <c r="D55" s="71"/>
      <c r="E55" s="71"/>
      <c r="O55" s="53">
        <v>252557</v>
      </c>
    </row>
    <row r="56" spans="1:23" s="19" customFormat="1" ht="40.5" customHeight="1" thickBot="1">
      <c r="A56" s="67" t="s">
        <v>107</v>
      </c>
      <c r="B56" s="68"/>
      <c r="C56" s="68"/>
      <c r="D56" s="68"/>
      <c r="E56" s="68"/>
      <c r="F56" s="20"/>
      <c r="G56" s="20"/>
      <c r="H56" s="20"/>
      <c r="I56" s="20"/>
      <c r="J56" s="20"/>
      <c r="K56" s="20"/>
      <c r="L56" s="20"/>
      <c r="M56" s="20"/>
      <c r="N56" s="20"/>
      <c r="O56" s="56">
        <f>SUM(O54:O55)</f>
        <v>950467</v>
      </c>
      <c r="W56" s="18"/>
    </row>
  </sheetData>
  <sheetProtection/>
  <mergeCells count="16">
    <mergeCell ref="A3:A4"/>
    <mergeCell ref="B3:C3"/>
    <mergeCell ref="D3:E3"/>
    <mergeCell ref="A1:O1"/>
    <mergeCell ref="A2:O2"/>
    <mergeCell ref="F3:O3"/>
    <mergeCell ref="C32:C37"/>
    <mergeCell ref="I32:I37"/>
    <mergeCell ref="O32:O37"/>
    <mergeCell ref="A56:E56"/>
    <mergeCell ref="A40:C40"/>
    <mergeCell ref="A44:C44"/>
    <mergeCell ref="A48:C48"/>
    <mergeCell ref="A52:C52"/>
    <mergeCell ref="A54:E54"/>
    <mergeCell ref="A55:E55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8.421875" style="6" customWidth="1"/>
    <col min="2" max="2" width="8.28125" style="2" customWidth="1"/>
    <col min="3" max="3" width="11.7109375" style="6" customWidth="1"/>
    <col min="4" max="4" width="7.00390625" style="0" bestFit="1" customWidth="1"/>
    <col min="5" max="5" width="12.00390625" style="6" customWidth="1"/>
    <col min="6" max="6" width="9.421875" style="1" customWidth="1"/>
    <col min="7" max="8" width="9.57421875" style="1" customWidth="1"/>
    <col min="9" max="9" width="8.8515625" style="1" customWidth="1"/>
    <col min="10" max="10" width="11.00390625" style="1" customWidth="1"/>
    <col min="11" max="11" width="9.140625" style="1" customWidth="1"/>
    <col min="12" max="12" width="9.57421875" style="1" bestFit="1" customWidth="1"/>
    <col min="13" max="13" width="12.57421875" style="1" customWidth="1"/>
    <col min="14" max="14" width="9.57421875" style="1" bestFit="1" customWidth="1"/>
  </cols>
  <sheetData>
    <row r="1" spans="1:14" ht="18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0:14" ht="15.75" thickBot="1">
      <c r="J3" s="103" t="s">
        <v>130</v>
      </c>
      <c r="K3" s="103"/>
      <c r="L3" s="103"/>
      <c r="M3" s="103"/>
      <c r="N3" s="103"/>
    </row>
    <row r="4" spans="1:14" ht="28.5" customHeight="1" thickBot="1">
      <c r="A4" s="89" t="s">
        <v>3</v>
      </c>
      <c r="B4" s="91" t="s">
        <v>54</v>
      </c>
      <c r="C4" s="91"/>
      <c r="D4" s="92" t="s">
        <v>55</v>
      </c>
      <c r="E4" s="92"/>
      <c r="F4" s="83" t="s">
        <v>103</v>
      </c>
      <c r="G4" s="84"/>
      <c r="H4" s="84"/>
      <c r="I4" s="84"/>
      <c r="J4" s="84"/>
      <c r="K4" s="84"/>
      <c r="L4" s="84"/>
      <c r="M4" s="84"/>
      <c r="N4" s="85"/>
    </row>
    <row r="5" spans="1:14" ht="39.75" thickBot="1">
      <c r="A5" s="90"/>
      <c r="B5" s="12" t="s">
        <v>1</v>
      </c>
      <c r="C5" s="13" t="s">
        <v>2</v>
      </c>
      <c r="D5" s="14" t="s">
        <v>1</v>
      </c>
      <c r="E5" s="13" t="s">
        <v>2</v>
      </c>
      <c r="F5" s="15" t="s">
        <v>101</v>
      </c>
      <c r="G5" s="15" t="s">
        <v>23</v>
      </c>
      <c r="H5" s="15" t="s">
        <v>52</v>
      </c>
      <c r="I5" s="15" t="s">
        <v>53</v>
      </c>
      <c r="J5" s="15" t="s">
        <v>18</v>
      </c>
      <c r="K5" s="15" t="s">
        <v>20</v>
      </c>
      <c r="L5" s="15" t="s">
        <v>102</v>
      </c>
      <c r="M5" s="57" t="s">
        <v>99</v>
      </c>
      <c r="N5" s="58" t="s">
        <v>8</v>
      </c>
    </row>
    <row r="6" spans="1:14" ht="34.5">
      <c r="A6" s="11" t="s">
        <v>100</v>
      </c>
      <c r="B6" s="2" t="s">
        <v>17</v>
      </c>
      <c r="C6" s="6" t="s">
        <v>58</v>
      </c>
      <c r="J6" s="1">
        <v>380</v>
      </c>
      <c r="M6" s="59">
        <f aca="true" t="shared" si="0" ref="M6:M15">SUM(F6:L6)</f>
        <v>380</v>
      </c>
      <c r="N6" s="60"/>
    </row>
    <row r="7" spans="1:14" ht="15">
      <c r="A7" s="11"/>
      <c r="B7" s="2" t="s">
        <v>19</v>
      </c>
      <c r="C7" s="6" t="s">
        <v>59</v>
      </c>
      <c r="J7" s="1">
        <v>13700</v>
      </c>
      <c r="K7" s="1">
        <v>10000</v>
      </c>
      <c r="L7" s="1">
        <v>5000</v>
      </c>
      <c r="M7" s="59">
        <f t="shared" si="0"/>
        <v>28700</v>
      </c>
      <c r="N7" s="60"/>
    </row>
    <row r="8" spans="1:14" ht="15">
      <c r="A8" s="11"/>
      <c r="B8" s="2" t="s">
        <v>22</v>
      </c>
      <c r="C8" s="6" t="s">
        <v>61</v>
      </c>
      <c r="F8" s="1">
        <v>343030</v>
      </c>
      <c r="M8" s="59">
        <f t="shared" si="0"/>
        <v>343030</v>
      </c>
      <c r="N8" s="60"/>
    </row>
    <row r="9" spans="2:14" ht="15">
      <c r="B9" s="2" t="s">
        <v>10</v>
      </c>
      <c r="C9" s="6" t="s">
        <v>70</v>
      </c>
      <c r="J9" s="1">
        <v>500</v>
      </c>
      <c r="M9" s="59">
        <f t="shared" si="0"/>
        <v>500</v>
      </c>
      <c r="N9" s="60"/>
    </row>
    <row r="10" spans="2:14" ht="15">
      <c r="B10" s="2" t="s">
        <v>43</v>
      </c>
      <c r="C10" s="6" t="s">
        <v>79</v>
      </c>
      <c r="J10" s="1">
        <v>4500</v>
      </c>
      <c r="M10" s="59">
        <f t="shared" si="0"/>
        <v>4500</v>
      </c>
      <c r="N10" s="60"/>
    </row>
    <row r="11" spans="2:14" ht="15">
      <c r="B11" s="2" t="s">
        <v>42</v>
      </c>
      <c r="C11" s="6" t="s">
        <v>80</v>
      </c>
      <c r="J11" s="1">
        <v>8800</v>
      </c>
      <c r="M11" s="59">
        <f t="shared" si="0"/>
        <v>8800</v>
      </c>
      <c r="N11" s="60"/>
    </row>
    <row r="12" spans="4:14" ht="15">
      <c r="D12">
        <v>562912</v>
      </c>
      <c r="E12" s="6" t="s">
        <v>79</v>
      </c>
      <c r="J12" s="1">
        <v>2900</v>
      </c>
      <c r="M12" s="59">
        <f t="shared" si="0"/>
        <v>2900</v>
      </c>
      <c r="N12" s="60"/>
    </row>
    <row r="13" spans="4:14" ht="15">
      <c r="D13">
        <v>562913</v>
      </c>
      <c r="E13" s="6" t="s">
        <v>80</v>
      </c>
      <c r="J13" s="1">
        <v>9200</v>
      </c>
      <c r="M13" s="59">
        <f t="shared" si="0"/>
        <v>9200</v>
      </c>
      <c r="N13" s="60"/>
    </row>
    <row r="14" spans="4:14" ht="15">
      <c r="D14">
        <v>562917</v>
      </c>
      <c r="E14" s="6" t="s">
        <v>81</v>
      </c>
      <c r="J14" s="1">
        <v>2500</v>
      </c>
      <c r="M14" s="59">
        <f t="shared" si="0"/>
        <v>2500</v>
      </c>
      <c r="N14" s="60"/>
    </row>
    <row r="15" spans="2:14" ht="15.75" thickBot="1">
      <c r="B15" s="2" t="s">
        <v>51</v>
      </c>
      <c r="C15" s="6" t="s">
        <v>82</v>
      </c>
      <c r="F15" s="1">
        <v>47000</v>
      </c>
      <c r="G15" s="1">
        <v>20000</v>
      </c>
      <c r="H15" s="1">
        <v>176500</v>
      </c>
      <c r="I15" s="1">
        <v>10000</v>
      </c>
      <c r="J15" s="1">
        <v>1500</v>
      </c>
      <c r="L15" s="1">
        <v>40000</v>
      </c>
      <c r="M15" s="59">
        <f t="shared" si="0"/>
        <v>295000</v>
      </c>
      <c r="N15" s="60"/>
    </row>
    <row r="16" spans="1:14" ht="15.75" thickBot="1">
      <c r="A16" s="81" t="s">
        <v>94</v>
      </c>
      <c r="B16" s="82"/>
      <c r="C16" s="82"/>
      <c r="D16" s="8"/>
      <c r="E16" s="7"/>
      <c r="F16" s="9">
        <f aca="true" t="shared" si="1" ref="F16:K16">SUM(F6:F15)</f>
        <v>390030</v>
      </c>
      <c r="G16" s="9">
        <v>20000</v>
      </c>
      <c r="H16" s="9">
        <f t="shared" si="1"/>
        <v>176500</v>
      </c>
      <c r="I16" s="9">
        <f t="shared" si="1"/>
        <v>10000</v>
      </c>
      <c r="J16" s="9">
        <f t="shared" si="1"/>
        <v>43980</v>
      </c>
      <c r="K16" s="9">
        <f t="shared" si="1"/>
        <v>10000</v>
      </c>
      <c r="L16" s="9">
        <f>SUM(L7:L15)</f>
        <v>45000</v>
      </c>
      <c r="M16" s="61">
        <f>SUM(M6:M15)</f>
        <v>695510</v>
      </c>
      <c r="N16" s="10"/>
    </row>
    <row r="17" spans="13:14" ht="15">
      <c r="M17" s="59"/>
      <c r="N17" s="60"/>
    </row>
    <row r="18" spans="1:14" ht="15">
      <c r="A18" s="6" t="s">
        <v>4</v>
      </c>
      <c r="B18" s="2" t="s">
        <v>9</v>
      </c>
      <c r="C18" s="6" t="s">
        <v>57</v>
      </c>
      <c r="M18" s="59"/>
      <c r="N18" s="60">
        <v>136338</v>
      </c>
    </row>
    <row r="19" spans="2:14" ht="15.75" thickBot="1">
      <c r="B19" s="2" t="s">
        <v>10</v>
      </c>
      <c r="C19" s="6" t="s">
        <v>84</v>
      </c>
      <c r="M19" s="59"/>
      <c r="N19" s="60"/>
    </row>
    <row r="20" spans="1:14" ht="15.75" thickBot="1">
      <c r="A20" s="81" t="s">
        <v>95</v>
      </c>
      <c r="B20" s="82"/>
      <c r="C20" s="82"/>
      <c r="D20" s="8"/>
      <c r="E20" s="7"/>
      <c r="F20" s="9"/>
      <c r="G20" s="9"/>
      <c r="H20" s="9"/>
      <c r="I20" s="9"/>
      <c r="J20" s="9"/>
      <c r="K20" s="9"/>
      <c r="L20" s="9"/>
      <c r="M20" s="61"/>
      <c r="N20" s="10">
        <f>SUM(N18:N19)</f>
        <v>136338</v>
      </c>
    </row>
    <row r="21" spans="13:14" ht="15">
      <c r="M21" s="59"/>
      <c r="N21" s="60"/>
    </row>
    <row r="22" spans="1:14" ht="15">
      <c r="A22" s="6" t="s">
        <v>11</v>
      </c>
      <c r="B22" s="2" t="s">
        <v>12</v>
      </c>
      <c r="C22" s="6" t="s">
        <v>85</v>
      </c>
      <c r="M22" s="59"/>
      <c r="N22" s="60"/>
    </row>
    <row r="23" spans="2:14" ht="15.75" thickBot="1">
      <c r="B23" s="2" t="s">
        <v>13</v>
      </c>
      <c r="C23" s="6" t="s">
        <v>86</v>
      </c>
      <c r="M23" s="59"/>
      <c r="N23" s="60">
        <v>97586</v>
      </c>
    </row>
    <row r="24" spans="1:14" ht="15.75" thickBot="1">
      <c r="A24" s="81" t="s">
        <v>96</v>
      </c>
      <c r="B24" s="82"/>
      <c r="C24" s="82"/>
      <c r="D24" s="8"/>
      <c r="E24" s="7"/>
      <c r="F24" s="9"/>
      <c r="G24" s="9"/>
      <c r="H24" s="9"/>
      <c r="I24" s="9"/>
      <c r="J24" s="9"/>
      <c r="K24" s="9"/>
      <c r="L24" s="9"/>
      <c r="M24" s="61"/>
      <c r="N24" s="10">
        <f>SUM(N23)</f>
        <v>97586</v>
      </c>
    </row>
    <row r="25" spans="13:14" ht="15">
      <c r="M25" s="59"/>
      <c r="N25" s="60"/>
    </row>
    <row r="26" spans="1:14" ht="15">
      <c r="A26" s="6" t="s">
        <v>14</v>
      </c>
      <c r="B26" s="2" t="s">
        <v>15</v>
      </c>
      <c r="C26" s="6" t="s">
        <v>87</v>
      </c>
      <c r="M26" s="59"/>
      <c r="N26" s="60">
        <v>3565</v>
      </c>
    </row>
    <row r="27" spans="2:14" ht="15.75" thickBot="1">
      <c r="B27" s="2" t="s">
        <v>16</v>
      </c>
      <c r="C27" s="6" t="s">
        <v>14</v>
      </c>
      <c r="J27" s="1">
        <v>2400</v>
      </c>
      <c r="M27" s="59">
        <f>SUM(J27:L27)</f>
        <v>2400</v>
      </c>
      <c r="N27" s="60">
        <v>15068</v>
      </c>
    </row>
    <row r="28" spans="1:14" ht="15.75" thickBot="1">
      <c r="A28" s="81" t="s">
        <v>97</v>
      </c>
      <c r="B28" s="82"/>
      <c r="C28" s="82"/>
      <c r="D28" s="8"/>
      <c r="E28" s="7"/>
      <c r="F28" s="9"/>
      <c r="G28" s="9"/>
      <c r="H28" s="9"/>
      <c r="I28" s="9"/>
      <c r="J28" s="9">
        <f>SUM(J26:J27)</f>
        <v>2400</v>
      </c>
      <c r="K28" s="9"/>
      <c r="L28" s="9"/>
      <c r="M28" s="61">
        <f>SUM(M26:M27)</f>
        <v>2400</v>
      </c>
      <c r="N28" s="10">
        <f>SUM(N26:N27)</f>
        <v>18633</v>
      </c>
    </row>
    <row r="29" spans="13:14" ht="15">
      <c r="M29" s="59"/>
      <c r="N29" s="60"/>
    </row>
    <row r="30" spans="1:14" ht="15.75" thickBot="1">
      <c r="A30" s="86" t="s">
        <v>104</v>
      </c>
      <c r="B30" s="86"/>
      <c r="C30" s="86"/>
      <c r="D30" s="86"/>
      <c r="E30" s="86"/>
      <c r="F30" s="1">
        <v>390030</v>
      </c>
      <c r="G30" s="1">
        <v>20000</v>
      </c>
      <c r="H30" s="1">
        <v>176500</v>
      </c>
      <c r="I30" s="1">
        <v>10000</v>
      </c>
      <c r="J30" s="1">
        <v>46380</v>
      </c>
      <c r="K30" s="1">
        <v>10000</v>
      </c>
      <c r="L30" s="1">
        <v>45000</v>
      </c>
      <c r="M30" s="59">
        <f>SUM(F30:L30)</f>
        <v>697910</v>
      </c>
      <c r="N30" s="60">
        <f>N20+N24+N28</f>
        <v>252557</v>
      </c>
    </row>
    <row r="31" spans="1:14" s="21" customFormat="1" ht="27.75" customHeight="1" thickBot="1">
      <c r="A31" s="87" t="s">
        <v>105</v>
      </c>
      <c r="B31" s="88"/>
      <c r="C31" s="88"/>
      <c r="D31" s="88"/>
      <c r="E31" s="88"/>
      <c r="F31" s="22"/>
      <c r="G31" s="22"/>
      <c r="H31" s="22"/>
      <c r="I31" s="22"/>
      <c r="J31" s="22"/>
      <c r="K31" s="22"/>
      <c r="L31" s="22"/>
      <c r="M31" s="62">
        <f>M30+N30</f>
        <v>950467</v>
      </c>
      <c r="N31" s="23"/>
    </row>
  </sheetData>
  <sheetProtection/>
  <mergeCells count="13">
    <mergeCell ref="A31:E31"/>
    <mergeCell ref="A4:A5"/>
    <mergeCell ref="B4:C4"/>
    <mergeCell ref="D4:E4"/>
    <mergeCell ref="A24:C24"/>
    <mergeCell ref="A28:C28"/>
    <mergeCell ref="A1:N1"/>
    <mergeCell ref="A2:N2"/>
    <mergeCell ref="A16:C16"/>
    <mergeCell ref="A20:C20"/>
    <mergeCell ref="F4:N4"/>
    <mergeCell ref="A30:E30"/>
    <mergeCell ref="J3:N3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5" max="5" width="10.140625" style="6" bestFit="1" customWidth="1"/>
    <col min="6" max="6" width="11.00390625" style="0" customWidth="1"/>
    <col min="7" max="7" width="10.57421875" style="0" customWidth="1"/>
    <col min="8" max="8" width="10.140625" style="0" bestFit="1" customWidth="1"/>
    <col min="11" max="11" width="10.7109375" style="0" customWidth="1"/>
    <col min="12" max="12" width="13.00390625" style="0" customWidth="1"/>
  </cols>
  <sheetData>
    <row r="1" spans="1:12" ht="18.75">
      <c r="A1" s="76" t="s">
        <v>128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6.5" thickBot="1">
      <c r="A2" s="77" t="s">
        <v>119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102" t="s">
        <v>93</v>
      </c>
      <c r="B3" s="93" t="s">
        <v>54</v>
      </c>
      <c r="C3" s="93"/>
      <c r="D3" s="94" t="s">
        <v>55</v>
      </c>
      <c r="E3" s="95"/>
      <c r="F3" s="99" t="s">
        <v>108</v>
      </c>
      <c r="G3" s="100"/>
      <c r="H3" s="101"/>
      <c r="I3" s="46"/>
      <c r="J3" s="100" t="s">
        <v>109</v>
      </c>
      <c r="K3" s="100"/>
      <c r="L3" s="101"/>
    </row>
    <row r="4" spans="1:12" ht="60">
      <c r="A4" s="102"/>
      <c r="B4" s="26" t="s">
        <v>1</v>
      </c>
      <c r="C4" s="27" t="s">
        <v>2</v>
      </c>
      <c r="D4" s="28" t="s">
        <v>1</v>
      </c>
      <c r="E4" s="39" t="s">
        <v>2</v>
      </c>
      <c r="F4" s="40" t="s">
        <v>108</v>
      </c>
      <c r="G4" s="29" t="s">
        <v>110</v>
      </c>
      <c r="H4" s="41" t="s">
        <v>88</v>
      </c>
      <c r="I4" s="40"/>
      <c r="J4" s="25" t="s">
        <v>109</v>
      </c>
      <c r="K4" s="29" t="s">
        <v>111</v>
      </c>
      <c r="L4" s="41" t="s">
        <v>99</v>
      </c>
    </row>
    <row r="5" spans="1:12" ht="26.25">
      <c r="A5" s="5" t="s">
        <v>56</v>
      </c>
      <c r="B5" s="2" t="s">
        <v>9</v>
      </c>
      <c r="C5" s="6" t="s">
        <v>57</v>
      </c>
      <c r="D5" t="s">
        <v>113</v>
      </c>
      <c r="F5" s="42">
        <f>KIADÁSOK!O6</f>
        <v>72726</v>
      </c>
      <c r="G5" s="43"/>
      <c r="H5" s="44">
        <f>SUM(F5:G5)</f>
        <v>72726</v>
      </c>
      <c r="I5" s="42"/>
      <c r="J5" s="43"/>
      <c r="K5" s="43"/>
      <c r="L5" s="44">
        <f>SUM(J5:K5)</f>
        <v>0</v>
      </c>
    </row>
    <row r="6" spans="1:12" ht="15">
      <c r="A6" s="5"/>
      <c r="B6" s="2" t="s">
        <v>17</v>
      </c>
      <c r="C6" s="6" t="s">
        <v>58</v>
      </c>
      <c r="D6" t="s">
        <v>114</v>
      </c>
      <c r="F6" s="42">
        <f>KIADÁSOK!O7</f>
        <v>940</v>
      </c>
      <c r="G6" s="43"/>
      <c r="H6" s="44">
        <f>SUM(F6:G6)</f>
        <v>940</v>
      </c>
      <c r="I6" s="42"/>
      <c r="J6" s="43">
        <f>BEVÉTELEK!M6</f>
        <v>380</v>
      </c>
      <c r="K6" s="43"/>
      <c r="L6" s="44">
        <f aca="true" t="shared" si="0" ref="L6:L39">SUM(J6:K6)</f>
        <v>380</v>
      </c>
    </row>
    <row r="7" spans="1:12" ht="15">
      <c r="A7" s="5"/>
      <c r="B7" s="2" t="s">
        <v>19</v>
      </c>
      <c r="C7" s="6" t="s">
        <v>59</v>
      </c>
      <c r="D7" t="s">
        <v>115</v>
      </c>
      <c r="F7" s="42">
        <f>KIADÁSOK!O8</f>
        <v>3200</v>
      </c>
      <c r="G7" s="43"/>
      <c r="H7" s="44">
        <f>SUM(F7:G7)</f>
        <v>3200</v>
      </c>
      <c r="I7" s="42"/>
      <c r="J7" s="43">
        <f>BEVÉTELEK!M7</f>
        <v>28700</v>
      </c>
      <c r="K7" s="43"/>
      <c r="L7" s="44">
        <f t="shared" si="0"/>
        <v>28700</v>
      </c>
    </row>
    <row r="8" spans="1:12" ht="15">
      <c r="A8" s="5"/>
      <c r="B8" s="2" t="s">
        <v>21</v>
      </c>
      <c r="C8" s="6" t="s">
        <v>60</v>
      </c>
      <c r="D8" t="s">
        <v>115</v>
      </c>
      <c r="F8" s="42">
        <f>KIADÁSOK!O9</f>
        <v>1000</v>
      </c>
      <c r="G8" s="43"/>
      <c r="H8" s="44">
        <f>SUM(F8:G8)</f>
        <v>1000</v>
      </c>
      <c r="I8" s="42"/>
      <c r="J8" s="43"/>
      <c r="K8" s="43"/>
      <c r="L8" s="44"/>
    </row>
    <row r="9" spans="1:12" ht="15">
      <c r="A9" s="5"/>
      <c r="B9" s="2" t="s">
        <v>22</v>
      </c>
      <c r="C9" s="6" t="s">
        <v>61</v>
      </c>
      <c r="F9" s="42">
        <f>KIADÁSOK!O10</f>
        <v>0</v>
      </c>
      <c r="G9" s="43"/>
      <c r="H9" s="44"/>
      <c r="I9" s="42"/>
      <c r="J9" s="47">
        <f>BEVÉTELEK!M8</f>
        <v>343030</v>
      </c>
      <c r="K9" s="43"/>
      <c r="L9" s="44">
        <f t="shared" si="0"/>
        <v>343030</v>
      </c>
    </row>
    <row r="10" spans="1:12" ht="15">
      <c r="A10" s="5"/>
      <c r="B10" s="2" t="s">
        <v>24</v>
      </c>
      <c r="C10" s="6" t="s">
        <v>62</v>
      </c>
      <c r="D10" s="16"/>
      <c r="E10" s="16"/>
      <c r="F10" s="42">
        <f>KIADÁSOK!O11</f>
        <v>0</v>
      </c>
      <c r="G10" s="43">
        <v>252557</v>
      </c>
      <c r="H10" s="44">
        <f aca="true" t="shared" si="1" ref="H10:H38">SUM(F10:G10)</f>
        <v>252557</v>
      </c>
      <c r="I10" s="42"/>
      <c r="J10" s="43"/>
      <c r="K10" s="43"/>
      <c r="L10" s="44">
        <f t="shared" si="0"/>
        <v>0</v>
      </c>
    </row>
    <row r="11" spans="1:12" ht="15">
      <c r="A11" s="5"/>
      <c r="B11" s="2" t="s">
        <v>25</v>
      </c>
      <c r="C11" s="6" t="s">
        <v>63</v>
      </c>
      <c r="D11" t="s">
        <v>115</v>
      </c>
      <c r="F11" s="42">
        <f>KIADÁSOK!O12</f>
        <v>19650</v>
      </c>
      <c r="G11" s="43"/>
      <c r="H11" s="44">
        <f t="shared" si="1"/>
        <v>19650</v>
      </c>
      <c r="I11" s="42"/>
      <c r="J11" s="43"/>
      <c r="K11" s="43"/>
      <c r="L11" s="44">
        <f>SUM(J11:K11)</f>
        <v>0</v>
      </c>
    </row>
    <row r="12" spans="1:12" ht="15">
      <c r="A12" s="5"/>
      <c r="B12" s="2" t="s">
        <v>26</v>
      </c>
      <c r="C12" s="6" t="s">
        <v>64</v>
      </c>
      <c r="D12" t="s">
        <v>115</v>
      </c>
      <c r="F12" s="42">
        <f>KIADÁSOK!O13</f>
        <v>27595</v>
      </c>
      <c r="G12" s="43"/>
      <c r="H12" s="44">
        <f t="shared" si="1"/>
        <v>27595</v>
      </c>
      <c r="I12" s="42"/>
      <c r="J12" s="43"/>
      <c r="K12" s="43"/>
      <c r="L12" s="44">
        <f t="shared" si="0"/>
        <v>0</v>
      </c>
    </row>
    <row r="13" spans="1:12" ht="15">
      <c r="A13" s="5"/>
      <c r="B13" s="2" t="s">
        <v>27</v>
      </c>
      <c r="C13" s="6" t="s">
        <v>65</v>
      </c>
      <c r="D13" t="s">
        <v>115</v>
      </c>
      <c r="F13" s="42">
        <f>KIADÁSOK!O14</f>
        <v>800</v>
      </c>
      <c r="G13" s="43"/>
      <c r="H13" s="44">
        <f t="shared" si="1"/>
        <v>800</v>
      </c>
      <c r="I13" s="42"/>
      <c r="J13" s="43"/>
      <c r="K13" s="43"/>
      <c r="L13" s="44">
        <f t="shared" si="0"/>
        <v>0</v>
      </c>
    </row>
    <row r="14" spans="1:12" ht="15">
      <c r="A14" s="5"/>
      <c r="B14" s="2" t="s">
        <v>28</v>
      </c>
      <c r="C14" s="6" t="s">
        <v>66</v>
      </c>
      <c r="D14" t="s">
        <v>114</v>
      </c>
      <c r="F14" s="42">
        <f>KIADÁSOK!O15</f>
        <v>42500</v>
      </c>
      <c r="G14" s="43"/>
      <c r="H14" s="44">
        <f t="shared" si="1"/>
        <v>42500</v>
      </c>
      <c r="I14" s="42"/>
      <c r="J14" s="43"/>
      <c r="K14" s="43"/>
      <c r="L14" s="44">
        <f t="shared" si="0"/>
        <v>0</v>
      </c>
    </row>
    <row r="15" spans="1:12" ht="15">
      <c r="A15" s="5"/>
      <c r="B15" s="2" t="s">
        <v>29</v>
      </c>
      <c r="C15" s="6" t="s">
        <v>67</v>
      </c>
      <c r="D15" t="s">
        <v>114</v>
      </c>
      <c r="F15" s="42">
        <f>KIADÁSOK!O16</f>
        <v>5000</v>
      </c>
      <c r="G15" s="43"/>
      <c r="H15" s="44">
        <f t="shared" si="1"/>
        <v>5000</v>
      </c>
      <c r="I15" s="42"/>
      <c r="J15" s="43"/>
      <c r="K15" s="43"/>
      <c r="L15" s="44">
        <f t="shared" si="0"/>
        <v>0</v>
      </c>
    </row>
    <row r="16" spans="1:12" ht="15">
      <c r="A16" s="5"/>
      <c r="B16" s="2" t="s">
        <v>30</v>
      </c>
      <c r="C16" s="6" t="s">
        <v>68</v>
      </c>
      <c r="D16" t="s">
        <v>114</v>
      </c>
      <c r="F16" s="42">
        <f>KIADÁSOK!O17</f>
        <v>21000</v>
      </c>
      <c r="G16" s="43"/>
      <c r="H16" s="44">
        <f t="shared" si="1"/>
        <v>21000</v>
      </c>
      <c r="I16" s="42"/>
      <c r="J16" s="43"/>
      <c r="K16" s="43"/>
      <c r="L16" s="44">
        <f t="shared" si="0"/>
        <v>0</v>
      </c>
    </row>
    <row r="17" spans="1:12" ht="15">
      <c r="A17" s="5"/>
      <c r="B17" s="2" t="s">
        <v>31</v>
      </c>
      <c r="C17" s="6" t="s">
        <v>69</v>
      </c>
      <c r="D17" t="s">
        <v>114</v>
      </c>
      <c r="F17" s="42">
        <f>KIADÁSOK!O18</f>
        <v>1650</v>
      </c>
      <c r="G17" s="43"/>
      <c r="H17" s="44">
        <f t="shared" si="1"/>
        <v>1650</v>
      </c>
      <c r="I17" s="42"/>
      <c r="J17" s="43">
        <f>BEVÉTELEK!M17</f>
        <v>0</v>
      </c>
      <c r="K17" s="43"/>
      <c r="L17" s="44">
        <f t="shared" si="0"/>
        <v>0</v>
      </c>
    </row>
    <row r="18" spans="2:12" ht="15">
      <c r="B18" s="2" t="s">
        <v>10</v>
      </c>
      <c r="C18" s="6" t="s">
        <v>70</v>
      </c>
      <c r="D18" t="s">
        <v>114</v>
      </c>
      <c r="F18" s="42">
        <f>KIADÁSOK!O19</f>
        <v>80435</v>
      </c>
      <c r="G18" s="43"/>
      <c r="H18" s="44">
        <f t="shared" si="1"/>
        <v>80435</v>
      </c>
      <c r="I18" s="42"/>
      <c r="J18" s="43">
        <f>BEVÉTELEK!M9</f>
        <v>500</v>
      </c>
      <c r="K18" s="43"/>
      <c r="L18" s="44">
        <f t="shared" si="0"/>
        <v>500</v>
      </c>
    </row>
    <row r="19" spans="2:12" ht="15">
      <c r="B19" s="2" t="s">
        <v>32</v>
      </c>
      <c r="C19" s="6" t="s">
        <v>71</v>
      </c>
      <c r="D19" t="s">
        <v>114</v>
      </c>
      <c r="F19" s="42">
        <f>KIADÁSOK!O20</f>
        <v>13947</v>
      </c>
      <c r="G19" s="43"/>
      <c r="H19" s="44">
        <f t="shared" si="1"/>
        <v>13947</v>
      </c>
      <c r="I19" s="42"/>
      <c r="J19" s="43">
        <f>BEVÉTELEK!M19</f>
        <v>0</v>
      </c>
      <c r="K19" s="43"/>
      <c r="L19" s="44">
        <f t="shared" si="0"/>
        <v>0</v>
      </c>
    </row>
    <row r="20" spans="2:12" ht="15">
      <c r="B20" s="2" t="s">
        <v>33</v>
      </c>
      <c r="C20" s="6" t="s">
        <v>72</v>
      </c>
      <c r="D20" t="s">
        <v>114</v>
      </c>
      <c r="F20" s="42">
        <f>KIADÁSOK!O21</f>
        <v>3710</v>
      </c>
      <c r="G20" s="43"/>
      <c r="H20" s="44">
        <f t="shared" si="1"/>
        <v>3710</v>
      </c>
      <c r="I20" s="42"/>
      <c r="J20" s="43">
        <f>BEVÉTELEK!M20</f>
        <v>0</v>
      </c>
      <c r="K20" s="43"/>
      <c r="L20" s="44">
        <f t="shared" si="0"/>
        <v>0</v>
      </c>
    </row>
    <row r="21" spans="2:12" ht="15">
      <c r="B21" s="2" t="s">
        <v>34</v>
      </c>
      <c r="C21" s="6" t="s">
        <v>73</v>
      </c>
      <c r="D21" t="s">
        <v>116</v>
      </c>
      <c r="F21" s="42">
        <f>KIADÁSOK!O22</f>
        <v>8500</v>
      </c>
      <c r="G21" s="43"/>
      <c r="H21" s="44">
        <f t="shared" si="1"/>
        <v>8500</v>
      </c>
      <c r="I21" s="42"/>
      <c r="J21" s="43">
        <f>BEVÉTELEK!M21</f>
        <v>0</v>
      </c>
      <c r="K21" s="43"/>
      <c r="L21" s="44">
        <f t="shared" si="0"/>
        <v>0</v>
      </c>
    </row>
    <row r="22" spans="2:12" ht="15">
      <c r="B22" s="2" t="s">
        <v>37</v>
      </c>
      <c r="C22" s="6" t="s">
        <v>74</v>
      </c>
      <c r="D22" t="s">
        <v>115</v>
      </c>
      <c r="F22" s="42">
        <f>KIADÁSOK!O23</f>
        <v>3000</v>
      </c>
      <c r="G22" s="43"/>
      <c r="H22" s="44">
        <f t="shared" si="1"/>
        <v>3000</v>
      </c>
      <c r="I22" s="42"/>
      <c r="J22" s="43">
        <f>BEVÉTELEK!M22</f>
        <v>0</v>
      </c>
      <c r="K22" s="43"/>
      <c r="L22" s="44">
        <f t="shared" si="0"/>
        <v>0</v>
      </c>
    </row>
    <row r="23" spans="2:12" ht="15">
      <c r="B23" s="2" t="s">
        <v>38</v>
      </c>
      <c r="C23" s="6" t="s">
        <v>75</v>
      </c>
      <c r="D23" t="s">
        <v>115</v>
      </c>
      <c r="F23" s="42">
        <f>KIADÁSOK!O24</f>
        <v>1000</v>
      </c>
      <c r="G23" s="43"/>
      <c r="H23" s="44">
        <f t="shared" si="1"/>
        <v>1000</v>
      </c>
      <c r="I23" s="42"/>
      <c r="J23" s="43">
        <f>BEVÉTELEK!M23</f>
        <v>0</v>
      </c>
      <c r="K23" s="43"/>
      <c r="L23" s="44">
        <f t="shared" si="0"/>
        <v>0</v>
      </c>
    </row>
    <row r="24" spans="2:12" ht="15">
      <c r="B24" s="2" t="s">
        <v>39</v>
      </c>
      <c r="C24" s="6" t="s">
        <v>76</v>
      </c>
      <c r="D24" t="s">
        <v>115</v>
      </c>
      <c r="F24" s="42">
        <f>KIADÁSOK!O25</f>
        <v>1200</v>
      </c>
      <c r="G24" s="43"/>
      <c r="H24" s="44">
        <f t="shared" si="1"/>
        <v>1200</v>
      </c>
      <c r="I24" s="42"/>
      <c r="J24" s="43">
        <f>BEVÉTELEK!M24</f>
        <v>0</v>
      </c>
      <c r="K24" s="43"/>
      <c r="L24" s="44">
        <f t="shared" si="0"/>
        <v>0</v>
      </c>
    </row>
    <row r="25" spans="2:12" ht="15">
      <c r="B25" s="2" t="s">
        <v>40</v>
      </c>
      <c r="C25" s="6" t="s">
        <v>77</v>
      </c>
      <c r="D25" t="s">
        <v>115</v>
      </c>
      <c r="F25" s="42">
        <f>KIADÁSOK!O26</f>
        <v>25708</v>
      </c>
      <c r="G25" s="43"/>
      <c r="H25" s="44">
        <f t="shared" si="1"/>
        <v>25708</v>
      </c>
      <c r="I25" s="42"/>
      <c r="J25" s="43">
        <f>BEVÉTELEK!M25</f>
        <v>0</v>
      </c>
      <c r="K25" s="43"/>
      <c r="L25" s="44">
        <f t="shared" si="0"/>
        <v>0</v>
      </c>
    </row>
    <row r="26" spans="2:12" ht="15">
      <c r="B26" s="2" t="s">
        <v>41</v>
      </c>
      <c r="C26" s="6" t="s">
        <v>78</v>
      </c>
      <c r="D26" t="s">
        <v>115</v>
      </c>
      <c r="F26" s="42">
        <f>KIADÁSOK!O27</f>
        <v>3460</v>
      </c>
      <c r="G26" s="43"/>
      <c r="H26" s="44">
        <f t="shared" si="1"/>
        <v>3460</v>
      </c>
      <c r="I26" s="42"/>
      <c r="J26" s="43">
        <f>BEVÉTELEK!M26</f>
        <v>0</v>
      </c>
      <c r="K26" s="43"/>
      <c r="L26" s="44">
        <f t="shared" si="0"/>
        <v>0</v>
      </c>
    </row>
    <row r="27" spans="2:12" ht="15">
      <c r="B27" s="2" t="s">
        <v>43</v>
      </c>
      <c r="C27" s="6" t="s">
        <v>127</v>
      </c>
      <c r="D27" t="s">
        <v>114</v>
      </c>
      <c r="F27" s="42">
        <f>KIADÁSOK!O28</f>
        <v>49146</v>
      </c>
      <c r="G27" s="43"/>
      <c r="H27" s="44">
        <f t="shared" si="1"/>
        <v>49146</v>
      </c>
      <c r="I27" s="42"/>
      <c r="J27" s="43">
        <v>13300</v>
      </c>
      <c r="K27" s="43"/>
      <c r="L27" s="44">
        <v>13300</v>
      </c>
    </row>
    <row r="28" spans="6:12" ht="15">
      <c r="F28" s="42"/>
      <c r="G28" s="43"/>
      <c r="H28" s="44"/>
      <c r="I28" s="42"/>
      <c r="J28" s="43"/>
      <c r="K28" s="43"/>
      <c r="L28" s="44"/>
    </row>
    <row r="29" spans="4:12" ht="15">
      <c r="D29">
        <v>562912</v>
      </c>
      <c r="E29" s="6" t="s">
        <v>79</v>
      </c>
      <c r="F29" s="42">
        <f>KIADÁSOK!O29</f>
        <v>2900</v>
      </c>
      <c r="G29" s="43"/>
      <c r="H29" s="44">
        <f t="shared" si="1"/>
        <v>2900</v>
      </c>
      <c r="I29" s="42"/>
      <c r="J29" s="43">
        <f>BEVÉTELEK!M12</f>
        <v>2900</v>
      </c>
      <c r="K29" s="43"/>
      <c r="L29" s="44">
        <f t="shared" si="0"/>
        <v>2900</v>
      </c>
    </row>
    <row r="30" spans="4:12" ht="15">
      <c r="D30">
        <v>562913</v>
      </c>
      <c r="E30" s="6" t="s">
        <v>80</v>
      </c>
      <c r="F30" s="42">
        <f>KIADÁSOK!O30</f>
        <v>9200</v>
      </c>
      <c r="G30" s="43"/>
      <c r="H30" s="44">
        <f t="shared" si="1"/>
        <v>9200</v>
      </c>
      <c r="I30" s="42"/>
      <c r="J30" s="43">
        <f>BEVÉTELEK!M13</f>
        <v>9200</v>
      </c>
      <c r="K30" s="43"/>
      <c r="L30" s="44">
        <f t="shared" si="0"/>
        <v>9200</v>
      </c>
    </row>
    <row r="31" spans="4:12" ht="15">
      <c r="D31">
        <v>562917</v>
      </c>
      <c r="E31" s="6" t="s">
        <v>81</v>
      </c>
      <c r="F31" s="42">
        <f>KIADÁSOK!O31</f>
        <v>3686</v>
      </c>
      <c r="G31" s="43"/>
      <c r="H31" s="44">
        <f t="shared" si="1"/>
        <v>3686</v>
      </c>
      <c r="I31" s="42"/>
      <c r="J31" s="43">
        <f>BEVÉTELEK!M14</f>
        <v>2500</v>
      </c>
      <c r="K31" s="43"/>
      <c r="L31" s="44">
        <f t="shared" si="0"/>
        <v>2500</v>
      </c>
    </row>
    <row r="32" spans="2:12" ht="15">
      <c r="B32" s="2" t="s">
        <v>45</v>
      </c>
      <c r="C32" s="63" t="s">
        <v>125</v>
      </c>
      <c r="D32" t="s">
        <v>114</v>
      </c>
      <c r="F32" s="42"/>
      <c r="G32" s="43"/>
      <c r="H32" s="44">
        <f t="shared" si="1"/>
        <v>0</v>
      </c>
      <c r="I32" s="42"/>
      <c r="J32" s="43">
        <f>BEVÉTELEK!M32</f>
        <v>0</v>
      </c>
      <c r="K32" s="43"/>
      <c r="L32" s="44">
        <f t="shared" si="0"/>
        <v>0</v>
      </c>
    </row>
    <row r="33" spans="2:12" ht="15">
      <c r="B33" s="2" t="s">
        <v>46</v>
      </c>
      <c r="C33" s="63"/>
      <c r="D33" t="s">
        <v>114</v>
      </c>
      <c r="F33" s="42">
        <f>KIADÁSOK!O32</f>
        <v>10000</v>
      </c>
      <c r="G33" s="43"/>
      <c r="H33" s="44">
        <f t="shared" si="1"/>
        <v>10000</v>
      </c>
      <c r="I33" s="42"/>
      <c r="J33" s="43">
        <f>BEVÉTELEK!M33</f>
        <v>0</v>
      </c>
      <c r="K33" s="43"/>
      <c r="L33" s="44">
        <f t="shared" si="0"/>
        <v>0</v>
      </c>
    </row>
    <row r="34" spans="2:12" ht="15">
      <c r="B34" s="2" t="s">
        <v>47</v>
      </c>
      <c r="C34" s="63"/>
      <c r="D34" t="s">
        <v>114</v>
      </c>
      <c r="F34" s="42">
        <f>KIADÁSOK!O34</f>
        <v>0</v>
      </c>
      <c r="G34" s="43"/>
      <c r="H34" s="44">
        <f t="shared" si="1"/>
        <v>0</v>
      </c>
      <c r="I34" s="42"/>
      <c r="J34" s="43">
        <f>BEVÉTELEK!M34</f>
        <v>0</v>
      </c>
      <c r="K34" s="43"/>
      <c r="L34" s="44">
        <f t="shared" si="0"/>
        <v>0</v>
      </c>
    </row>
    <row r="35" spans="2:12" ht="15">
      <c r="B35" s="2" t="s">
        <v>48</v>
      </c>
      <c r="C35" s="63"/>
      <c r="D35" t="s">
        <v>114</v>
      </c>
      <c r="F35" s="42">
        <f>KIADÁSOK!O35</f>
        <v>0</v>
      </c>
      <c r="G35" s="43"/>
      <c r="H35" s="44">
        <f t="shared" si="1"/>
        <v>0</v>
      </c>
      <c r="I35" s="42"/>
      <c r="J35" s="43">
        <f>BEVÉTELEK!M35</f>
        <v>0</v>
      </c>
      <c r="K35" s="43"/>
      <c r="L35" s="44">
        <f t="shared" si="0"/>
        <v>0</v>
      </c>
    </row>
    <row r="36" spans="2:12" ht="15">
      <c r="B36" s="2" t="s">
        <v>49</v>
      </c>
      <c r="C36" s="63"/>
      <c r="D36" t="s">
        <v>114</v>
      </c>
      <c r="F36" s="42">
        <f>KIADÁSOK!O36</f>
        <v>0</v>
      </c>
      <c r="G36" s="43"/>
      <c r="H36" s="44">
        <f t="shared" si="1"/>
        <v>0</v>
      </c>
      <c r="I36" s="42"/>
      <c r="J36" s="43">
        <f>BEVÉTELEK!M36</f>
        <v>0</v>
      </c>
      <c r="K36" s="43"/>
      <c r="L36" s="44">
        <f t="shared" si="0"/>
        <v>0</v>
      </c>
    </row>
    <row r="37" spans="2:12" ht="15">
      <c r="B37" s="2" t="s">
        <v>50</v>
      </c>
      <c r="C37" s="63"/>
      <c r="D37" t="s">
        <v>114</v>
      </c>
      <c r="F37" s="42">
        <f>KIADÁSOK!O37</f>
        <v>0</v>
      </c>
      <c r="G37" s="43"/>
      <c r="H37" s="44">
        <f t="shared" si="1"/>
        <v>0</v>
      </c>
      <c r="I37" s="42"/>
      <c r="J37" s="43">
        <f>BEVÉTELEK!M37</f>
        <v>0</v>
      </c>
      <c r="K37" s="43"/>
      <c r="L37" s="44">
        <f t="shared" si="0"/>
        <v>0</v>
      </c>
    </row>
    <row r="38" spans="2:12" ht="15">
      <c r="B38" s="2" t="s">
        <v>51</v>
      </c>
      <c r="C38" s="63"/>
      <c r="D38" t="s">
        <v>114</v>
      </c>
      <c r="F38" s="42">
        <f>KIADÁSOK!O38</f>
        <v>0</v>
      </c>
      <c r="G38" s="43"/>
      <c r="H38" s="44">
        <f t="shared" si="1"/>
        <v>0</v>
      </c>
      <c r="I38" s="42"/>
      <c r="J38" s="43">
        <f>BEVÉTELEK!M15</f>
        <v>295000</v>
      </c>
      <c r="K38" s="43"/>
      <c r="L38" s="44">
        <f t="shared" si="0"/>
        <v>295000</v>
      </c>
    </row>
    <row r="39" spans="4:12" ht="15.75" thickBot="1">
      <c r="D39">
        <v>999000</v>
      </c>
      <c r="E39" s="6" t="s">
        <v>83</v>
      </c>
      <c r="F39" s="42">
        <f>KIADÁSOK!O39</f>
        <v>31000</v>
      </c>
      <c r="G39" s="43"/>
      <c r="H39" s="44">
        <f>SUM(F39:G39)</f>
        <v>31000</v>
      </c>
      <c r="I39" s="42"/>
      <c r="J39" s="43">
        <f>BEVÉTELEK!M39</f>
        <v>0</v>
      </c>
      <c r="K39" s="43"/>
      <c r="L39" s="44">
        <f t="shared" si="0"/>
        <v>0</v>
      </c>
    </row>
    <row r="40" spans="1:12" ht="15.75" thickBot="1">
      <c r="A40" s="96" t="s">
        <v>94</v>
      </c>
      <c r="B40" s="97"/>
      <c r="C40" s="97"/>
      <c r="D40" s="24"/>
      <c r="E40" s="24"/>
      <c r="F40" s="45">
        <f>SUM(F5:F39)</f>
        <v>442953</v>
      </c>
      <c r="G40" s="38">
        <f>SUM(G5:G39)</f>
        <v>252557</v>
      </c>
      <c r="H40" s="35">
        <f>SUM(H5:H39)</f>
        <v>695510</v>
      </c>
      <c r="I40" s="45"/>
      <c r="J40" s="38">
        <f>SUM(J5:J39)</f>
        <v>695510</v>
      </c>
      <c r="K40" s="38"/>
      <c r="L40" s="35">
        <f>SUM(L5:L39)</f>
        <v>695510</v>
      </c>
    </row>
    <row r="41" spans="6:12" ht="15">
      <c r="F41" s="42"/>
      <c r="G41" s="43"/>
      <c r="H41" s="44"/>
      <c r="I41" s="42"/>
      <c r="J41" s="43"/>
      <c r="K41" s="43"/>
      <c r="L41" s="44"/>
    </row>
    <row r="42" spans="1:12" ht="15">
      <c r="A42" s="3" t="s">
        <v>4</v>
      </c>
      <c r="B42" s="2" t="s">
        <v>9</v>
      </c>
      <c r="C42" s="6" t="s">
        <v>57</v>
      </c>
      <c r="D42" t="s">
        <v>117</v>
      </c>
      <c r="F42" s="42">
        <f>KIADÁSOK!O42</f>
        <v>131775</v>
      </c>
      <c r="G42" s="43"/>
      <c r="H42" s="44">
        <f>SUM(F42:G42)</f>
        <v>131775</v>
      </c>
      <c r="I42" s="42"/>
      <c r="J42" s="43"/>
      <c r="K42" s="43">
        <f>BEVÉTELEK!N18</f>
        <v>136338</v>
      </c>
      <c r="L42" s="44">
        <f>SUM(J42:K42)</f>
        <v>136338</v>
      </c>
    </row>
    <row r="43" spans="2:12" ht="15.75" thickBot="1">
      <c r="B43" s="2" t="s">
        <v>10</v>
      </c>
      <c r="C43" s="6" t="s">
        <v>84</v>
      </c>
      <c r="D43" t="s">
        <v>118</v>
      </c>
      <c r="F43" s="42">
        <f>KIADÁSOK!O43</f>
        <v>4563</v>
      </c>
      <c r="G43" s="43"/>
      <c r="H43" s="44">
        <f>SUM(F43:G43)</f>
        <v>4563</v>
      </c>
      <c r="I43" s="42"/>
      <c r="J43" s="43"/>
      <c r="K43" s="43"/>
      <c r="L43" s="44"/>
    </row>
    <row r="44" spans="1:12" ht="15.75" thickBot="1">
      <c r="A44" s="96" t="s">
        <v>95</v>
      </c>
      <c r="B44" s="97"/>
      <c r="C44" s="97"/>
      <c r="D44" s="24"/>
      <c r="E44" s="24"/>
      <c r="F44" s="45">
        <f>KIADÁSOK!O44</f>
        <v>136338</v>
      </c>
      <c r="G44" s="38"/>
      <c r="H44" s="35">
        <f>SUM(H42:H43)</f>
        <v>136338</v>
      </c>
      <c r="I44" s="45"/>
      <c r="J44" s="38"/>
      <c r="K44" s="38">
        <f>SUM(K42:K43)</f>
        <v>136338</v>
      </c>
      <c r="L44" s="35">
        <f>SUM(J44:K44)</f>
        <v>136338</v>
      </c>
    </row>
    <row r="45" spans="6:12" ht="15">
      <c r="F45" s="42"/>
      <c r="G45" s="43"/>
      <c r="H45" s="44"/>
      <c r="I45" s="42"/>
      <c r="J45" s="43"/>
      <c r="K45" s="43"/>
      <c r="L45" s="44"/>
    </row>
    <row r="46" spans="1:12" ht="15">
      <c r="A46" s="3" t="s">
        <v>11</v>
      </c>
      <c r="B46" s="2" t="s">
        <v>12</v>
      </c>
      <c r="C46" s="6" t="s">
        <v>85</v>
      </c>
      <c r="D46" t="s">
        <v>114</v>
      </c>
      <c r="F46" s="42">
        <v>97586</v>
      </c>
      <c r="G46" s="43"/>
      <c r="H46" s="44">
        <f>SUM(F46:G46)</f>
        <v>97586</v>
      </c>
      <c r="I46" s="42"/>
      <c r="J46" s="43"/>
      <c r="K46" s="43"/>
      <c r="L46" s="44"/>
    </row>
    <row r="47" spans="2:12" ht="15.75" thickBot="1">
      <c r="B47" s="2" t="s">
        <v>13</v>
      </c>
      <c r="C47" s="6" t="s">
        <v>86</v>
      </c>
      <c r="D47" t="s">
        <v>114</v>
      </c>
      <c r="F47" s="42">
        <f>KIADÁSOK!F47</f>
        <v>0</v>
      </c>
      <c r="G47" s="43"/>
      <c r="H47" s="44">
        <f>SUM(F47:G47)</f>
        <v>0</v>
      </c>
      <c r="I47" s="42"/>
      <c r="J47" s="43"/>
      <c r="K47" s="43">
        <f>BEVÉTELEK!N23</f>
        <v>97586</v>
      </c>
      <c r="L47" s="44">
        <f>SUM(J47:K47)</f>
        <v>97586</v>
      </c>
    </row>
    <row r="48" spans="1:12" ht="15.75" thickBot="1">
      <c r="A48" s="96" t="s">
        <v>96</v>
      </c>
      <c r="B48" s="97"/>
      <c r="C48" s="97"/>
      <c r="D48" s="24"/>
      <c r="E48" s="24"/>
      <c r="F48" s="45">
        <f>SUM(F46:F47)</f>
        <v>97586</v>
      </c>
      <c r="G48" s="38"/>
      <c r="H48" s="35">
        <f>SUM(H46:H47)</f>
        <v>97586</v>
      </c>
      <c r="I48" s="45"/>
      <c r="J48" s="38"/>
      <c r="K48" s="38">
        <f>SUM(K47)</f>
        <v>97586</v>
      </c>
      <c r="L48" s="35">
        <f>SUM(J48:K48)</f>
        <v>97586</v>
      </c>
    </row>
    <row r="49" spans="6:12" ht="15">
      <c r="F49" s="42"/>
      <c r="G49" s="43"/>
      <c r="H49" s="44"/>
      <c r="I49" s="42"/>
      <c r="J49" s="43"/>
      <c r="K49" s="43"/>
      <c r="L49" s="44"/>
    </row>
    <row r="50" spans="1:12" ht="15">
      <c r="A50" s="3" t="s">
        <v>14</v>
      </c>
      <c r="B50" s="2" t="s">
        <v>15</v>
      </c>
      <c r="C50" s="6" t="s">
        <v>87</v>
      </c>
      <c r="D50" t="s">
        <v>114</v>
      </c>
      <c r="F50" s="42">
        <f>KIADÁSOK!O50</f>
        <v>3565</v>
      </c>
      <c r="G50" s="43"/>
      <c r="H50" s="44">
        <f>SUM(F50:G50)</f>
        <v>3565</v>
      </c>
      <c r="I50" s="42"/>
      <c r="J50" s="43"/>
      <c r="K50" s="43">
        <f>BEVÉTELEK!N26</f>
        <v>3565</v>
      </c>
      <c r="L50" s="44">
        <f>SUM(J50:K50)</f>
        <v>3565</v>
      </c>
    </row>
    <row r="51" spans="2:12" ht="15.75" thickBot="1">
      <c r="B51" s="2" t="s">
        <v>16</v>
      </c>
      <c r="C51" s="6" t="s">
        <v>14</v>
      </c>
      <c r="D51" t="s">
        <v>114</v>
      </c>
      <c r="F51" s="42">
        <f>KIADÁSOK!O51</f>
        <v>17468</v>
      </c>
      <c r="G51" s="43"/>
      <c r="H51" s="44">
        <f>SUM(F51:G51)</f>
        <v>17468</v>
      </c>
      <c r="I51" s="42"/>
      <c r="J51" s="43">
        <v>2400</v>
      </c>
      <c r="K51" s="43">
        <f>BEVÉTELEK!N27</f>
        <v>15068</v>
      </c>
      <c r="L51" s="44">
        <f>SUM(J51:K51)</f>
        <v>17468</v>
      </c>
    </row>
    <row r="52" spans="1:12" ht="15.75" thickBot="1">
      <c r="A52" s="96" t="s">
        <v>97</v>
      </c>
      <c r="B52" s="97"/>
      <c r="C52" s="97"/>
      <c r="D52" s="24"/>
      <c r="E52" s="24"/>
      <c r="F52" s="45">
        <f>KIADÁSOK!O52</f>
        <v>21033</v>
      </c>
      <c r="G52" s="38"/>
      <c r="H52" s="35">
        <f>SUM(H50:H51)</f>
        <v>21033</v>
      </c>
      <c r="I52" s="45"/>
      <c r="J52" s="38">
        <f>SUM(J51)</f>
        <v>2400</v>
      </c>
      <c r="K52" s="38">
        <f>SUM(K50:K51)</f>
        <v>18633</v>
      </c>
      <c r="L52" s="35">
        <f>SUM(L50:L51)</f>
        <v>21033</v>
      </c>
    </row>
    <row r="53" spans="6:12" ht="15">
      <c r="F53" s="42"/>
      <c r="G53" s="43"/>
      <c r="H53" s="44"/>
      <c r="I53" s="42"/>
      <c r="J53" s="43"/>
      <c r="K53" s="43"/>
      <c r="L53" s="44"/>
    </row>
    <row r="54" spans="6:12" ht="15.75" thickBot="1">
      <c r="F54" s="42"/>
      <c r="G54" s="43"/>
      <c r="H54" s="44"/>
      <c r="I54" s="42"/>
      <c r="J54" s="43"/>
      <c r="K54" s="43"/>
      <c r="L54" s="44"/>
    </row>
    <row r="55" spans="1:12" s="21" customFormat="1" ht="16.5" thickBot="1">
      <c r="A55" s="98" t="s">
        <v>112</v>
      </c>
      <c r="B55" s="88"/>
      <c r="C55" s="88"/>
      <c r="D55" s="88"/>
      <c r="E55" s="88"/>
      <c r="F55" s="48">
        <v>697910</v>
      </c>
      <c r="G55" s="49">
        <f aca="true" t="shared" si="2" ref="G55:L55">G40+G44+G48+G52</f>
        <v>252557</v>
      </c>
      <c r="H55" s="50">
        <f>SUM(F55:G55)</f>
        <v>950467</v>
      </c>
      <c r="I55" s="48"/>
      <c r="J55" s="49">
        <f t="shared" si="2"/>
        <v>697910</v>
      </c>
      <c r="K55" s="49">
        <f t="shared" si="2"/>
        <v>252557</v>
      </c>
      <c r="L55" s="50">
        <f t="shared" si="2"/>
        <v>950467</v>
      </c>
    </row>
  </sheetData>
  <sheetProtection/>
  <mergeCells count="12">
    <mergeCell ref="A55:E55"/>
    <mergeCell ref="A1:L1"/>
    <mergeCell ref="A2:L2"/>
    <mergeCell ref="F3:H3"/>
    <mergeCell ref="J3:L3"/>
    <mergeCell ref="A3:A4"/>
    <mergeCell ref="B3:C3"/>
    <mergeCell ref="D3:E3"/>
    <mergeCell ref="A40:C40"/>
    <mergeCell ref="A44:C44"/>
    <mergeCell ref="A48:C48"/>
    <mergeCell ref="A52:C52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2015-03-03T09:47:36Z</cp:lastPrinted>
  <dcterms:created xsi:type="dcterms:W3CDTF">2014-02-03T09:16:48Z</dcterms:created>
  <dcterms:modified xsi:type="dcterms:W3CDTF">2015-03-03T09:48:30Z</dcterms:modified>
  <cp:category/>
  <cp:version/>
  <cp:contentType/>
  <cp:contentStatus/>
</cp:coreProperties>
</file>