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5.1. melléklet" sheetId="1" r:id="rId1"/>
  </sheets>
  <externalReferences>
    <externalReference r:id="rId2"/>
    <externalReference r:id="rId3"/>
  </externalReferences>
  <definedNames>
    <definedName name="A">#REF!</definedName>
    <definedName name="_xlnm.Print_Titles" localSheetId="0">'5.1.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E51" i="1"/>
  <c r="E56" i="1" s="1"/>
  <c r="D51" i="1"/>
  <c r="F51" i="1" s="1"/>
  <c r="C51" i="1"/>
  <c r="C56" i="1" s="1"/>
  <c r="F48" i="1"/>
  <c r="E48" i="1"/>
  <c r="F47" i="1"/>
  <c r="E47" i="1"/>
  <c r="F46" i="1"/>
  <c r="E46" i="1"/>
  <c r="E45" i="1"/>
  <c r="D45" i="1"/>
  <c r="D56" i="1" s="1"/>
  <c r="C45" i="1"/>
  <c r="F40" i="1"/>
  <c r="E40" i="1"/>
  <c r="E37" i="1"/>
  <c r="D37" i="1"/>
  <c r="F37" i="1" s="1"/>
  <c r="C36" i="1"/>
  <c r="C41" i="1" s="1"/>
  <c r="E30" i="1"/>
  <c r="D30" i="1"/>
  <c r="C30" i="1"/>
  <c r="E23" i="1"/>
  <c r="E20" i="1" s="1"/>
  <c r="D20" i="1"/>
  <c r="E19" i="1"/>
  <c r="E16" i="1"/>
  <c r="E15" i="1"/>
  <c r="F14" i="1"/>
  <c r="E14" i="1"/>
  <c r="F13" i="1"/>
  <c r="E11" i="1"/>
  <c r="F11" i="1" s="1"/>
  <c r="E10" i="1"/>
  <c r="F10" i="1" s="1"/>
  <c r="E9" i="1"/>
  <c r="D8" i="1"/>
  <c r="D36" i="1" s="1"/>
  <c r="D41" i="1" s="1"/>
  <c r="C8" i="1"/>
  <c r="F56" i="1" l="1"/>
  <c r="F45" i="1"/>
  <c r="E8" i="1"/>
  <c r="E36" i="1" l="1"/>
  <c r="F8" i="1"/>
  <c r="E41" i="1" l="1"/>
  <c r="F41" i="1" s="1"/>
  <c r="F36" i="1"/>
</calcChain>
</file>

<file path=xl/sharedStrings.xml><?xml version="1.0" encoding="utf-8"?>
<sst xmlns="http://schemas.openxmlformats.org/spreadsheetml/2006/main" count="112" uniqueCount="98">
  <si>
    <t>Téglási Polgármesteri  Hivatal</t>
  </si>
  <si>
    <t>02</t>
  </si>
  <si>
    <t>Feladat megnevezése</t>
  </si>
  <si>
    <t>Kötelező feladatok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</si>
  <si>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</si>
  <si>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</si>
  <si>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</si>
  <si>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</si>
  <si>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</si>
  <si>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</si>
  <si>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</si>
  <si>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</si>
  <si>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</si>
  <si>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</si>
  <si>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</si>
  <si>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</si>
  <si>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</si>
  <si>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</si>
  <si>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</si>
  <si>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</si>
  <si>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</si>
  <si>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</si>
  <si>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</si>
  <si>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</si>
  <si>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</si>
  <si>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</si>
  <si>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</si>
  <si>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</si>
  <si>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</si>
  <si>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</si>
  <si>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</si>
  <si>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</si>
  <si>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</si>
  <si>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</si>
  <si>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</si>
  <si>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</si>
  <si>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</si>
  <si>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</si>
  <si>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</si>
  <si>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</si>
  <si>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</si>
  <si>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</si>
  <si>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</si>
  <si>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</si>
  <si>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</si>
  <si>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</si>
  <si>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</si>
  <si>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</si>
  <si>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</si>
  <si>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</si>
  <si>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</si>
  <si>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</si>
  <si>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</si>
  <si>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</si>
  <si>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</si>
  <si>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</si>
  <si>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</si>
  <si>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</si>
  <si>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</si>
  <si>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</si>
  <si>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</si>
  <si>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</si>
  <si>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</si>
  <si>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</si>
  <si>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</si>
  <si>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</si>
  <si>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</si>
  <si>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</si>
  <si>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</si>
  <si>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</si>
  <si>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</si>
  <si>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</si>
  <si>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</si>
  <si>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</si>
  <si>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</si>
  <si>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</si>
  <si>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</si>
  <si>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</si>
  <si>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</si>
  <si>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</si>
  <si>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</si>
  <si>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</si>
  <si>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</si>
  <si>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</si>
  <si>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</si>
  <si>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</si>
  <si>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</si>
  <si>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</si>
  <si>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</si>
  <si>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</si>
  <si>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</si>
  <si>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</si>
  <si>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</si>
  <si>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</si>
  <si>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</si>
  <si>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</si>
  <si>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</si>
  <si>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5.1. melléklet a 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</si>
</sst>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E9">
            <v>148120</v>
          </cell>
        </row>
        <row r="10">
          <cell r="E10">
            <v>53583208</v>
          </cell>
        </row>
        <row r="11">
          <cell r="E11">
            <v>5306802</v>
          </cell>
        </row>
        <row r="14">
          <cell r="E14">
            <v>14881316</v>
          </cell>
        </row>
        <row r="15">
          <cell r="E15">
            <v>932000</v>
          </cell>
        </row>
        <row r="16">
          <cell r="E16">
            <v>2035</v>
          </cell>
        </row>
        <row r="19">
          <cell r="E19">
            <v>1501199</v>
          </cell>
        </row>
        <row r="23">
          <cell r="E23">
            <v>1373267</v>
          </cell>
        </row>
        <row r="40">
          <cell r="E40">
            <v>230129414</v>
          </cell>
        </row>
        <row r="46">
          <cell r="E46">
            <v>165255605</v>
          </cell>
        </row>
        <row r="47">
          <cell r="E47">
            <v>36806042</v>
          </cell>
        </row>
        <row r="48">
          <cell r="E48">
            <v>104902353</v>
          </cell>
        </row>
        <row r="52">
          <cell r="E52">
            <v>1815565</v>
          </cell>
        </row>
      </sheetData>
      <sheetData sheetId="11"/>
      <sheetData sheetId="12">
        <row r="10">
          <cell r="E10">
            <v>9176207</v>
          </cell>
        </row>
        <row r="14">
          <cell r="E14">
            <v>2477575</v>
          </cell>
        </row>
        <row r="46">
          <cell r="E46">
            <v>2236306</v>
          </cell>
        </row>
        <row r="47">
          <cell r="E47">
            <v>436080</v>
          </cell>
        </row>
        <row r="48">
          <cell r="E48">
            <v>4755525</v>
          </cell>
        </row>
      </sheetData>
      <sheetData sheetId="13">
        <row r="40">
          <cell r="E40">
            <v>9907000</v>
          </cell>
        </row>
        <row r="46">
          <cell r="E46">
            <v>3737184</v>
          </cell>
        </row>
        <row r="47">
          <cell r="E47">
            <v>728751</v>
          </cell>
        </row>
        <row r="48">
          <cell r="E48">
            <v>5275263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tabSelected="1" view="pageBreakPreview" zoomScaleNormal="100" zoomScaleSheetLayoutView="100" workbookViewId="0">
      <selection activeCell="B35" sqref="B35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97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1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4</v>
      </c>
    </row>
    <row r="5" spans="1:6" ht="36.75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20" t="s">
        <v>9</v>
      </c>
      <c r="F5" s="21" t="s">
        <v>10</v>
      </c>
    </row>
    <row r="6" spans="1:6" s="27" customFormat="1" ht="12.95" customHeight="1" thickBot="1" x14ac:dyDescent="0.25">
      <c r="A6" s="23"/>
      <c r="B6" s="24" t="s">
        <v>11</v>
      </c>
      <c r="C6" s="25" t="s">
        <v>12</v>
      </c>
      <c r="D6" s="25" t="s">
        <v>13</v>
      </c>
      <c r="E6" s="25" t="s">
        <v>14</v>
      </c>
      <c r="F6" s="26" t="s">
        <v>15</v>
      </c>
    </row>
    <row r="7" spans="1:6" s="27" customFormat="1" ht="15.95" customHeight="1" thickBot="1" x14ac:dyDescent="0.25">
      <c r="A7" s="28"/>
      <c r="B7" s="29" t="s">
        <v>16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17</v>
      </c>
      <c r="B8" s="31" t="s">
        <v>18</v>
      </c>
      <c r="C8" s="32">
        <f>SUM(C9:C18)</f>
        <v>60386000</v>
      </c>
      <c r="D8" s="32">
        <f>SUM(D9:D18)</f>
        <v>60386000</v>
      </c>
      <c r="E8" s="32">
        <f>SUM(E9:E19)</f>
        <v>65608221</v>
      </c>
      <c r="F8" s="33">
        <f>+E8/D8</f>
        <v>1.086480657768357</v>
      </c>
    </row>
    <row r="9" spans="1:6" s="34" customFormat="1" ht="12" customHeight="1" x14ac:dyDescent="0.2">
      <c r="A9" s="35" t="s">
        <v>19</v>
      </c>
      <c r="B9" s="36" t="s">
        <v>20</v>
      </c>
      <c r="C9" s="37"/>
      <c r="D9" s="37"/>
      <c r="E9" s="37">
        <f>+'[1]5.-hivatal'!E9</f>
        <v>148120</v>
      </c>
      <c r="F9" s="38"/>
    </row>
    <row r="10" spans="1:6" s="34" customFormat="1" ht="12" customHeight="1" x14ac:dyDescent="0.2">
      <c r="A10" s="39" t="s">
        <v>21</v>
      </c>
      <c r="B10" s="40" t="s">
        <v>22</v>
      </c>
      <c r="C10" s="41">
        <v>33569000</v>
      </c>
      <c r="D10" s="41">
        <v>33569000</v>
      </c>
      <c r="E10" s="41">
        <f>+'[1]5.-hivatal'!E10-'[1]5.2.-Hivatal önk. fel.'!E10</f>
        <v>44407001</v>
      </c>
      <c r="F10" s="42">
        <f>+E10/D10</f>
        <v>1.3228574279841521</v>
      </c>
    </row>
    <row r="11" spans="1:6" s="34" customFormat="1" ht="12" customHeight="1" x14ac:dyDescent="0.2">
      <c r="A11" s="39" t="s">
        <v>23</v>
      </c>
      <c r="B11" s="40" t="s">
        <v>24</v>
      </c>
      <c r="C11" s="41">
        <v>5550000</v>
      </c>
      <c r="D11" s="41">
        <v>5550000</v>
      </c>
      <c r="E11" s="41">
        <f>+'[1]5.-hivatal'!E11</f>
        <v>5306802</v>
      </c>
      <c r="F11" s="43">
        <f>+E11/D11</f>
        <v>0.95618054054054058</v>
      </c>
    </row>
    <row r="12" spans="1:6" s="34" customFormat="1" ht="12" customHeight="1" x14ac:dyDescent="0.2">
      <c r="A12" s="39" t="s">
        <v>25</v>
      </c>
      <c r="B12" s="40" t="s">
        <v>26</v>
      </c>
      <c r="C12" s="41"/>
      <c r="D12" s="41"/>
      <c r="E12" s="41"/>
      <c r="F12" s="43"/>
    </row>
    <row r="13" spans="1:6" s="34" customFormat="1" ht="12" customHeight="1" x14ac:dyDescent="0.2">
      <c r="A13" s="39" t="s">
        <v>27</v>
      </c>
      <c r="B13" s="40" t="s">
        <v>28</v>
      </c>
      <c r="C13" s="41">
        <v>8461000</v>
      </c>
      <c r="D13" s="41">
        <v>8461000</v>
      </c>
      <c r="E13" s="41">
        <v>907323</v>
      </c>
      <c r="F13" s="43">
        <f>+E13/D13</f>
        <v>0.1072359059212859</v>
      </c>
    </row>
    <row r="14" spans="1:6" s="34" customFormat="1" ht="12" customHeight="1" x14ac:dyDescent="0.2">
      <c r="A14" s="39" t="s">
        <v>29</v>
      </c>
      <c r="B14" s="40" t="s">
        <v>30</v>
      </c>
      <c r="C14" s="41">
        <v>12806000</v>
      </c>
      <c r="D14" s="41">
        <v>12806000</v>
      </c>
      <c r="E14" s="41">
        <f>+'[1]5.-hivatal'!E14-'[1]5.2.-Hivatal önk. fel.'!E14</f>
        <v>12403741</v>
      </c>
      <c r="F14" s="43">
        <f>+E14/D14</f>
        <v>0.96858823988755272</v>
      </c>
    </row>
    <row r="15" spans="1:6" s="34" customFormat="1" ht="12" customHeight="1" x14ac:dyDescent="0.2">
      <c r="A15" s="39" t="s">
        <v>31</v>
      </c>
      <c r="B15" s="40" t="s">
        <v>32</v>
      </c>
      <c r="C15" s="44"/>
      <c r="D15" s="44"/>
      <c r="E15" s="41">
        <f>+'[1]5.-hivatal'!E15</f>
        <v>932000</v>
      </c>
      <c r="F15" s="43"/>
    </row>
    <row r="16" spans="1:6" s="34" customFormat="1" ht="12" customHeight="1" x14ac:dyDescent="0.2">
      <c r="A16" s="39" t="s">
        <v>33</v>
      </c>
      <c r="B16" s="40" t="s">
        <v>34</v>
      </c>
      <c r="C16" s="45"/>
      <c r="D16" s="45"/>
      <c r="E16" s="45">
        <f>+'[1]5.-hivatal'!E16</f>
        <v>2035</v>
      </c>
      <c r="F16" s="46"/>
    </row>
    <row r="17" spans="1:6" s="47" customFormat="1" ht="12" customHeight="1" x14ac:dyDescent="0.2">
      <c r="A17" s="39" t="s">
        <v>35</v>
      </c>
      <c r="B17" s="40" t="s">
        <v>36</v>
      </c>
      <c r="C17" s="41"/>
      <c r="D17" s="41"/>
      <c r="E17" s="41"/>
      <c r="F17" s="43"/>
    </row>
    <row r="18" spans="1:6" s="47" customFormat="1" ht="12" customHeight="1" x14ac:dyDescent="0.2">
      <c r="A18" s="39" t="s">
        <v>37</v>
      </c>
      <c r="B18" s="48" t="s">
        <v>38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39</v>
      </c>
      <c r="B19" s="49" t="s">
        <v>40</v>
      </c>
      <c r="C19" s="50"/>
      <c r="D19" s="45"/>
      <c r="E19" s="45">
        <f>+'[1]5.-hivatal'!E19</f>
        <v>1501199</v>
      </c>
      <c r="F19" s="46"/>
    </row>
    <row r="20" spans="1:6" s="34" customFormat="1" ht="21.75" customHeight="1" thickBot="1" x14ac:dyDescent="0.25">
      <c r="A20" s="23" t="s">
        <v>41</v>
      </c>
      <c r="B20" s="31" t="s">
        <v>42</v>
      </c>
      <c r="C20" s="32"/>
      <c r="D20" s="32">
        <f>SUM(D21:D23)</f>
        <v>1360000</v>
      </c>
      <c r="E20" s="32">
        <f>SUM(E21:E23)</f>
        <v>1373267</v>
      </c>
      <c r="F20" s="51"/>
    </row>
    <row r="21" spans="1:6" s="47" customFormat="1" ht="12" customHeight="1" x14ac:dyDescent="0.2">
      <c r="A21" s="39" t="s">
        <v>43</v>
      </c>
      <c r="B21" s="52" t="s">
        <v>44</v>
      </c>
      <c r="C21" s="53"/>
      <c r="D21" s="53"/>
      <c r="E21" s="53"/>
      <c r="F21" s="42"/>
    </row>
    <row r="22" spans="1:6" s="47" customFormat="1" ht="12" customHeight="1" x14ac:dyDescent="0.2">
      <c r="A22" s="39" t="s">
        <v>45</v>
      </c>
      <c r="B22" s="54" t="s">
        <v>46</v>
      </c>
      <c r="C22" s="41"/>
      <c r="D22" s="41"/>
      <c r="E22" s="41"/>
      <c r="F22" s="42"/>
    </row>
    <row r="23" spans="1:6" s="47" customFormat="1" ht="12" customHeight="1" x14ac:dyDescent="0.2">
      <c r="A23" s="39" t="s">
        <v>47</v>
      </c>
      <c r="B23" s="54" t="s">
        <v>48</v>
      </c>
      <c r="C23" s="41"/>
      <c r="D23" s="41">
        <v>1360000</v>
      </c>
      <c r="E23" s="41">
        <f>+'[1]5.-hivatal'!E23</f>
        <v>1373267</v>
      </c>
      <c r="F23" s="42"/>
    </row>
    <row r="24" spans="1:6" s="47" customFormat="1" ht="12" customHeight="1" thickBot="1" x14ac:dyDescent="0.25">
      <c r="A24" s="39" t="s">
        <v>49</v>
      </c>
      <c r="B24" s="54" t="s">
        <v>50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51</v>
      </c>
      <c r="B25" s="56" t="s">
        <v>52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53</v>
      </c>
      <c r="B26" s="56" t="s">
        <v>54</v>
      </c>
      <c r="C26" s="57"/>
      <c r="D26" s="57"/>
      <c r="E26" s="57"/>
      <c r="F26" s="51"/>
    </row>
    <row r="27" spans="1:6" s="47" customFormat="1" ht="12" customHeight="1" x14ac:dyDescent="0.2">
      <c r="A27" s="59" t="s">
        <v>55</v>
      </c>
      <c r="B27" s="60" t="s">
        <v>46</v>
      </c>
      <c r="C27" s="61"/>
      <c r="D27" s="61"/>
      <c r="E27" s="61"/>
      <c r="F27" s="62"/>
    </row>
    <row r="28" spans="1:6" s="47" customFormat="1" ht="12" customHeight="1" x14ac:dyDescent="0.2">
      <c r="A28" s="59" t="s">
        <v>56</v>
      </c>
      <c r="B28" s="63" t="s">
        <v>57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58</v>
      </c>
      <c r="B29" s="66" t="s">
        <v>59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60</v>
      </c>
      <c r="B30" s="56" t="s">
        <v>61</v>
      </c>
      <c r="C30" s="70">
        <f>SUM(C31:C33)</f>
        <v>0</v>
      </c>
      <c r="D30" s="70">
        <f>SUM(D31:D33)</f>
        <v>0</v>
      </c>
      <c r="E30" s="70">
        <f>SUM(E31:E33)</f>
        <v>0</v>
      </c>
      <c r="F30" s="51"/>
    </row>
    <row r="31" spans="1:6" s="47" customFormat="1" ht="12" customHeight="1" x14ac:dyDescent="0.2">
      <c r="A31" s="59" t="s">
        <v>62</v>
      </c>
      <c r="B31" s="60" t="s">
        <v>63</v>
      </c>
      <c r="C31" s="61"/>
      <c r="D31" s="61"/>
      <c r="E31" s="61"/>
      <c r="F31" s="62"/>
    </row>
    <row r="32" spans="1:6" s="47" customFormat="1" ht="12" customHeight="1" x14ac:dyDescent="0.2">
      <c r="A32" s="59" t="s">
        <v>64</v>
      </c>
      <c r="B32" s="63" t="s">
        <v>65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66</v>
      </c>
      <c r="B33" s="72" t="s">
        <v>67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68</v>
      </c>
      <c r="B34" s="56" t="s">
        <v>69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70</v>
      </c>
      <c r="B35" s="75" t="s">
        <v>71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72</v>
      </c>
      <c r="B36" s="75" t="s">
        <v>73</v>
      </c>
      <c r="C36" s="76">
        <f>C8+C20+C25+C26+C30+C34+C35</f>
        <v>60386000</v>
      </c>
      <c r="D36" s="76">
        <f>D8+D20+D25+D26+D30+D34+D35</f>
        <v>61746000</v>
      </c>
      <c r="E36" s="76">
        <f>E8+E20+E25+E26+E30+E34+E35</f>
        <v>66981488</v>
      </c>
      <c r="F36" s="78">
        <f>+E36/D36</f>
        <v>1.084790723285719</v>
      </c>
      <c r="G36" s="79"/>
    </row>
    <row r="37" spans="1:7" s="34" customFormat="1" ht="12" customHeight="1" thickBot="1" x14ac:dyDescent="0.25">
      <c r="A37" s="80" t="s">
        <v>74</v>
      </c>
      <c r="B37" s="75" t="s">
        <v>75</v>
      </c>
      <c r="C37" s="76">
        <v>265748000</v>
      </c>
      <c r="D37" s="76">
        <f>SUM(D38:D40)</f>
        <v>272034576</v>
      </c>
      <c r="E37" s="76">
        <f>SUM(E38:E40)</f>
        <v>221028452</v>
      </c>
      <c r="F37" s="78">
        <f>+E37/D37</f>
        <v>0.81250131968518591</v>
      </c>
    </row>
    <row r="38" spans="1:7" s="34" customFormat="1" ht="12" customHeight="1" x14ac:dyDescent="0.2">
      <c r="A38" s="59" t="s">
        <v>76</v>
      </c>
      <c r="B38" s="60" t="s">
        <v>77</v>
      </c>
      <c r="C38" s="61"/>
      <c r="D38" s="61">
        <v>806038</v>
      </c>
      <c r="E38" s="61">
        <v>806038</v>
      </c>
      <c r="F38" s="81">
        <v>1</v>
      </c>
    </row>
    <row r="39" spans="1:7" s="34" customFormat="1" ht="12" customHeight="1" x14ac:dyDescent="0.2">
      <c r="A39" s="59" t="s">
        <v>78</v>
      </c>
      <c r="B39" s="63" t="s">
        <v>79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80</v>
      </c>
      <c r="B40" s="72" t="s">
        <v>81</v>
      </c>
      <c r="C40" s="70">
        <v>265748000</v>
      </c>
      <c r="D40" s="70">
        <v>271228538</v>
      </c>
      <c r="E40" s="70">
        <f>+'[1]5.-hivatal'!E40-'[1]5.3.-Hivatal áll.fel.'!E40</f>
        <v>220222414</v>
      </c>
      <c r="F40" s="83">
        <f>+E40/D40</f>
        <v>0.81194411039446002</v>
      </c>
    </row>
    <row r="41" spans="1:7" s="47" customFormat="1" ht="15" customHeight="1" thickBot="1" x14ac:dyDescent="0.25">
      <c r="A41" s="80" t="s">
        <v>82</v>
      </c>
      <c r="B41" s="84" t="s">
        <v>83</v>
      </c>
      <c r="C41" s="85">
        <f>C36+C40</f>
        <v>326134000</v>
      </c>
      <c r="D41" s="85">
        <f>D36+D37</f>
        <v>333780576</v>
      </c>
      <c r="E41" s="85">
        <f>E36+E37</f>
        <v>288009940</v>
      </c>
      <c r="F41" s="86">
        <f>+E41/D41</f>
        <v>0.86287208036935015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84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17</v>
      </c>
      <c r="B45" s="56" t="s">
        <v>85</v>
      </c>
      <c r="C45" s="57">
        <f>SUM(C46:C50)</f>
        <v>324229000</v>
      </c>
      <c r="D45" s="57">
        <f>SUM(D46:D50)</f>
        <v>331875576</v>
      </c>
      <c r="E45" s="57">
        <f>SUM(E46:E50)</f>
        <v>289794891</v>
      </c>
      <c r="F45" s="33">
        <f>+E45/D45</f>
        <v>0.87320342910681681</v>
      </c>
    </row>
    <row r="46" spans="1:7" ht="12" customHeight="1" x14ac:dyDescent="0.2">
      <c r="A46" s="39" t="s">
        <v>19</v>
      </c>
      <c r="B46" s="52" t="s">
        <v>86</v>
      </c>
      <c r="C46" s="53">
        <v>158303000</v>
      </c>
      <c r="D46" s="53">
        <v>164641586</v>
      </c>
      <c r="E46" s="53">
        <f>+'[1]5.-hivatal'!E46-'[1]5.2.-Hivatal önk. fel.'!E46-'[1]5.3.-Hivatal áll.fel.'!E46</f>
        <v>159282115</v>
      </c>
      <c r="F46" s="81">
        <f>+E46/D46</f>
        <v>0.96744764715762643</v>
      </c>
      <c r="G46" s="101"/>
    </row>
    <row r="47" spans="1:7" ht="12" customHeight="1" x14ac:dyDescent="0.2">
      <c r="A47" s="39" t="s">
        <v>21</v>
      </c>
      <c r="B47" s="54" t="s">
        <v>87</v>
      </c>
      <c r="C47" s="41">
        <v>39546000</v>
      </c>
      <c r="D47" s="41">
        <v>40677990</v>
      </c>
      <c r="E47" s="41">
        <f>+'[1]5.-hivatal'!E47-'[1]5.2.-Hivatal önk. fel.'!E47-'[1]5.3.-Hivatal áll.fel.'!E47</f>
        <v>35641211</v>
      </c>
      <c r="F47" s="102">
        <f>+E47/D47</f>
        <v>0.87617925566135402</v>
      </c>
      <c r="G47" s="101"/>
    </row>
    <row r="48" spans="1:7" ht="12" customHeight="1" x14ac:dyDescent="0.2">
      <c r="A48" s="39" t="s">
        <v>23</v>
      </c>
      <c r="B48" s="54" t="s">
        <v>88</v>
      </c>
      <c r="C48" s="41">
        <v>126380000</v>
      </c>
      <c r="D48" s="41">
        <v>126556000</v>
      </c>
      <c r="E48" s="41">
        <f>+'[1]5.-hivatal'!E48-'[1]5.2.-Hivatal önk. fel.'!E48-'[1]5.3.-Hivatal áll.fel.'!E48</f>
        <v>94871565</v>
      </c>
      <c r="F48" s="102">
        <f>+E48/D48</f>
        <v>0.74964098896930997</v>
      </c>
      <c r="G48" s="101"/>
    </row>
    <row r="49" spans="1:7" ht="12" customHeight="1" x14ac:dyDescent="0.2">
      <c r="A49" s="39" t="s">
        <v>25</v>
      </c>
      <c r="B49" s="54" t="s">
        <v>89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27</v>
      </c>
      <c r="B50" s="54" t="s">
        <v>90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41</v>
      </c>
      <c r="B51" s="56" t="s">
        <v>91</v>
      </c>
      <c r="C51" s="57">
        <f>SUM(C52:C54)</f>
        <v>1905000</v>
      </c>
      <c r="D51" s="57">
        <f>SUM(D52:D54)</f>
        <v>1905000</v>
      </c>
      <c r="E51" s="57">
        <f>SUM(E52:E55)</f>
        <v>1815565</v>
      </c>
      <c r="F51" s="33">
        <f>+E51/D51</f>
        <v>0.95305249343832021</v>
      </c>
    </row>
    <row r="52" spans="1:7" s="100" customFormat="1" ht="12" customHeight="1" x14ac:dyDescent="0.2">
      <c r="A52" s="39" t="s">
        <v>43</v>
      </c>
      <c r="B52" s="52" t="s">
        <v>92</v>
      </c>
      <c r="C52" s="53">
        <v>1905000</v>
      </c>
      <c r="D52" s="53">
        <v>1905000</v>
      </c>
      <c r="E52" s="53">
        <f>+'[1]5.-hivatal'!E52</f>
        <v>1815565</v>
      </c>
      <c r="F52" s="81">
        <f>+E52/D52</f>
        <v>0.95305249343832021</v>
      </c>
    </row>
    <row r="53" spans="1:7" ht="12" customHeight="1" x14ac:dyDescent="0.2">
      <c r="A53" s="39" t="s">
        <v>45</v>
      </c>
      <c r="B53" s="54" t="s">
        <v>93</v>
      </c>
      <c r="C53" s="41"/>
      <c r="D53" s="41"/>
      <c r="E53" s="41"/>
      <c r="F53" s="103"/>
    </row>
    <row r="54" spans="1:7" ht="12" customHeight="1" x14ac:dyDescent="0.2">
      <c r="A54" s="39" t="s">
        <v>47</v>
      </c>
      <c r="B54" s="54" t="s">
        <v>94</v>
      </c>
      <c r="C54" s="41"/>
      <c r="D54" s="41"/>
      <c r="E54" s="41"/>
      <c r="F54" s="103"/>
    </row>
    <row r="55" spans="1:7" ht="12" customHeight="1" thickBot="1" x14ac:dyDescent="0.25">
      <c r="A55" s="39" t="s">
        <v>49</v>
      </c>
      <c r="B55" s="54" t="s">
        <v>95</v>
      </c>
      <c r="C55" s="41"/>
      <c r="D55" s="41"/>
      <c r="E55" s="41"/>
      <c r="F55" s="103"/>
    </row>
    <row r="56" spans="1:7" ht="15" customHeight="1" thickBot="1" x14ac:dyDescent="0.25">
      <c r="A56" s="55" t="s">
        <v>51</v>
      </c>
      <c r="B56" s="104" t="s">
        <v>96</v>
      </c>
      <c r="C56" s="105">
        <f>C51+C45</f>
        <v>326134000</v>
      </c>
      <c r="D56" s="105">
        <f>D45+D51</f>
        <v>333780576</v>
      </c>
      <c r="E56" s="105">
        <f>E51+E45</f>
        <v>291610456</v>
      </c>
      <c r="F56" s="106">
        <f>+E56/D56</f>
        <v>0.8736591550492141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 melléklet</vt:lpstr>
      <vt:lpstr>'5.1.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2019-05-26T08:01:44Z</dcterms:created>
  <dcterms:modified xsi:type="dcterms:W3CDTF">2019-05-26T08:02:48Z</dcterms:modified>
</cp:coreProperties>
</file>