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8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7">'5'!$4:$8</definedName>
    <definedName name="_xlnm.Print_Area" localSheetId="0">'1'!$A$2:$AM$40</definedName>
    <definedName name="_xlnm.Print_Area" localSheetId="1">'2'!$A$2:$AN$97</definedName>
    <definedName name="_xlnm.Print_Area" localSheetId="4">'3'!$A$2:$AN$67</definedName>
    <definedName name="_xlnm.Print_Area" localSheetId="7">'5'!$A$2:$AM$33</definedName>
  </definedNames>
  <calcPr fullCalcOnLoad="1"/>
</workbook>
</file>

<file path=xl/sharedStrings.xml><?xml version="1.0" encoding="utf-8"?>
<sst xmlns="http://schemas.openxmlformats.org/spreadsheetml/2006/main" count="1181" uniqueCount="836">
  <si>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</si>
  <si>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</si>
  <si>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</si>
  <si>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</si>
  <si>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</si>
  <si>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</si>
  <si>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</si>
  <si>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</si>
  <si>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</si>
  <si>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</si>
  <si>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</si>
  <si>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</si>
  <si>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</si>
  <si>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</si>
  <si>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</si>
  <si>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</si>
  <si>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</si>
  <si>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</si>
  <si>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</si>
  <si>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</si>
  <si>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</si>
  <si>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</si>
  <si>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</si>
  <si>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</si>
  <si>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</si>
  <si>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</si>
  <si>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</si>
  <si>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</si>
  <si>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</si>
  <si>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</si>
  <si>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</si>
  <si>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</si>
  <si>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</si>
  <si>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</si>
  <si>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</si>
  <si>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</si>
  <si>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</si>
  <si>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</si>
  <si>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</si>
  <si>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</si>
  <si>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</si>
  <si>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</si>
  <si>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</si>
  <si>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</si>
  <si>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</si>
  <si>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</si>
  <si>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</si>
  <si>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</si>
  <si>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</si>
  <si>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</si>
  <si>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</si>
  <si>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</si>
  <si>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</si>
  <si>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</si>
  <si>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</si>
  <si>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</si>
  <si>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</si>
  <si>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</si>
  <si>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</si>
  <si>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</si>
  <si>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</si>
  <si>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</si>
  <si>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</si>
  <si>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</si>
  <si>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</si>
  <si>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</si>
  <si>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</si>
  <si>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</si>
  <si>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</si>
  <si>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</si>
  <si>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</si>
  <si>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</si>
  <si>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</si>
  <si>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</si>
  <si>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</si>
  <si>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</si>
  <si>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</si>
  <si>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</si>
  <si>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</si>
  <si>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</si>
  <si>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</si>
  <si>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</si>
  <si>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</si>
  <si>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</si>
  <si>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</si>
  <si>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</si>
  <si>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</si>
  <si>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</si>
  <si>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</si>
  <si>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</si>
  <si>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</si>
  <si>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</si>
  <si>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</si>
  <si>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</si>
  <si>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</si>
  <si>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</si>
  <si>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</si>
  <si>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</si>
  <si>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</si>
  <si>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</si>
  <si>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</si>
  <si>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</si>
  <si>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</si>
  <si>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</si>
  <si>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</si>
  <si>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</si>
  <si>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</si>
  <si>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</si>
  <si>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</si>
  <si>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</si>
  <si>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</si>
  <si>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</si>
  <si>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</si>
  <si>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</si>
  <si>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</si>
  <si>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</si>
  <si>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</si>
  <si>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</si>
  <si>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</si>
  <si>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</si>
  <si>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</si>
  <si>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</si>
  <si>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</si>
  <si>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</si>
  <si>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</si>
  <si>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</si>
  <si>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</si>
  <si>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</si>
  <si>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</si>
  <si>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</si>
  <si>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</si>
  <si>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</si>
  <si>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</si>
  <si>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</si>
  <si>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</si>
  <si>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</si>
  <si>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</si>
  <si>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</si>
  <si>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</si>
  <si>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</si>
  <si>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</si>
  <si>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</si>
  <si>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</si>
  <si>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</si>
  <si>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</si>
  <si>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</si>
  <si>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</si>
  <si>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</si>
  <si>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</si>
  <si>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</si>
  <si>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</si>
  <si>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</si>
  <si>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</si>
  <si>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</si>
  <si>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</si>
  <si>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</si>
  <si>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</si>
  <si>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</si>
  <si>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</si>
  <si>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</si>
  <si>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</si>
  <si>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</si>
  <si>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</si>
  <si>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</si>
  <si>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</si>
  <si>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</si>
  <si>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</si>
  <si>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</si>
  <si>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</si>
  <si>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</si>
  <si>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</si>
  <si>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</si>
  <si>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</si>
  <si>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</si>
  <si>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</si>
  <si>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</si>
  <si>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</si>
  <si>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</si>
  <si>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</si>
  <si>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</si>
  <si>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</si>
  <si>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</si>
  <si>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</si>
  <si>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</si>
  <si>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</si>
  <si>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</si>
  <si>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</si>
  <si>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</si>
  <si>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</si>
  <si>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</si>
  <si>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</si>
  <si>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</si>
  <si>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</si>
  <si>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</si>
  <si>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</si>
  <si>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</si>
  <si>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</si>
  <si>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</si>
  <si>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</si>
  <si>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</si>
  <si>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</si>
  <si>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</si>
  <si>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</si>
  <si>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</si>
  <si>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</si>
  <si>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</si>
  <si>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</si>
  <si>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</si>
  <si>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</si>
  <si>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</si>
  <si>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</si>
  <si>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</si>
  <si>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</si>
  <si>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</si>
  <si>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</si>
  <si>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</si>
  <si>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</si>
  <si>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</si>
  <si>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</si>
  <si>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</si>
  <si>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</si>
  <si>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</si>
  <si>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</si>
  <si>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</si>
  <si>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</si>
  <si>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</si>
  <si>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</si>
  <si>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</si>
  <si>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</si>
  <si>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</si>
  <si>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</si>
  <si>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</si>
  <si>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</si>
  <si>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</si>
  <si>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</si>
  <si>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</si>
  <si>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</si>
  <si>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</si>
  <si>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</si>
  <si>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</si>
  <si>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</si>
  <si>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</si>
  <si>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</si>
  <si>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</si>
  <si>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</si>
  <si>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</si>
  <si>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</si>
  <si>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</si>
  <si>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</si>
  <si>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</si>
  <si>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</si>
  <si>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</si>
  <si>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</si>
  <si>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</si>
  <si>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</si>
  <si>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</si>
  <si>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</si>
  <si>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</si>
  <si>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</si>
  <si>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</si>
  <si>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</si>
  <si>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</si>
  <si>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</si>
  <si>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</si>
  <si>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</si>
  <si>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</si>
  <si>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</si>
  <si>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</si>
  <si>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</si>
  <si>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</si>
  <si>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</si>
  <si>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</si>
  <si>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</si>
  <si>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</si>
  <si>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</si>
  <si>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</si>
  <si>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</si>
  <si>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</si>
  <si>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</si>
  <si>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</si>
  <si>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</si>
  <si>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</si>
  <si>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</si>
  <si>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</si>
  <si>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</si>
  <si>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</si>
  <si>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</si>
  <si>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</si>
  <si>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</si>
  <si>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</si>
  <si>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</si>
  <si>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</si>
  <si>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</si>
  <si>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</si>
  <si>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</si>
  <si>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</si>
  <si>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</si>
  <si>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</si>
  <si>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</si>
  <si>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</si>
  <si>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</si>
  <si>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</si>
  <si>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</si>
  <si>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</si>
  <si>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</si>
  <si>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</si>
  <si>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</si>
  <si>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</si>
  <si>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</si>
  <si>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</si>
  <si>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</si>
  <si>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</si>
  <si>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</si>
  <si>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</si>
  <si>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</si>
  <si>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</si>
  <si>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</si>
  <si>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</si>
  <si>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</si>
  <si>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</si>
  <si>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</si>
  <si>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</si>
  <si>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</si>
  <si>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</si>
  <si>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</si>
  <si>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</si>
  <si>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</si>
  <si>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</si>
  <si>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</si>
  <si>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</si>
  <si>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</si>
  <si>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</si>
  <si>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</si>
  <si>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</si>
  <si>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</si>
  <si>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</si>
  <si>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</si>
  <si>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</si>
  <si>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</si>
  <si>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</si>
  <si>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</si>
  <si>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</si>
  <si>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</si>
  <si>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</si>
  <si>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</si>
  <si>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</si>
  <si>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</si>
  <si>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</si>
  <si>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</si>
  <si>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</si>
  <si>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</si>
  <si>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</si>
  <si>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</si>
  <si>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</si>
  <si>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</si>
  <si>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</si>
  <si>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</si>
  <si>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</si>
  <si>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</si>
  <si>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</si>
  <si>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</si>
  <si>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</si>
  <si>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</si>
  <si>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</si>
  <si>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</si>
  <si>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</si>
  <si>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</si>
  <si>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</si>
  <si>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</si>
  <si>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</si>
  <si>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</si>
  <si>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</si>
  <si>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</si>
  <si>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</si>
  <si>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</si>
  <si>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</si>
  <si>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</si>
  <si>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</si>
  <si>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</si>
  <si>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</si>
  <si>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</si>
  <si>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</si>
  <si>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</si>
  <si>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</si>
  <si>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</si>
  <si>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</si>
  <si>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</si>
  <si>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</si>
  <si>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</si>
  <si>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</si>
  <si>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</si>
  <si>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</si>
  <si>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</si>
  <si>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</si>
  <si>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</si>
  <si>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</si>
  <si>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</si>
  <si>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</si>
  <si>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</si>
  <si>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</si>
  <si>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</si>
  <si>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</si>
  <si>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</si>
  <si>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</si>
  <si>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</si>
  <si>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</si>
  <si>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</si>
  <si>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</si>
  <si>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</si>
  <si>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</si>
  <si>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</si>
  <si>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</si>
  <si>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</si>
  <si>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</si>
  <si>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K911</t>
  </si>
  <si>
    <t>K912</t>
  </si>
  <si>
    <t>Pénzügyi lízing kiadásai</t>
  </si>
  <si>
    <t>K91</t>
  </si>
  <si>
    <t>K92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</si>
  <si>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</si>
  <si>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</si>
  <si>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</si>
  <si>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</si>
  <si>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</si>
  <si>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</si>
  <si>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</si>
  <si>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</si>
  <si>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</si>
  <si>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</si>
  <si>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</si>
  <si>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</si>
  <si>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</si>
  <si>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</si>
  <si>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</si>
  <si>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</si>
  <si>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</si>
  <si>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</si>
  <si>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</si>
  <si>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</si>
  <si>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</si>
  <si>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</si>
  <si>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</si>
  <si>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</si>
  <si>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</si>
  <si>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</si>
  <si>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</si>
  <si>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</si>
  <si>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</si>
  <si>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</si>
  <si>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</si>
  <si>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</si>
  <si>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</si>
  <si>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</si>
  <si>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</si>
  <si>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</si>
  <si>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</si>
  <si>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</si>
  <si>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</si>
  <si>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</si>
  <si>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</si>
  <si>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</si>
  <si>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</si>
  <si>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</si>
  <si>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</si>
  <si>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</si>
  <si>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</si>
  <si>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</si>
  <si>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</si>
  <si>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</si>
  <si>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</si>
  <si>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</si>
  <si>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</si>
  <si>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</si>
  <si>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</si>
  <si>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</si>
  <si>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</si>
  <si>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</si>
  <si>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</si>
  <si>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</si>
  <si>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</si>
  <si>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</si>
  <si>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</si>
  <si>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</si>
  <si>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</si>
  <si>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</si>
  <si>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</si>
  <si>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</si>
  <si>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</si>
  <si>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</si>
  <si>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</si>
  <si>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</si>
  <si>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</si>
  <si>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</si>
  <si>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</si>
  <si>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</si>
  <si>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</si>
  <si>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</si>
  <si>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</si>
  <si>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</si>
  <si>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</si>
  <si>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</si>
  <si>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</si>
  <si>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</si>
  <si>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</si>
  <si>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</si>
  <si>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</si>
  <si>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</si>
  <si>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</si>
  <si>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</si>
  <si>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</si>
  <si>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</si>
  <si>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</si>
  <si>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</si>
  <si>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</si>
  <si>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</si>
  <si>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</si>
  <si>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</si>
  <si>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</si>
  <si>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</si>
  <si>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</si>
  <si>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</si>
  <si>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</si>
  <si>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</si>
  <si>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</si>
  <si>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</si>
  <si>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</si>
  <si>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</si>
  <si>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</si>
  <si>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</si>
  <si>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</si>
  <si>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</si>
  <si>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</si>
  <si>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</si>
  <si>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</si>
  <si>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</si>
  <si>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</si>
  <si>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</si>
  <si>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</si>
  <si>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</si>
  <si>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</si>
  <si>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</si>
  <si>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</si>
  <si>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</si>
  <si>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</si>
  <si>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</si>
  <si>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</si>
  <si>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</si>
  <si>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</si>
  <si>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</si>
  <si>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</si>
  <si>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</si>
  <si>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</si>
  <si>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</si>
  <si>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</si>
  <si>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</si>
  <si>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</si>
  <si>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</si>
  <si>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</si>
  <si>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</si>
  <si>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</si>
  <si>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</si>
  <si>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</si>
  <si>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</si>
  <si>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</si>
  <si>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</si>
  <si>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</si>
  <si>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</si>
  <si>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</si>
  <si>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</si>
  <si>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</si>
  <si>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</si>
  <si>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</si>
  <si>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</si>
  <si>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</si>
  <si>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</si>
  <si>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</si>
  <si>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</si>
  <si>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</si>
  <si>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</si>
  <si>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</si>
  <si>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</si>
  <si>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 xml:space="preserve">ezer forintban  </t>
  </si>
  <si>
    <t>önkormányz.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</si>
  <si>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</si>
  <si>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</si>
  <si>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</si>
  <si>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</si>
  <si>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</si>
  <si>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</si>
  <si>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</si>
  <si>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</si>
  <si>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</si>
  <si>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</si>
  <si>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</si>
  <si>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</si>
  <si>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</si>
  <si>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</si>
  <si>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</si>
  <si>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</si>
  <si>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</si>
  <si>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</si>
  <si>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</si>
  <si>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</si>
  <si>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</si>
  <si>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</si>
  <si>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</si>
  <si>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</si>
  <si>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</si>
  <si>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</si>
  <si>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</si>
  <si>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</si>
  <si>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</si>
  <si>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</si>
  <si>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</si>
  <si>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</si>
  <si>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</si>
  <si>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</si>
  <si>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</si>
  <si>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</si>
  <si>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</si>
  <si>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</si>
  <si>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</si>
  <si>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</si>
  <si>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</si>
  <si>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</si>
  <si>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</si>
  <si>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</si>
  <si>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</si>
  <si>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</si>
  <si>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</si>
  <si>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</si>
  <si>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</si>
  <si>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</si>
  <si>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</si>
  <si>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</si>
  <si>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Galambok Község Önkormányzat és Intézménye</t>
  </si>
  <si>
    <t>Város és Községgazdálkodás</t>
  </si>
  <si>
    <t>Közmunka programban résztvevők</t>
  </si>
  <si>
    <t xml:space="preserve">Önkormányzat </t>
  </si>
  <si>
    <t xml:space="preserve">KÖH </t>
  </si>
  <si>
    <t>Ezer Ft-ban</t>
  </si>
  <si>
    <t>Támogatott cél megnevezése</t>
  </si>
  <si>
    <t>Intézményfennt. Átadás</t>
  </si>
  <si>
    <t>Horgászegyesület támogatása</t>
  </si>
  <si>
    <t>Nyugdíjas klub</t>
  </si>
  <si>
    <t>KÖH finanszírozás</t>
  </si>
  <si>
    <t>Jogcím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</si>
  <si>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</si>
  <si>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</si>
  <si>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</si>
  <si>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</si>
  <si>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</si>
  <si>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</si>
  <si>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</si>
  <si>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</si>
  <si>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</si>
  <si>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</si>
  <si>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</si>
  <si>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</si>
  <si>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</si>
  <si>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</si>
  <si>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</si>
  <si>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</si>
  <si>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</si>
  <si>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</si>
  <si>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</si>
  <si>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</si>
  <si>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</si>
  <si>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</si>
  <si>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</si>
  <si>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</si>
  <si>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2014. előtti kifizetés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</si>
  <si>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</si>
  <si>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</si>
  <si>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</si>
  <si>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</si>
  <si>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</si>
  <si>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</si>
  <si>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 xml:space="preserve">                    Galambok Község Önkormányzata</t>
  </si>
  <si>
    <t>GALAMBOK  KÖZSÉG ÖNKORMÁNYZATA</t>
  </si>
  <si>
    <t>Működési bevételek</t>
  </si>
  <si>
    <t>Települési támogatás</t>
  </si>
  <si>
    <t>2018. évi terv</t>
  </si>
  <si>
    <t>096010</t>
  </si>
  <si>
    <t>011130</t>
  </si>
  <si>
    <t>066020</t>
  </si>
  <si>
    <t>041233</t>
  </si>
  <si>
    <t>074031</t>
  </si>
  <si>
    <t>Vis maior pályázat</t>
  </si>
  <si>
    <t>2016. ÉVI KÖLTSÉGVETÉSE</t>
  </si>
  <si>
    <t>Közművelődési érdekeltségnöv. Tám eszk besz 2015. évi áth</t>
  </si>
  <si>
    <t>Somogyi 14 számú épület vételára</t>
  </si>
  <si>
    <t>Sportöltöző felújítás</t>
  </si>
  <si>
    <t>BURSA Támogatáskezelő</t>
  </si>
  <si>
    <t>Működési átad ÁHT-n bel</t>
  </si>
  <si>
    <t>Sportegyesületek támogatása I.félév</t>
  </si>
  <si>
    <t>Működési átad ÁHT-n kív.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</si>
  <si>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</si>
  <si>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</si>
  <si>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</si>
  <si>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</si>
  <si>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</si>
  <si>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</si>
  <si>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</si>
  <si>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</si>
  <si>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</si>
  <si>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</si>
  <si>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</si>
  <si>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</si>
  <si>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>Gépjárműadó</t>
  </si>
  <si>
    <t>Adók összesen</t>
  </si>
  <si>
    <t>2016. évi 
terv</t>
  </si>
  <si>
    <t>Állami megelőlegezés visszafiz</t>
  </si>
  <si>
    <t>104042</t>
  </si>
  <si>
    <t>Család és gyermekjóléti szolgáltatás</t>
  </si>
  <si>
    <t>2016.évi előirányzat</t>
  </si>
  <si>
    <t>Óvoda kazán csere</t>
  </si>
  <si>
    <t>Polgárőrség támogatása, előző évi elmaradt tám</t>
  </si>
  <si>
    <t>2019. évi terv</t>
  </si>
  <si>
    <t>Felhalmozási átvett</t>
  </si>
  <si>
    <t>összeg ( Ft)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</si>
  <si>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</si>
  <si>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</si>
  <si>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</si>
  <si>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</si>
  <si>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</si>
  <si>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</si>
  <si>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</si>
  <si>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</si>
  <si>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Beszámítás</t>
  </si>
  <si>
    <t>2015. évről áthúzódó bérkompenzáció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</si>
  <si>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</si>
  <si>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</si>
  <si>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</si>
  <si>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</si>
  <si>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</si>
  <si>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</si>
  <si>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</si>
  <si>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</si>
  <si>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</si>
  <si>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</si>
  <si>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</si>
  <si>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</si>
  <si>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>GALAMBOK  KÖZSÉG ÖNKORMÁNYZATA ÉS INTÉZMÉNYEI</t>
  </si>
  <si>
    <t>KÖTELEZŐ, ÖNKÉNT VÁLLAL ÉS ÁLLAMIGAZGATÁSI T FELADATOK BEMUTATÁSA</t>
  </si>
  <si>
    <t>ezer Ft-ban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</si>
  <si>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</si>
  <si>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</si>
  <si>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</si>
  <si>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</si>
  <si>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</si>
  <si>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</si>
  <si>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</si>
  <si>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</si>
  <si>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</si>
  <si>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</si>
  <si>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</si>
  <si>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</si>
  <si>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</si>
  <si>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</si>
  <si>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</si>
  <si>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</si>
  <si>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Háziorvosi szolgálat</t>
  </si>
  <si>
    <t>Háziorvosi, fogorvosi  ügyeleti ellátás</t>
  </si>
  <si>
    <t>Védőnői feladatok ellátása</t>
  </si>
  <si>
    <t>Óvoda fenntartás, étkeztetés</t>
  </si>
  <si>
    <t>Pénzbeli ellátások</t>
  </si>
  <si>
    <t>Helyi közfoglalkoztatás</t>
  </si>
  <si>
    <t>Könyvtári és közművelődési feladatok</t>
  </si>
  <si>
    <t>Önként vállalt feladatok</t>
  </si>
  <si>
    <t xml:space="preserve">Önkormányzati hivatal működtetése 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</si>
  <si>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</si>
  <si>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</si>
  <si>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</si>
  <si>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</si>
  <si>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</si>
  <si>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Galamboki Szolgáltató Központ</t>
  </si>
  <si>
    <t>2017. ÉVI ÖSSZEVONT KÖLTSÉGVETÉSE</t>
  </si>
  <si>
    <t>2017.évi tervezett</t>
  </si>
  <si>
    <t>Galambok Önkormányzat tervezett működési célú pénzeszköz átadása 2017. évben</t>
  </si>
  <si>
    <t>2017. évi   terv</t>
  </si>
  <si>
    <t xml:space="preserve">Orvosi ügyelet </t>
  </si>
  <si>
    <t>Fogorvosi ügyelet 50Ft/fő (1314 fő)</t>
  </si>
  <si>
    <t>Belső ellenőrzés</t>
  </si>
  <si>
    <t>Hagyományőrző Alapítvány tám.</t>
  </si>
  <si>
    <t>Sportegyesület II.félévi támogatásához</t>
  </si>
  <si>
    <t>Galamboki Szolgáltató Központ finanszírozás</t>
  </si>
  <si>
    <t>Finanszírozás összesen</t>
  </si>
  <si>
    <t>2017. ÉVI KÖLTSÉGVETÉSE</t>
  </si>
  <si>
    <t>Galambok Önkormányzat közhatalmi  bevételeinek tervezete 2017. évre</t>
  </si>
  <si>
    <t>2017.évi terv</t>
  </si>
  <si>
    <t xml:space="preserve">          2017. ÉVI KÖLTSÉGVETÉS</t>
  </si>
  <si>
    <t>Közművelődési érdekeltségnövelő támogatás önerő</t>
  </si>
  <si>
    <t>Térfigyelő kamera rendszer bővítés</t>
  </si>
  <si>
    <t>Tanyaprogram beruházási költségei</t>
  </si>
  <si>
    <t>Tornaterem pályázat önerő</t>
  </si>
  <si>
    <t xml:space="preserve">Sportöltöző felújítás </t>
  </si>
  <si>
    <t>Belterületi utak felújítása pályázat önerő (15%)</t>
  </si>
  <si>
    <t>Táncsics-Kossuth híd felújítás</t>
  </si>
  <si>
    <t>Nagy-híd járda felújítás</t>
  </si>
  <si>
    <t>Hegyalja út burkolat felújítás</t>
  </si>
  <si>
    <t>Kossuth út vége burkolat felújítás</t>
  </si>
  <si>
    <t>Szabadság 14 épület érintésvédelem és portálfelújítás</t>
  </si>
  <si>
    <t>Óvoda tető és vizesblokk felújítás</t>
  </si>
  <si>
    <t>Óvoda parkoló és zebra kialakítás</t>
  </si>
  <si>
    <t>Hivatal épület belső felújítás</t>
  </si>
  <si>
    <t>2020. évi terv</t>
  </si>
  <si>
    <t>0.5</t>
  </si>
  <si>
    <t>2017. ÉVI KÖLTSÉGVETÉS</t>
  </si>
  <si>
    <t>Galambok Önkormányzat állami támogatása 2017.évben</t>
  </si>
  <si>
    <t>Önkormányzati hivatal működésének támogatása 7,57 fő</t>
  </si>
  <si>
    <t>2017 után</t>
  </si>
  <si>
    <t>2017. ÉVI ELŐIRÁNYZAT-FELHASZNÁLÁSI TERV</t>
  </si>
  <si>
    <t>Közművelődési érdekeltségnöv. Támogatás önerő</t>
  </si>
  <si>
    <t>Tanyaprogram beruházási költsége</t>
  </si>
  <si>
    <t>Tornaterem pályázati önerő</t>
  </si>
  <si>
    <t>Belterületi utak felújítása önerő (15%)</t>
  </si>
  <si>
    <t>28.</t>
  </si>
  <si>
    <t>29.</t>
  </si>
  <si>
    <t>Csányi Nefelejcs út és Kjossuth járda felújítás</t>
  </si>
  <si>
    <t>30.</t>
  </si>
  <si>
    <t>31.</t>
  </si>
  <si>
    <t>Csányi, Nefelejcs út és Kossuth út járda felújítás</t>
  </si>
  <si>
    <t>Előirányzott összeg</t>
  </si>
  <si>
    <t xml:space="preserve">            lakhatási támogatás</t>
  </si>
  <si>
    <t xml:space="preserve">            temetési segély</t>
  </si>
  <si>
    <t xml:space="preserve">            köztemetés</t>
  </si>
  <si>
    <t xml:space="preserve">            egyéb önkormányzat rendeletében megh. tám </t>
  </si>
  <si>
    <t>Galambok Önkormányzat 2017. évi tervezett  szociális juttatásai</t>
  </si>
  <si>
    <t>Módosított előirányzat</t>
  </si>
  <si>
    <t>Módosítás 10.12</t>
  </si>
  <si>
    <t>Módosítás 07.12.</t>
  </si>
  <si>
    <t>Módosított előiirányzat</t>
  </si>
  <si>
    <t>Galambok Önk és intézményei</t>
  </si>
  <si>
    <t>Galambok Önkormányzat 2017. évi fejlesztési kiadásai</t>
  </si>
  <si>
    <t>16. számú melléklet a 2/2017.(II.14.)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</si>
</sst>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"/>
    <numFmt numFmtId="173" formatCode="\ ##########"/>
    <numFmt numFmtId="174" formatCode="0__"/>
    <numFmt numFmtId="175" formatCode="#,###"/>
    <numFmt numFmtId="176" formatCode="_-* #,##0\ _F_t_-;\-* #,##0\ _F_t_-;_-* &quot;-&quot;??\ _F_t_-;_-@_-"/>
    <numFmt numFmtId="177" formatCode="#"/>
    <numFmt numFmtId="178" formatCode="#,##0\ _F_t"/>
    <numFmt numFmtId="179" formatCode="_-* #,##0.000\ _F_t_-;\-* #,##0.000\ _F_t_-;_-* &quot;-&quot;??\ _F_t_-;_-@_-"/>
    <numFmt numFmtId="180" formatCode="_-* #,##0.0\ _F_t_-;\-* #,##0.0\ _F_t_-;_-* &quot;-&quot;??\ _F_t_-;_-@_-"/>
    <numFmt numFmtId="181" formatCode="0.0;[Red]0.0"/>
    <numFmt numFmtId="182" formatCode="[$-40E]yyyy\.\ mmmm\ d\."/>
    <numFmt numFmtId="183" formatCode="&quot;H-&quot;0000"/>
    <numFmt numFmtId="184" formatCode="_-* #,##0.0\ _F_t_-;\-* #,##0.0\ _F_t_-;_-* &quot;-&quot;?\ _F_t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1" borderId="7" applyNumberFormat="0" applyFon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569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72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12" fillId="0" borderId="0" xfId="58" applyFont="1" applyFill="1">
      <alignment/>
      <protection/>
    </xf>
    <xf numFmtId="0" fontId="2" fillId="0" borderId="0" xfId="58">
      <alignment/>
      <protection/>
    </xf>
    <xf numFmtId="175" fontId="16" fillId="0" borderId="10" xfId="65" applyNumberFormat="1" applyFont="1" applyFill="1" applyBorder="1" applyAlignment="1">
      <alignment horizontal="centerContinuous" vertical="center" wrapText="1"/>
      <protection/>
    </xf>
    <xf numFmtId="175" fontId="16" fillId="0" borderId="11" xfId="65" applyNumberFormat="1" applyFont="1" applyFill="1" applyBorder="1" applyAlignment="1">
      <alignment horizontal="centerContinuous" vertical="center" wrapText="1"/>
      <protection/>
    </xf>
    <xf numFmtId="175" fontId="16" fillId="0" borderId="12" xfId="65" applyNumberFormat="1" applyFont="1" applyFill="1" applyBorder="1" applyAlignment="1">
      <alignment horizontal="centerContinuous" vertical="center" wrapText="1"/>
      <protection/>
    </xf>
    <xf numFmtId="175" fontId="16" fillId="0" borderId="10" xfId="65" applyNumberFormat="1" applyFont="1" applyFill="1" applyBorder="1" applyAlignment="1">
      <alignment horizontal="center" vertical="center" wrapText="1"/>
      <protection/>
    </xf>
    <xf numFmtId="175" fontId="16" fillId="0" borderId="11" xfId="65" applyNumberFormat="1" applyFont="1" applyFill="1" applyBorder="1" applyAlignment="1">
      <alignment horizontal="center" vertical="center" wrapText="1"/>
      <protection/>
    </xf>
    <xf numFmtId="175" fontId="16" fillId="0" borderId="12" xfId="65" applyNumberFormat="1" applyFont="1" applyFill="1" applyBorder="1" applyAlignment="1">
      <alignment horizontal="center" vertical="center" wrapText="1"/>
      <protection/>
    </xf>
    <xf numFmtId="175" fontId="17" fillId="0" borderId="13" xfId="65" applyNumberFormat="1" applyFont="1" applyFill="1" applyBorder="1" applyAlignment="1">
      <alignment horizontal="center" vertical="center" wrapText="1"/>
      <protection/>
    </xf>
    <xf numFmtId="175" fontId="17" fillId="0" borderId="10" xfId="65" applyNumberFormat="1" applyFont="1" applyFill="1" applyBorder="1" applyAlignment="1">
      <alignment horizontal="center" vertical="center" wrapText="1"/>
      <protection/>
    </xf>
    <xf numFmtId="175" fontId="17" fillId="0" borderId="11" xfId="65" applyNumberFormat="1" applyFont="1" applyFill="1" applyBorder="1" applyAlignment="1">
      <alignment horizontal="center" vertical="center" wrapText="1"/>
      <protection/>
    </xf>
    <xf numFmtId="175" fontId="17" fillId="0" borderId="12" xfId="65" applyNumberFormat="1" applyFont="1" applyFill="1" applyBorder="1" applyAlignment="1">
      <alignment horizontal="center" vertical="center" wrapText="1"/>
      <protection/>
    </xf>
    <xf numFmtId="175" fontId="15" fillId="0" borderId="14" xfId="65" applyNumberFormat="1" applyFill="1" applyBorder="1" applyAlignment="1">
      <alignment horizontal="left" vertical="center" wrapText="1" indent="1"/>
      <protection/>
    </xf>
    <xf numFmtId="175" fontId="18" fillId="0" borderId="15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16" xfId="65" applyNumberFormat="1" applyFont="1" applyFill="1" applyBorder="1" applyAlignment="1" applyProtection="1">
      <alignment vertical="center" wrapText="1"/>
      <protection locked="0"/>
    </xf>
    <xf numFmtId="175" fontId="18" fillId="0" borderId="17" xfId="65" applyNumberFormat="1" applyFont="1" applyFill="1" applyBorder="1" applyAlignment="1" applyProtection="1">
      <alignment vertical="center" wrapText="1"/>
      <protection locked="0"/>
    </xf>
    <xf numFmtId="175" fontId="15" fillId="0" borderId="18" xfId="65" applyNumberFormat="1" applyFill="1" applyBorder="1" applyAlignment="1">
      <alignment horizontal="left" vertical="center" wrapText="1" indent="1"/>
      <protection/>
    </xf>
    <xf numFmtId="175" fontId="18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0" xfId="65" applyNumberFormat="1" applyFont="1" applyFill="1" applyBorder="1" applyAlignment="1" applyProtection="1">
      <alignment vertical="center" wrapText="1"/>
      <protection locked="0"/>
    </xf>
    <xf numFmtId="175" fontId="18" fillId="0" borderId="21" xfId="65" applyNumberFormat="1" applyFont="1" applyFill="1" applyBorder="1" applyAlignment="1" applyProtection="1">
      <alignment vertical="center" wrapText="1"/>
      <protection locked="0"/>
    </xf>
    <xf numFmtId="175" fontId="18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13" xfId="65" applyNumberFormat="1" applyFont="1" applyFill="1" applyBorder="1" applyAlignment="1">
      <alignment horizontal="left" vertical="center" wrapText="1" indent="1"/>
      <protection/>
    </xf>
    <xf numFmtId="175" fontId="17" fillId="0" borderId="10" xfId="65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11" xfId="65" applyNumberFormat="1" applyFont="1" applyFill="1" applyBorder="1" applyAlignment="1" applyProtection="1">
      <alignment vertical="center" wrapText="1"/>
      <protection/>
    </xf>
    <xf numFmtId="175" fontId="17" fillId="0" borderId="12" xfId="65" applyNumberFormat="1" applyFont="1" applyFill="1" applyBorder="1" applyAlignment="1" applyProtection="1">
      <alignment vertical="center" wrapText="1"/>
      <protection/>
    </xf>
    <xf numFmtId="175" fontId="17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16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17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0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1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3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4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5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6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12" xfId="65" applyNumberFormat="1" applyFont="1" applyFill="1" applyBorder="1" applyAlignment="1" applyProtection="1">
      <alignment vertical="center" wrapText="1"/>
      <protection/>
    </xf>
    <xf numFmtId="175" fontId="16" fillId="0" borderId="10" xfId="65" applyNumberFormat="1" applyFont="1" applyFill="1" applyBorder="1" applyAlignment="1">
      <alignment horizontal="left" vertical="center" wrapText="1" indent="1"/>
      <protection/>
    </xf>
    <xf numFmtId="175" fontId="17" fillId="0" borderId="11" xfId="65" applyNumberFormat="1" applyFont="1" applyFill="1" applyBorder="1" applyAlignment="1">
      <alignment vertical="center" wrapText="1"/>
      <protection/>
    </xf>
    <xf numFmtId="175" fontId="17" fillId="0" borderId="12" xfId="65" applyNumberFormat="1" applyFont="1" applyFill="1" applyBorder="1" applyAlignment="1">
      <alignment vertical="center" wrapText="1"/>
      <protection/>
    </xf>
    <xf numFmtId="175" fontId="17" fillId="0" borderId="27" xfId="65" applyNumberFormat="1" applyFont="1" applyFill="1" applyBorder="1" applyAlignment="1">
      <alignment horizontal="left" vertical="center" wrapText="1" indent="1"/>
      <protection/>
    </xf>
    <xf numFmtId="175" fontId="17" fillId="0" borderId="28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58" applyFont="1">
      <alignment/>
      <protection/>
    </xf>
    <xf numFmtId="175" fontId="25" fillId="0" borderId="0" xfId="65" applyNumberFormat="1" applyFont="1" applyFill="1" applyAlignment="1">
      <alignment horizontal="center" vertical="center" wrapText="1"/>
      <protection/>
    </xf>
    <xf numFmtId="175" fontId="25" fillId="0" borderId="0" xfId="65" applyNumberFormat="1" applyFont="1" applyFill="1" applyAlignment="1">
      <alignment vertical="center" wrapText="1"/>
      <protection/>
    </xf>
    <xf numFmtId="175" fontId="22" fillId="0" borderId="0" xfId="65" applyNumberFormat="1" applyFont="1" applyFill="1" applyAlignment="1">
      <alignment horizontal="right" vertical="center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0" fontId="16" fillId="0" borderId="11" xfId="65" applyFont="1" applyFill="1" applyBorder="1" applyAlignment="1">
      <alignment horizontal="center" vertical="center" wrapText="1"/>
      <protection/>
    </xf>
    <xf numFmtId="0" fontId="16" fillId="0" borderId="12" xfId="65" applyFont="1" applyFill="1" applyBorder="1" applyAlignment="1">
      <alignment horizontal="center" vertical="center" wrapText="1"/>
      <protection/>
    </xf>
    <xf numFmtId="0" fontId="19" fillId="0" borderId="0" xfId="65" applyFont="1" applyFill="1" applyAlignment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 wrapText="1"/>
      <protection/>
    </xf>
    <xf numFmtId="0" fontId="17" fillId="0" borderId="12" xfId="65" applyFont="1" applyFill="1" applyBorder="1" applyAlignment="1">
      <alignment horizontal="center" vertical="center" wrapText="1"/>
      <protection/>
    </xf>
    <xf numFmtId="0" fontId="18" fillId="0" borderId="29" xfId="65" applyFont="1" applyFill="1" applyBorder="1" applyAlignment="1">
      <alignment horizontal="center" vertical="center" wrapText="1"/>
      <protection/>
    </xf>
    <xf numFmtId="0" fontId="26" fillId="0" borderId="30" xfId="65" applyFont="1" applyFill="1" applyBorder="1" applyAlignment="1" applyProtection="1">
      <alignment horizontal="left" vertical="center" wrapText="1" indent="1"/>
      <protection locked="0"/>
    </xf>
    <xf numFmtId="175" fontId="18" fillId="0" borderId="30" xfId="65" applyNumberFormat="1" applyFont="1" applyFill="1" applyBorder="1" applyAlignment="1" applyProtection="1">
      <alignment horizontal="right" vertical="center" wrapText="1" indent="1"/>
      <protection locked="0"/>
    </xf>
    <xf numFmtId="175" fontId="18" fillId="0" borderId="17" xfId="65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65" applyFill="1" applyAlignment="1">
      <alignment vertical="center" wrapText="1"/>
      <protection/>
    </xf>
    <xf numFmtId="0" fontId="18" fillId="0" borderId="19" xfId="65" applyFont="1" applyFill="1" applyBorder="1" applyAlignment="1">
      <alignment horizontal="center" vertical="center" wrapText="1"/>
      <protection/>
    </xf>
    <xf numFmtId="0" fontId="26" fillId="0" borderId="31" xfId="65" applyFont="1" applyFill="1" applyBorder="1" applyAlignment="1" applyProtection="1">
      <alignment horizontal="left" vertical="center" wrapText="1" indent="1"/>
      <protection locked="0"/>
    </xf>
    <xf numFmtId="175" fontId="18" fillId="0" borderId="31" xfId="65" applyNumberFormat="1" applyFont="1" applyFill="1" applyBorder="1" applyAlignment="1" applyProtection="1">
      <alignment horizontal="right" vertical="center" wrapText="1" indent="1"/>
      <protection locked="0"/>
    </xf>
    <xf numFmtId="175" fontId="18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65" applyFont="1" applyFill="1" applyBorder="1" applyAlignment="1" applyProtection="1">
      <alignment horizontal="left" vertical="center" wrapText="1" indent="8"/>
      <protection locked="0"/>
    </xf>
    <xf numFmtId="0" fontId="17" fillId="0" borderId="10" xfId="65" applyFont="1" applyFill="1" applyBorder="1" applyAlignment="1">
      <alignment horizontal="center" vertical="center" wrapText="1"/>
      <protection/>
    </xf>
    <xf numFmtId="0" fontId="16" fillId="0" borderId="28" xfId="65" applyFont="1" applyFill="1" applyBorder="1" applyAlignment="1">
      <alignment vertical="center" wrapText="1"/>
      <protection/>
    </xf>
    <xf numFmtId="175" fontId="17" fillId="0" borderId="28" xfId="65" applyNumberFormat="1" applyFont="1" applyFill="1" applyBorder="1" applyAlignment="1">
      <alignment vertical="center" wrapText="1"/>
      <protection/>
    </xf>
    <xf numFmtId="175" fontId="17" fillId="0" borderId="32" xfId="65" applyNumberFormat="1" applyFont="1" applyFill="1" applyBorder="1" applyAlignment="1">
      <alignment vertical="center" wrapText="1"/>
      <protection/>
    </xf>
    <xf numFmtId="0" fontId="15" fillId="0" borderId="0" xfId="65" applyFill="1" applyAlignment="1">
      <alignment horizontal="right" vertical="center" wrapText="1"/>
      <protection/>
    </xf>
    <xf numFmtId="0" fontId="15" fillId="0" borderId="0" xfId="65" applyFill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left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1" fillId="0" borderId="0" xfId="67" applyFont="1" applyAlignment="1">
      <alignment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10" fillId="0" borderId="20" xfId="67" applyFont="1" applyBorder="1" applyAlignment="1">
      <alignment horizontal="center" vertical="center"/>
      <protection/>
    </xf>
    <xf numFmtId="0" fontId="24" fillId="0" borderId="20" xfId="67" applyFont="1" applyBorder="1" applyAlignment="1">
      <alignment horizontal="center" vertical="center"/>
      <protection/>
    </xf>
    <xf numFmtId="0" fontId="24" fillId="0" borderId="20" xfId="67" applyFont="1" applyBorder="1" applyAlignment="1">
      <alignment vertical="center"/>
      <protection/>
    </xf>
    <xf numFmtId="178" fontId="24" fillId="0" borderId="20" xfId="67" applyNumberFormat="1" applyFont="1" applyBorder="1" applyAlignment="1">
      <alignment vertical="center"/>
      <protection/>
    </xf>
    <xf numFmtId="178" fontId="13" fillId="0" borderId="20" xfId="67" applyNumberFormat="1" applyFont="1" applyBorder="1" applyAlignment="1">
      <alignment horizontal="center" vertical="center"/>
      <protection/>
    </xf>
    <xf numFmtId="0" fontId="13" fillId="0" borderId="20" xfId="67" applyFont="1" applyBorder="1" applyAlignment="1">
      <alignment vertical="center"/>
      <protection/>
    </xf>
    <xf numFmtId="0" fontId="29" fillId="32" borderId="20" xfId="67" applyFont="1" applyFill="1" applyBorder="1" applyAlignment="1">
      <alignment vertical="center"/>
      <protection/>
    </xf>
    <xf numFmtId="178" fontId="24" fillId="32" borderId="20" xfId="67" applyNumberFormat="1" applyFont="1" applyFill="1" applyBorder="1" applyAlignment="1">
      <alignment vertical="center"/>
      <protection/>
    </xf>
    <xf numFmtId="178" fontId="13" fillId="32" borderId="20" xfId="67" applyNumberFormat="1" applyFont="1" applyFill="1" applyBorder="1" applyAlignment="1">
      <alignment horizontal="center" vertical="center"/>
      <protection/>
    </xf>
    <xf numFmtId="0" fontId="24" fillId="0" borderId="20" xfId="67" applyFont="1" applyBorder="1" applyAlignment="1">
      <alignment vertical="center" wrapText="1"/>
      <protection/>
    </xf>
    <xf numFmtId="178" fontId="13" fillId="0" borderId="20" xfId="67" applyNumberFormat="1" applyFont="1" applyBorder="1" applyAlignment="1">
      <alignment vertical="center"/>
      <protection/>
    </xf>
    <xf numFmtId="0" fontId="14" fillId="0" borderId="20" xfId="67" applyFont="1" applyBorder="1" applyAlignment="1">
      <alignment vertical="center"/>
      <protection/>
    </xf>
    <xf numFmtId="0" fontId="11" fillId="0" borderId="0" xfId="67" applyFont="1" applyAlignment="1">
      <alignment vertical="center"/>
      <protection/>
    </xf>
    <xf numFmtId="175" fontId="27" fillId="0" borderId="10" xfId="65" applyNumberFormat="1" applyFont="1" applyFill="1" applyBorder="1" applyAlignment="1">
      <alignment horizontal="centerContinuous" vertical="center" wrapText="1"/>
      <protection/>
    </xf>
    <xf numFmtId="175" fontId="27" fillId="0" borderId="11" xfId="65" applyNumberFormat="1" applyFont="1" applyFill="1" applyBorder="1" applyAlignment="1">
      <alignment horizontal="centerContinuous" vertical="center" wrapText="1"/>
      <protection/>
    </xf>
    <xf numFmtId="175" fontId="27" fillId="0" borderId="12" xfId="65" applyNumberFormat="1" applyFont="1" applyFill="1" applyBorder="1" applyAlignment="1">
      <alignment horizontal="centerContinuous" vertical="center" wrapText="1"/>
      <protection/>
    </xf>
    <xf numFmtId="175" fontId="27" fillId="0" borderId="10" xfId="65" applyNumberFormat="1" applyFont="1" applyFill="1" applyBorder="1" applyAlignment="1">
      <alignment horizontal="center" vertical="center" wrapText="1"/>
      <protection/>
    </xf>
    <xf numFmtId="175" fontId="27" fillId="0" borderId="11" xfId="65" applyNumberFormat="1" applyFont="1" applyFill="1" applyBorder="1" applyAlignment="1">
      <alignment horizontal="center" vertical="center" wrapText="1"/>
      <protection/>
    </xf>
    <xf numFmtId="175" fontId="27" fillId="0" borderId="12" xfId="65" applyNumberFormat="1" applyFont="1" applyFill="1" applyBorder="1" applyAlignment="1">
      <alignment horizontal="center" vertical="center" wrapText="1"/>
      <protection/>
    </xf>
    <xf numFmtId="175" fontId="28" fillId="0" borderId="13" xfId="65" applyNumberFormat="1" applyFont="1" applyFill="1" applyBorder="1" applyAlignment="1">
      <alignment horizontal="center" vertical="center" wrapText="1"/>
      <protection/>
    </xf>
    <xf numFmtId="175" fontId="28" fillId="0" borderId="10" xfId="65" applyNumberFormat="1" applyFont="1" applyFill="1" applyBorder="1" applyAlignment="1">
      <alignment horizontal="center" vertical="center" wrapText="1"/>
      <protection/>
    </xf>
    <xf numFmtId="175" fontId="28" fillId="0" borderId="11" xfId="65" applyNumberFormat="1" applyFont="1" applyFill="1" applyBorder="1" applyAlignment="1">
      <alignment horizontal="center" vertical="center" wrapText="1"/>
      <protection/>
    </xf>
    <xf numFmtId="175" fontId="28" fillId="0" borderId="12" xfId="65" applyNumberFormat="1" applyFont="1" applyFill="1" applyBorder="1" applyAlignment="1">
      <alignment horizontal="center" vertical="center" wrapText="1"/>
      <protection/>
    </xf>
    <xf numFmtId="175" fontId="24" fillId="0" borderId="14" xfId="65" applyNumberFormat="1" applyFont="1" applyFill="1" applyBorder="1" applyAlignment="1">
      <alignment horizontal="left" vertical="center" wrapText="1" indent="1"/>
      <protection/>
    </xf>
    <xf numFmtId="175" fontId="24" fillId="0" borderId="18" xfId="65" applyNumberFormat="1" applyFont="1" applyFill="1" applyBorder="1" applyAlignment="1">
      <alignment horizontal="left" vertical="center" wrapText="1" indent="1"/>
      <protection/>
    </xf>
    <xf numFmtId="175" fontId="26" fillId="0" borderId="23" xfId="65" applyNumberFormat="1" applyFont="1" applyFill="1" applyBorder="1" applyAlignment="1" applyProtection="1">
      <alignment horizontal="left" vertical="center" wrapText="1" indent="1"/>
      <protection locked="0"/>
    </xf>
    <xf numFmtId="175" fontId="13" fillId="0" borderId="13" xfId="65" applyNumberFormat="1" applyFont="1" applyFill="1" applyBorder="1" applyAlignment="1">
      <alignment horizontal="left" vertical="center" wrapText="1" indent="1"/>
      <protection/>
    </xf>
    <xf numFmtId="175" fontId="13" fillId="0" borderId="33" xfId="65" applyNumberFormat="1" applyFont="1" applyFill="1" applyBorder="1" applyAlignment="1">
      <alignment horizontal="left" vertical="center" wrapText="1" indent="1"/>
      <protection/>
    </xf>
    <xf numFmtId="175" fontId="13" fillId="0" borderId="18" xfId="65" applyNumberFormat="1" applyFont="1" applyFill="1" applyBorder="1" applyAlignment="1">
      <alignment horizontal="left" vertical="center" wrapText="1" indent="1"/>
      <protection/>
    </xf>
    <xf numFmtId="175" fontId="24" fillId="0" borderId="33" xfId="65" applyNumberFormat="1" applyFont="1" applyFill="1" applyBorder="1" applyAlignment="1">
      <alignment horizontal="left" vertical="center" wrapText="1" indent="1"/>
      <protection/>
    </xf>
    <xf numFmtId="175" fontId="24" fillId="0" borderId="34" xfId="65" applyNumberFormat="1" applyFont="1" applyFill="1" applyBorder="1" applyAlignment="1">
      <alignment horizontal="left" vertical="center" wrapText="1" indent="1"/>
      <protection/>
    </xf>
    <xf numFmtId="175" fontId="26" fillId="0" borderId="25" xfId="65" applyNumberFormat="1" applyFont="1" applyFill="1" applyBorder="1" applyAlignment="1" applyProtection="1">
      <alignment horizontal="right" vertical="center" wrapText="1"/>
      <protection locked="0"/>
    </xf>
    <xf numFmtId="175" fontId="26" fillId="0" borderId="26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35" xfId="65" applyNumberFormat="1" applyFont="1" applyFill="1" applyBorder="1" applyAlignment="1">
      <alignment horizontal="left" vertical="center" wrapText="1" indent="1"/>
      <protection/>
    </xf>
    <xf numFmtId="175" fontId="26" fillId="0" borderId="24" xfId="65" applyNumberFormat="1" applyFont="1" applyFill="1" applyBorder="1" applyAlignment="1" applyProtection="1">
      <alignment horizontal="left" vertical="center" wrapText="1" indent="1"/>
      <protection locked="0"/>
    </xf>
    <xf numFmtId="175" fontId="26" fillId="33" borderId="36" xfId="65" applyNumberFormat="1" applyFont="1" applyFill="1" applyBorder="1" applyAlignment="1" applyProtection="1">
      <alignment horizontal="right" vertical="center" wrapText="1"/>
      <protection locked="0"/>
    </xf>
    <xf numFmtId="175" fontId="26" fillId="33" borderId="37" xfId="65" applyNumberFormat="1" applyFont="1" applyFill="1" applyBorder="1" applyAlignment="1" applyProtection="1">
      <alignment horizontal="right" vertical="center" wrapText="1"/>
      <protection locked="0"/>
    </xf>
    <xf numFmtId="172" fontId="8" fillId="0" borderId="0" xfId="58" applyNumberFormat="1" applyFont="1" applyFill="1" applyAlignment="1">
      <alignment/>
      <protection/>
    </xf>
    <xf numFmtId="0" fontId="7" fillId="0" borderId="2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vertical="center"/>
      <protection/>
    </xf>
    <xf numFmtId="3" fontId="6" fillId="0" borderId="20" xfId="58" applyNumberFormat="1" applyFont="1" applyFill="1" applyBorder="1" applyAlignment="1">
      <alignment vertical="center"/>
      <protection/>
    </xf>
    <xf numFmtId="3" fontId="4" fillId="0" borderId="0" xfId="58" applyNumberFormat="1" applyFont="1" applyFill="1">
      <alignment/>
      <protection/>
    </xf>
    <xf numFmtId="0" fontId="4" fillId="0" borderId="20" xfId="58" applyFont="1" applyFill="1" applyBorder="1" applyAlignment="1">
      <alignment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0" fontId="4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31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vertical="center"/>
      <protection/>
    </xf>
    <xf numFmtId="0" fontId="4" fillId="0" borderId="20" xfId="58" applyFont="1" applyFill="1" applyBorder="1">
      <alignment/>
      <protection/>
    </xf>
    <xf numFmtId="175" fontId="24" fillId="0" borderId="15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6" xfId="65" applyNumberFormat="1" applyFont="1" applyFill="1" applyBorder="1" applyAlignment="1" applyProtection="1">
      <alignment vertical="center" wrapText="1"/>
      <protection locked="0"/>
    </xf>
    <xf numFmtId="175" fontId="24" fillId="0" borderId="17" xfId="65" applyNumberFormat="1" applyFont="1" applyFill="1" applyBorder="1" applyAlignment="1" applyProtection="1">
      <alignment vertical="center" wrapText="1"/>
      <protection locked="0"/>
    </xf>
    <xf numFmtId="175" fontId="24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20" xfId="65" applyNumberFormat="1" applyFont="1" applyFill="1" applyBorder="1" applyAlignment="1" applyProtection="1">
      <alignment vertical="center" wrapText="1"/>
      <protection locked="0"/>
    </xf>
    <xf numFmtId="175" fontId="24" fillId="0" borderId="21" xfId="65" applyNumberFormat="1" applyFont="1" applyFill="1" applyBorder="1" applyAlignment="1" applyProtection="1">
      <alignment vertical="center" wrapText="1"/>
      <protection locked="0"/>
    </xf>
    <xf numFmtId="175" fontId="24" fillId="0" borderId="38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39" xfId="65" applyNumberFormat="1" applyFont="1" applyFill="1" applyBorder="1" applyAlignment="1" applyProtection="1">
      <alignment vertical="center" wrapText="1"/>
      <protection locked="0"/>
    </xf>
    <xf numFmtId="175" fontId="13" fillId="0" borderId="10" xfId="65" applyNumberFormat="1" applyFont="1" applyFill="1" applyBorder="1" applyAlignment="1" applyProtection="1">
      <alignment horizontal="left" vertical="center" wrapText="1" indent="1"/>
      <protection locked="0"/>
    </xf>
    <xf numFmtId="175" fontId="13" fillId="0" borderId="11" xfId="65" applyNumberFormat="1" applyFont="1" applyFill="1" applyBorder="1" applyAlignment="1" applyProtection="1">
      <alignment vertical="center" wrapText="1"/>
      <protection/>
    </xf>
    <xf numFmtId="175" fontId="13" fillId="0" borderId="10" xfId="65" applyNumberFormat="1" applyFont="1" applyFill="1" applyBorder="1" applyAlignment="1" applyProtection="1">
      <alignment horizontal="left" vertical="center" wrapText="1" indent="1"/>
      <protection/>
    </xf>
    <xf numFmtId="175" fontId="13" fillId="0" borderId="12" xfId="65" applyNumberFormat="1" applyFont="1" applyFill="1" applyBorder="1" applyAlignment="1" applyProtection="1">
      <alignment vertical="center" wrapText="1"/>
      <protection/>
    </xf>
    <xf numFmtId="175" fontId="13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40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41" xfId="65" applyNumberFormat="1" applyFont="1" applyFill="1" applyBorder="1" applyAlignment="1" applyProtection="1">
      <alignment horizontal="right" vertical="center" wrapText="1"/>
      <protection locked="0"/>
    </xf>
    <xf numFmtId="175" fontId="13" fillId="0" borderId="20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21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20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6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17" xfId="65" applyNumberFormat="1" applyFont="1" applyFill="1" applyBorder="1" applyAlignment="1" applyProtection="1">
      <alignment horizontal="right" vertical="center" wrapText="1"/>
      <protection locked="0"/>
    </xf>
    <xf numFmtId="175" fontId="13" fillId="0" borderId="10" xfId="65" applyNumberFormat="1" applyFont="1" applyFill="1" applyBorder="1" applyAlignment="1">
      <alignment horizontal="left" vertical="center" wrapText="1" indent="1"/>
      <protection/>
    </xf>
    <xf numFmtId="175" fontId="13" fillId="0" borderId="27" xfId="65" applyNumberFormat="1" applyFont="1" applyFill="1" applyBorder="1" applyAlignment="1">
      <alignment horizontal="left" vertical="center" wrapText="1" indent="1"/>
      <protection/>
    </xf>
    <xf numFmtId="175" fontId="13" fillId="0" borderId="28" xfId="65" applyNumberFormat="1" applyFont="1" applyFill="1" applyBorder="1" applyAlignment="1" applyProtection="1">
      <alignment horizontal="right" vertical="center" wrapText="1"/>
      <protection/>
    </xf>
    <xf numFmtId="175" fontId="13" fillId="0" borderId="27" xfId="65" applyNumberFormat="1" applyFont="1" applyFill="1" applyBorder="1" applyAlignment="1">
      <alignment horizontal="right" vertical="center" wrapText="1" indent="1"/>
      <protection/>
    </xf>
    <xf numFmtId="175" fontId="13" fillId="0" borderId="42" xfId="65" applyNumberFormat="1" applyFont="1" applyFill="1" applyBorder="1" applyAlignment="1" applyProtection="1">
      <alignment horizontal="right" vertical="center" wrapText="1"/>
      <protection/>
    </xf>
    <xf numFmtId="175" fontId="18" fillId="0" borderId="27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40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41" xfId="65" applyNumberFormat="1" applyFont="1" applyFill="1" applyBorder="1" applyAlignment="1" applyProtection="1">
      <alignment horizontal="right" vertical="center" wrapText="1"/>
      <protection locked="0"/>
    </xf>
    <xf numFmtId="175" fontId="17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0" xfId="58" applyFont="1" applyBorder="1" applyAlignment="1">
      <alignment horizontal="center" vertical="center"/>
      <protection/>
    </xf>
    <xf numFmtId="0" fontId="20" fillId="0" borderId="20" xfId="0" applyFont="1" applyBorder="1" applyAlignment="1">
      <alignment/>
    </xf>
    <xf numFmtId="0" fontId="0" fillId="0" borderId="0" xfId="0" applyBorder="1" applyAlignment="1">
      <alignment/>
    </xf>
    <xf numFmtId="0" fontId="35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 wrapText="1"/>
    </xf>
    <xf numFmtId="3" fontId="35" fillId="0" borderId="2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35" fillId="0" borderId="20" xfId="0" applyNumberFormat="1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5" fillId="0" borderId="43" xfId="58" applyFont="1" applyBorder="1" applyAlignment="1">
      <alignment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0" fontId="9" fillId="32" borderId="0" xfId="58" applyFont="1" applyFill="1">
      <alignment/>
      <protection/>
    </xf>
    <xf numFmtId="3" fontId="9" fillId="32" borderId="0" xfId="58" applyNumberFormat="1" applyFont="1" applyFill="1">
      <alignment/>
      <protection/>
    </xf>
    <xf numFmtId="0" fontId="12" fillId="32" borderId="0" xfId="58" applyFont="1" applyFill="1">
      <alignment/>
      <protection/>
    </xf>
    <xf numFmtId="3" fontId="9" fillId="0" borderId="39" xfId="58" applyNumberFormat="1" applyFont="1" applyFill="1" applyBorder="1" applyAlignment="1">
      <alignment horizontal="center" vertical="center"/>
      <protection/>
    </xf>
    <xf numFmtId="3" fontId="12" fillId="32" borderId="0" xfId="58" applyNumberFormat="1" applyFont="1" applyFill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40" fillId="0" borderId="0" xfId="66" applyFont="1" applyFill="1">
      <alignment/>
      <protection/>
    </xf>
    <xf numFmtId="175" fontId="38" fillId="0" borderId="0" xfId="66" applyNumberFormat="1" applyFont="1" applyFill="1" applyBorder="1" applyAlignment="1" applyProtection="1">
      <alignment horizontal="centerContinuous" vertical="center"/>
      <protection/>
    </xf>
    <xf numFmtId="0" fontId="41" fillId="0" borderId="0" xfId="59" applyFont="1" applyFill="1" applyBorder="1" applyAlignment="1" applyProtection="1">
      <alignment horizontal="right"/>
      <protection/>
    </xf>
    <xf numFmtId="0" fontId="42" fillId="0" borderId="0" xfId="59" applyFont="1" applyFill="1" applyBorder="1" applyAlignment="1" applyProtection="1">
      <alignment/>
      <protection/>
    </xf>
    <xf numFmtId="0" fontId="17" fillId="0" borderId="29" xfId="66" applyFont="1" applyFill="1" applyBorder="1" applyAlignment="1" applyProtection="1">
      <alignment horizontal="center" vertical="center" wrapText="1"/>
      <protection/>
    </xf>
    <xf numFmtId="0" fontId="17" fillId="0" borderId="45" xfId="66" applyFont="1" applyFill="1" applyBorder="1" applyAlignment="1" applyProtection="1">
      <alignment horizontal="center" vertical="center" wrapText="1"/>
      <protection/>
    </xf>
    <xf numFmtId="0" fontId="18" fillId="0" borderId="10" xfId="66" applyFont="1" applyFill="1" applyBorder="1" applyAlignment="1" applyProtection="1">
      <alignment horizontal="center" vertical="center"/>
      <protection/>
    </xf>
    <xf numFmtId="0" fontId="18" fillId="0" borderId="11" xfId="66" applyFont="1" applyFill="1" applyBorder="1" applyAlignment="1" applyProtection="1">
      <alignment horizontal="center" vertical="center"/>
      <protection/>
    </xf>
    <xf numFmtId="0" fontId="18" fillId="0" borderId="29" xfId="66" applyFont="1" applyFill="1" applyBorder="1" applyAlignment="1" applyProtection="1">
      <alignment horizontal="center" vertical="center"/>
      <protection/>
    </xf>
    <xf numFmtId="0" fontId="18" fillId="0" borderId="16" xfId="66" applyFont="1" applyFill="1" applyBorder="1" applyProtection="1">
      <alignment/>
      <protection/>
    </xf>
    <xf numFmtId="0" fontId="18" fillId="0" borderId="19" xfId="66" applyFont="1" applyFill="1" applyBorder="1" applyAlignment="1" applyProtection="1">
      <alignment horizontal="center" vertical="center"/>
      <protection/>
    </xf>
    <xf numFmtId="0" fontId="43" fillId="0" borderId="20" xfId="59" applyFont="1" applyBorder="1" applyAlignment="1">
      <alignment horizontal="justify" wrapText="1"/>
      <protection/>
    </xf>
    <xf numFmtId="0" fontId="43" fillId="0" borderId="20" xfId="59" applyFont="1" applyBorder="1" applyAlignment="1">
      <alignment wrapText="1"/>
      <protection/>
    </xf>
    <xf numFmtId="0" fontId="18" fillId="0" borderId="23" xfId="66" applyFont="1" applyFill="1" applyBorder="1" applyAlignment="1" applyProtection="1">
      <alignment horizontal="center" vertical="center"/>
      <protection/>
    </xf>
    <xf numFmtId="0" fontId="43" fillId="0" borderId="36" xfId="59" applyFont="1" applyBorder="1" applyAlignment="1">
      <alignment wrapText="1"/>
      <protection/>
    </xf>
    <xf numFmtId="175" fontId="15" fillId="0" borderId="0" xfId="65" applyNumberFormat="1" applyFill="1" applyAlignment="1">
      <alignment vertical="center" wrapText="1"/>
      <protection/>
    </xf>
    <xf numFmtId="175" fontId="15" fillId="0" borderId="0" xfId="65" applyNumberFormat="1" applyFill="1" applyAlignment="1">
      <alignment horizontal="center" vertical="center" wrapText="1"/>
      <protection/>
    </xf>
    <xf numFmtId="175" fontId="22" fillId="0" borderId="0" xfId="65" applyNumberFormat="1" applyFont="1" applyFill="1" applyAlignment="1">
      <alignment horizontal="right"/>
      <protection/>
    </xf>
    <xf numFmtId="175" fontId="38" fillId="0" borderId="0" xfId="65" applyNumberFormat="1" applyFont="1" applyFill="1" applyAlignment="1">
      <alignment vertical="center"/>
      <protection/>
    </xf>
    <xf numFmtId="175" fontId="16" fillId="0" borderId="46" xfId="65" applyNumberFormat="1" applyFont="1" applyFill="1" applyBorder="1" applyAlignment="1">
      <alignment horizontal="center" vertical="center"/>
      <protection/>
    </xf>
    <xf numFmtId="175" fontId="16" fillId="0" borderId="37" xfId="65" applyNumberFormat="1" applyFont="1" applyFill="1" applyBorder="1" applyAlignment="1">
      <alignment horizontal="center" vertical="center" wrapText="1"/>
      <protection/>
    </xf>
    <xf numFmtId="175" fontId="38" fillId="0" borderId="0" xfId="65" applyNumberFormat="1" applyFont="1" applyFill="1" applyAlignment="1">
      <alignment horizontal="center" vertical="center"/>
      <protection/>
    </xf>
    <xf numFmtId="175" fontId="17" fillId="0" borderId="47" xfId="65" applyNumberFormat="1" applyFont="1" applyFill="1" applyBorder="1" applyAlignment="1">
      <alignment horizontal="center" vertical="center" wrapText="1"/>
      <protection/>
    </xf>
    <xf numFmtId="175" fontId="17" fillId="0" borderId="13" xfId="65" applyNumberFormat="1" applyFont="1" applyFill="1" applyBorder="1" applyAlignment="1">
      <alignment horizontal="center" vertical="center" wrapText="1"/>
      <protection/>
    </xf>
    <xf numFmtId="175" fontId="17" fillId="0" borderId="48" xfId="65" applyNumberFormat="1" applyFont="1" applyFill="1" applyBorder="1" applyAlignment="1">
      <alignment horizontal="center" vertical="center" wrapText="1"/>
      <protection/>
    </xf>
    <xf numFmtId="175" fontId="17" fillId="0" borderId="12" xfId="65" applyNumberFormat="1" applyFont="1" applyFill="1" applyBorder="1" applyAlignment="1">
      <alignment horizontal="center" vertical="center" wrapText="1"/>
      <protection/>
    </xf>
    <xf numFmtId="175" fontId="17" fillId="0" borderId="33" xfId="65" applyNumberFormat="1" applyFont="1" applyFill="1" applyBorder="1" applyAlignment="1">
      <alignment horizontal="center" vertical="center" wrapText="1"/>
      <protection/>
    </xf>
    <xf numFmtId="175" fontId="38" fillId="0" borderId="0" xfId="65" applyNumberFormat="1" applyFont="1" applyFill="1" applyAlignment="1">
      <alignment horizontal="center" vertical="center" wrapText="1"/>
      <protection/>
    </xf>
    <xf numFmtId="175" fontId="17" fillId="0" borderId="10" xfId="65" applyNumberFormat="1" applyFont="1" applyFill="1" applyBorder="1" applyAlignment="1">
      <alignment horizontal="center" vertical="center" wrapText="1"/>
      <protection/>
    </xf>
    <xf numFmtId="175" fontId="17" fillId="0" borderId="13" xfId="65" applyNumberFormat="1" applyFont="1" applyFill="1" applyBorder="1" applyAlignment="1">
      <alignment horizontal="left" vertical="center" wrapText="1" indent="1"/>
      <protection/>
    </xf>
    <xf numFmtId="175" fontId="18" fillId="0" borderId="11" xfId="65" applyNumberFormat="1" applyFont="1" applyFill="1" applyBorder="1" applyAlignment="1" applyProtection="1">
      <alignment horizontal="left" vertical="center" wrapText="1" indent="2"/>
      <protection/>
    </xf>
    <xf numFmtId="175" fontId="18" fillId="0" borderId="13" xfId="65" applyNumberFormat="1" applyFont="1" applyFill="1" applyBorder="1" applyAlignment="1" applyProtection="1">
      <alignment vertical="center" wrapText="1"/>
      <protection/>
    </xf>
    <xf numFmtId="175" fontId="18" fillId="0" borderId="11" xfId="65" applyNumberFormat="1" applyFont="1" applyFill="1" applyBorder="1" applyAlignment="1" applyProtection="1">
      <alignment vertical="center" wrapText="1"/>
      <protection/>
    </xf>
    <xf numFmtId="175" fontId="18" fillId="0" borderId="13" xfId="65" applyNumberFormat="1" applyFont="1" applyFill="1" applyBorder="1" applyAlignment="1">
      <alignment vertical="center" wrapText="1"/>
      <protection/>
    </xf>
    <xf numFmtId="175" fontId="17" fillId="0" borderId="19" xfId="65" applyNumberFormat="1" applyFont="1" applyFill="1" applyBorder="1" applyAlignment="1">
      <alignment horizontal="center" vertical="center" wrapText="1"/>
      <protection/>
    </xf>
    <xf numFmtId="175" fontId="18" fillId="0" borderId="18" xfId="65" applyNumberFormat="1" applyFont="1" applyFill="1" applyBorder="1" applyAlignment="1" applyProtection="1">
      <alignment horizontal="left" vertical="center" wrapText="1" indent="1"/>
      <protection locked="0"/>
    </xf>
    <xf numFmtId="177" fontId="15" fillId="0" borderId="20" xfId="65" applyNumberFormat="1" applyFont="1" applyFill="1" applyBorder="1" applyAlignment="1" applyProtection="1">
      <alignment horizontal="left" vertical="center" wrapText="1" indent="2"/>
      <protection locked="0"/>
    </xf>
    <xf numFmtId="175" fontId="18" fillId="0" borderId="18" xfId="65" applyNumberFormat="1" applyFont="1" applyFill="1" applyBorder="1" applyAlignment="1" applyProtection="1">
      <alignment vertical="center" wrapText="1"/>
      <protection locked="0"/>
    </xf>
    <xf numFmtId="175" fontId="18" fillId="0" borderId="18" xfId="65" applyNumberFormat="1" applyFont="1" applyFill="1" applyBorder="1" applyAlignment="1">
      <alignment vertical="center" wrapText="1"/>
      <protection/>
    </xf>
    <xf numFmtId="175" fontId="17" fillId="0" borderId="13" xfId="65" applyNumberFormat="1" applyFont="1" applyFill="1" applyBorder="1" applyAlignment="1" applyProtection="1">
      <alignment horizontal="left" vertical="center" wrapText="1" indent="1"/>
      <protection locked="0"/>
    </xf>
    <xf numFmtId="175" fontId="15" fillId="0" borderId="11" xfId="65" applyNumberFormat="1" applyFont="1" applyFill="1" applyBorder="1" applyAlignment="1" applyProtection="1">
      <alignment horizontal="left" vertical="center" wrapText="1" indent="2"/>
      <protection/>
    </xf>
    <xf numFmtId="175" fontId="17" fillId="0" borderId="22" xfId="65" applyNumberFormat="1" applyFont="1" applyFill="1" applyBorder="1" applyAlignment="1">
      <alignment horizontal="center" vertical="center" wrapText="1"/>
      <protection/>
    </xf>
    <xf numFmtId="175" fontId="18" fillId="0" borderId="33" xfId="65" applyNumberFormat="1" applyFont="1" applyFill="1" applyBorder="1" applyAlignment="1" applyProtection="1">
      <alignment horizontal="left" vertical="center" wrapText="1" indent="1"/>
      <protection locked="0"/>
    </xf>
    <xf numFmtId="177" fontId="15" fillId="0" borderId="40" xfId="65" applyNumberFormat="1" applyFont="1" applyFill="1" applyBorder="1" applyAlignment="1" applyProtection="1">
      <alignment horizontal="left" vertical="center" wrapText="1" indent="2"/>
      <protection locked="0"/>
    </xf>
    <xf numFmtId="175" fontId="18" fillId="0" borderId="33" xfId="65" applyNumberFormat="1" applyFont="1" applyFill="1" applyBorder="1" applyAlignment="1" applyProtection="1">
      <alignment vertical="center" wrapText="1"/>
      <protection locked="0"/>
    </xf>
    <xf numFmtId="175" fontId="18" fillId="0" borderId="40" xfId="65" applyNumberFormat="1" applyFont="1" applyFill="1" applyBorder="1" applyAlignment="1" applyProtection="1">
      <alignment vertical="center" wrapText="1"/>
      <protection locked="0"/>
    </xf>
    <xf numFmtId="175" fontId="18" fillId="0" borderId="41" xfId="65" applyNumberFormat="1" applyFont="1" applyFill="1" applyBorder="1" applyAlignment="1" applyProtection="1">
      <alignment vertical="center" wrapText="1"/>
      <protection locked="0"/>
    </xf>
    <xf numFmtId="175" fontId="15" fillId="0" borderId="0" xfId="65" applyNumberFormat="1" applyFill="1" applyAlignment="1" applyProtection="1">
      <alignment vertical="center" wrapText="1"/>
      <protection locked="0"/>
    </xf>
    <xf numFmtId="0" fontId="17" fillId="0" borderId="49" xfId="66" applyFont="1" applyFill="1" applyBorder="1" applyAlignment="1" applyProtection="1">
      <alignment horizontal="center" vertical="center" wrapText="1"/>
      <protection/>
    </xf>
    <xf numFmtId="0" fontId="18" fillId="0" borderId="20" xfId="66" applyFont="1" applyFill="1" applyBorder="1" applyAlignment="1" applyProtection="1">
      <alignment horizontal="center" vertical="center"/>
      <protection/>
    </xf>
    <xf numFmtId="176" fontId="18" fillId="0" borderId="20" xfId="43" applyNumberFormat="1" applyFont="1" applyFill="1" applyBorder="1" applyAlignment="1" applyProtection="1">
      <alignment horizontal="right"/>
      <protection locked="0"/>
    </xf>
    <xf numFmtId="176" fontId="15" fillId="0" borderId="20" xfId="40" applyNumberFormat="1" applyFont="1" applyFill="1" applyBorder="1" applyAlignment="1">
      <alignment horizontal="right" indent="2"/>
    </xf>
    <xf numFmtId="176" fontId="17" fillId="0" borderId="20" xfId="43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49" fontId="11" fillId="0" borderId="20" xfId="58" applyNumberFormat="1" applyFont="1" applyBorder="1" applyAlignment="1">
      <alignment horizontal="center" vertical="center" wrapText="1"/>
      <protection/>
    </xf>
    <xf numFmtId="175" fontId="15" fillId="0" borderId="50" xfId="65" applyNumberFormat="1" applyFont="1" applyFill="1" applyBorder="1" applyAlignment="1" applyProtection="1">
      <alignment horizontal="left" vertical="center" wrapText="1" indent="2"/>
      <protection/>
    </xf>
    <xf numFmtId="175" fontId="18" fillId="0" borderId="51" xfId="65" applyNumberFormat="1" applyFont="1" applyFill="1" applyBorder="1" applyAlignment="1" applyProtection="1">
      <alignment vertical="center" wrapText="1"/>
      <protection/>
    </xf>
    <xf numFmtId="175" fontId="18" fillId="0" borderId="51" xfId="65" applyNumberFormat="1" applyFont="1" applyFill="1" applyBorder="1" applyAlignment="1">
      <alignment vertical="center" wrapText="1"/>
      <protection/>
    </xf>
    <xf numFmtId="0" fontId="5" fillId="0" borderId="0" xfId="61" applyAlignment="1">
      <alignment horizontal="right"/>
      <protection/>
    </xf>
    <xf numFmtId="0" fontId="5" fillId="0" borderId="0" xfId="61" applyFont="1" applyAlignment="1">
      <alignment horizontal="right"/>
      <protection/>
    </xf>
    <xf numFmtId="0" fontId="33" fillId="0" borderId="0" xfId="61" applyFont="1">
      <alignment/>
      <protection/>
    </xf>
    <xf numFmtId="0" fontId="5" fillId="0" borderId="0" xfId="61">
      <alignment/>
      <protection/>
    </xf>
    <xf numFmtId="0" fontId="5" fillId="0" borderId="0" xfId="61" applyAlignment="1">
      <alignment wrapText="1"/>
      <protection/>
    </xf>
    <xf numFmtId="0" fontId="5" fillId="0" borderId="0" xfId="61" applyAlignment="1">
      <alignment/>
      <protection/>
    </xf>
    <xf numFmtId="0" fontId="33" fillId="0" borderId="0" xfId="61" applyFont="1">
      <alignment/>
      <protection/>
    </xf>
    <xf numFmtId="0" fontId="34" fillId="0" borderId="0" xfId="61" applyFont="1" applyBorder="1" applyAlignment="1">
      <alignment horizontal="center"/>
      <protection/>
    </xf>
    <xf numFmtId="0" fontId="34" fillId="0" borderId="20" xfId="61" applyFont="1" applyBorder="1" applyAlignment="1">
      <alignment horizontal="center" vertical="center"/>
      <protection/>
    </xf>
    <xf numFmtId="0" fontId="33" fillId="0" borderId="20" xfId="61" applyFont="1" applyBorder="1">
      <alignment/>
      <protection/>
    </xf>
    <xf numFmtId="0" fontId="33" fillId="0" borderId="20" xfId="61" applyFont="1" applyBorder="1">
      <alignment/>
      <protection/>
    </xf>
    <xf numFmtId="0" fontId="33" fillId="0" borderId="20" xfId="61" applyFont="1" applyBorder="1">
      <alignment/>
      <protection/>
    </xf>
    <xf numFmtId="0" fontId="34" fillId="0" borderId="20" xfId="61" applyFont="1" applyBorder="1">
      <alignment/>
      <protection/>
    </xf>
    <xf numFmtId="0" fontId="36" fillId="0" borderId="0" xfId="61" applyFont="1">
      <alignment/>
      <protection/>
    </xf>
    <xf numFmtId="0" fontId="34" fillId="0" borderId="20" xfId="61" applyFont="1" applyBorder="1">
      <alignment/>
      <protection/>
    </xf>
    <xf numFmtId="3" fontId="34" fillId="0" borderId="20" xfId="61" applyNumberFormat="1" applyFont="1" applyBorder="1" applyAlignment="1">
      <alignment horizontal="right"/>
      <protection/>
    </xf>
    <xf numFmtId="0" fontId="34" fillId="0" borderId="0" xfId="61" applyFont="1" applyBorder="1">
      <alignment/>
      <protection/>
    </xf>
    <xf numFmtId="0" fontId="20" fillId="0" borderId="0" xfId="61" applyFont="1">
      <alignment/>
      <protection/>
    </xf>
    <xf numFmtId="3" fontId="34" fillId="0" borderId="20" xfId="61" applyNumberFormat="1" applyFont="1" applyBorder="1">
      <alignment/>
      <protection/>
    </xf>
    <xf numFmtId="3" fontId="33" fillId="0" borderId="0" xfId="61" applyNumberFormat="1" applyFont="1" applyBorder="1" applyAlignment="1">
      <alignment horizontal="right"/>
      <protection/>
    </xf>
    <xf numFmtId="0" fontId="33" fillId="0" borderId="0" xfId="61" applyFont="1" applyBorder="1">
      <alignment/>
      <protection/>
    </xf>
    <xf numFmtId="0" fontId="20" fillId="0" borderId="0" xfId="61" applyFont="1" applyBorder="1">
      <alignment/>
      <protection/>
    </xf>
    <xf numFmtId="0" fontId="33" fillId="0" borderId="0" xfId="61" applyFont="1" applyBorder="1">
      <alignment/>
      <protection/>
    </xf>
    <xf numFmtId="3" fontId="33" fillId="0" borderId="0" xfId="61" applyNumberFormat="1" applyFont="1" applyBorder="1">
      <alignment/>
      <protection/>
    </xf>
    <xf numFmtId="0" fontId="34" fillId="0" borderId="0" xfId="61" applyFont="1">
      <alignment/>
      <protection/>
    </xf>
    <xf numFmtId="0" fontId="35" fillId="0" borderId="0" xfId="61" applyFont="1" applyBorder="1" applyAlignment="1">
      <alignment horizontal="right"/>
      <protection/>
    </xf>
    <xf numFmtId="0" fontId="20" fillId="0" borderId="0" xfId="61" applyFont="1" applyBorder="1" applyAlignment="1">
      <alignment horizontal="center" vertical="center"/>
      <protection/>
    </xf>
    <xf numFmtId="3" fontId="35" fillId="0" borderId="0" xfId="61" applyNumberFormat="1" applyFont="1" applyBorder="1">
      <alignment/>
      <protection/>
    </xf>
    <xf numFmtId="0" fontId="36" fillId="0" borderId="0" xfId="61" applyFont="1" applyBorder="1">
      <alignment/>
      <protection/>
    </xf>
    <xf numFmtId="3" fontId="20" fillId="0" borderId="0" xfId="61" applyNumberFormat="1" applyFont="1" applyBorder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3" fontId="35" fillId="0" borderId="0" xfId="0" applyNumberFormat="1" applyFont="1" applyAlignment="1">
      <alignment horizontal="right"/>
    </xf>
    <xf numFmtId="0" fontId="20" fillId="0" borderId="52" xfId="0" applyFont="1" applyBorder="1" applyAlignment="1">
      <alignment horizontal="left"/>
    </xf>
    <xf numFmtId="0" fontId="20" fillId="0" borderId="52" xfId="0" applyFont="1" applyBorder="1" applyAlignment="1">
      <alignment horizontal="right"/>
    </xf>
    <xf numFmtId="0" fontId="35" fillId="0" borderId="52" xfId="0" applyFont="1" applyBorder="1" applyAlignment="1">
      <alignment/>
    </xf>
    <xf numFmtId="0" fontId="20" fillId="0" borderId="52" xfId="0" applyFont="1" applyBorder="1" applyAlignment="1">
      <alignment/>
    </xf>
    <xf numFmtId="3" fontId="20" fillId="0" borderId="5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5" fontId="17" fillId="0" borderId="53" xfId="65" applyNumberFormat="1" applyFont="1" applyFill="1" applyBorder="1" applyAlignment="1">
      <alignment horizontal="center" vertical="center" wrapText="1"/>
      <protection/>
    </xf>
    <xf numFmtId="175" fontId="17" fillId="0" borderId="51" xfId="65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20" xfId="65" applyNumberFormat="1" applyFont="1" applyFill="1" applyBorder="1" applyAlignment="1">
      <alignment horizontal="center" vertical="center" wrapText="1"/>
      <protection/>
    </xf>
    <xf numFmtId="175" fontId="18" fillId="0" borderId="20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0" xfId="65" applyNumberFormat="1" applyFont="1" applyFill="1" applyBorder="1" applyAlignment="1">
      <alignment vertical="center" wrapText="1"/>
      <protection/>
    </xf>
    <xf numFmtId="175" fontId="17" fillId="0" borderId="20" xfId="65" applyNumberFormat="1" applyFont="1" applyFill="1" applyBorder="1" applyAlignment="1" applyProtection="1">
      <alignment horizontal="left" vertical="center" wrapText="1" indent="1"/>
      <protection locked="0"/>
    </xf>
    <xf numFmtId="175" fontId="15" fillId="0" borderId="20" xfId="65" applyNumberFormat="1" applyFont="1" applyFill="1" applyBorder="1" applyAlignment="1" applyProtection="1">
      <alignment horizontal="left" vertical="center" wrapText="1" indent="2"/>
      <protection/>
    </xf>
    <xf numFmtId="175" fontId="18" fillId="0" borderId="20" xfId="65" applyNumberFormat="1" applyFont="1" applyFill="1" applyBorder="1" applyAlignment="1" applyProtection="1">
      <alignment vertical="center" wrapText="1"/>
      <protection/>
    </xf>
    <xf numFmtId="175" fontId="15" fillId="32" borderId="20" xfId="65" applyNumberFormat="1" applyFont="1" applyFill="1" applyBorder="1" applyAlignment="1" applyProtection="1">
      <alignment horizontal="left" vertical="center" wrapText="1" indent="2"/>
      <protection/>
    </xf>
    <xf numFmtId="0" fontId="5" fillId="0" borderId="0" xfId="64">
      <alignment/>
      <protection/>
    </xf>
    <xf numFmtId="0" fontId="7" fillId="0" borderId="20" xfId="64" applyFont="1" applyBorder="1" applyAlignment="1">
      <alignment horizontal="center" vertical="center" wrapText="1"/>
      <protection/>
    </xf>
    <xf numFmtId="0" fontId="7" fillId="0" borderId="54" xfId="64" applyFont="1" applyBorder="1" applyAlignment="1">
      <alignment horizontal="center" vertical="center" wrapText="1"/>
      <protection/>
    </xf>
    <xf numFmtId="0" fontId="7" fillId="0" borderId="31" xfId="64" applyFont="1" applyBorder="1" applyAlignment="1">
      <alignment horizontal="center" vertical="center" wrapText="1"/>
      <protection/>
    </xf>
    <xf numFmtId="0" fontId="7" fillId="34" borderId="20" xfId="64" applyFont="1" applyFill="1" applyBorder="1" applyAlignment="1">
      <alignment horizontal="center" vertical="center" wrapText="1"/>
      <protection/>
    </xf>
    <xf numFmtId="0" fontId="7" fillId="34" borderId="54" xfId="64" applyFont="1" applyFill="1" applyBorder="1" applyAlignment="1">
      <alignment horizontal="center" vertical="center" wrapText="1"/>
      <protection/>
    </xf>
    <xf numFmtId="0" fontId="7" fillId="34" borderId="31" xfId="64" applyFont="1" applyFill="1" applyBorder="1" applyAlignment="1">
      <alignment horizontal="center" vertical="center" wrapText="1"/>
      <protection/>
    </xf>
    <xf numFmtId="0" fontId="5" fillId="0" borderId="20" xfId="64" applyBorder="1">
      <alignment/>
      <protection/>
    </xf>
    <xf numFmtId="176" fontId="5" fillId="0" borderId="20" xfId="42" applyNumberFormat="1" applyFont="1" applyBorder="1" applyAlignment="1">
      <alignment/>
    </xf>
    <xf numFmtId="176" fontId="7" fillId="0" borderId="54" xfId="42" applyNumberFormat="1" applyFont="1" applyBorder="1" applyAlignment="1">
      <alignment/>
    </xf>
    <xf numFmtId="176" fontId="5" fillId="0" borderId="31" xfId="42" applyNumberFormat="1" applyFont="1" applyBorder="1" applyAlignment="1">
      <alignment/>
    </xf>
    <xf numFmtId="176" fontId="7" fillId="0" borderId="20" xfId="42" applyNumberFormat="1" applyFont="1" applyBorder="1" applyAlignment="1">
      <alignment/>
    </xf>
    <xf numFmtId="0" fontId="5" fillId="0" borderId="20" xfId="64" applyFont="1" applyFill="1" applyBorder="1">
      <alignment/>
      <protection/>
    </xf>
    <xf numFmtId="176" fontId="5" fillId="0" borderId="20" xfId="42" applyNumberFormat="1" applyFont="1" applyFill="1" applyBorder="1" applyAlignment="1">
      <alignment/>
    </xf>
    <xf numFmtId="176" fontId="5" fillId="0" borderId="31" xfId="42" applyNumberFormat="1" applyFont="1" applyFill="1" applyBorder="1" applyAlignment="1">
      <alignment/>
    </xf>
    <xf numFmtId="0" fontId="5" fillId="0" borderId="20" xfId="64" applyFont="1" applyBorder="1">
      <alignment/>
      <protection/>
    </xf>
    <xf numFmtId="176" fontId="7" fillId="0" borderId="39" xfId="42" applyNumberFormat="1" applyFont="1" applyBorder="1" applyAlignment="1">
      <alignment/>
    </xf>
    <xf numFmtId="3" fontId="5" fillId="0" borderId="20" xfId="64" applyNumberFormat="1" applyBorder="1" applyAlignment="1">
      <alignment horizontal="center"/>
      <protection/>
    </xf>
    <xf numFmtId="0" fontId="7" fillId="34" borderId="20" xfId="64" applyFont="1" applyFill="1" applyBorder="1">
      <alignment/>
      <protection/>
    </xf>
    <xf numFmtId="176" fontId="5" fillId="34" borderId="20" xfId="42" applyNumberFormat="1" applyFont="1" applyFill="1" applyBorder="1" applyAlignment="1">
      <alignment/>
    </xf>
    <xf numFmtId="176" fontId="7" fillId="34" borderId="54" xfId="42" applyNumberFormat="1" applyFont="1" applyFill="1" applyBorder="1" applyAlignment="1">
      <alignment/>
    </xf>
    <xf numFmtId="176" fontId="5" fillId="34" borderId="31" xfId="42" applyNumberFormat="1" applyFont="1" applyFill="1" applyBorder="1" applyAlignment="1">
      <alignment/>
    </xf>
    <xf numFmtId="0" fontId="5" fillId="35" borderId="20" xfId="64" applyFont="1" applyFill="1" applyBorder="1">
      <alignment/>
      <protection/>
    </xf>
    <xf numFmtId="176" fontId="5" fillId="35" borderId="20" xfId="42" applyNumberFormat="1" applyFont="1" applyFill="1" applyBorder="1" applyAlignment="1">
      <alignment/>
    </xf>
    <xf numFmtId="176" fontId="7" fillId="35" borderId="54" xfId="42" applyNumberFormat="1" applyFont="1" applyFill="1" applyBorder="1" applyAlignment="1">
      <alignment/>
    </xf>
    <xf numFmtId="176" fontId="5" fillId="35" borderId="31" xfId="42" applyNumberFormat="1" applyFont="1" applyFill="1" applyBorder="1" applyAlignment="1">
      <alignment/>
    </xf>
    <xf numFmtId="176" fontId="7" fillId="35" borderId="20" xfId="42" applyNumberFormat="1" applyFont="1" applyFill="1" applyBorder="1" applyAlignment="1">
      <alignment/>
    </xf>
    <xf numFmtId="176" fontId="7" fillId="34" borderId="20" xfId="42" applyNumberFormat="1" applyFont="1" applyFill="1" applyBorder="1" applyAlignment="1">
      <alignment/>
    </xf>
    <xf numFmtId="176" fontId="7" fillId="34" borderId="31" xfId="42" applyNumberFormat="1" applyFont="1" applyFill="1" applyBorder="1" applyAlignment="1">
      <alignment/>
    </xf>
    <xf numFmtId="176" fontId="5" fillId="0" borderId="0" xfId="64" applyNumberFormat="1">
      <alignment/>
      <protection/>
    </xf>
    <xf numFmtId="0" fontId="35" fillId="0" borderId="20" xfId="0" applyFont="1" applyBorder="1" applyAlignment="1">
      <alignment/>
    </xf>
    <xf numFmtId="0" fontId="4" fillId="0" borderId="0" xfId="58" applyFont="1" applyFill="1" applyBorder="1" applyAlignment="1">
      <alignment vertical="center"/>
      <protection/>
    </xf>
    <xf numFmtId="0" fontId="6" fillId="0" borderId="20" xfId="58" applyFont="1" applyFill="1" applyBorder="1">
      <alignment/>
      <protection/>
    </xf>
    <xf numFmtId="0" fontId="0" fillId="0" borderId="0" xfId="0" applyFont="1" applyAlignment="1">
      <alignment/>
    </xf>
    <xf numFmtId="3" fontId="33" fillId="0" borderId="20" xfId="61" applyNumberFormat="1" applyFont="1" applyBorder="1">
      <alignment/>
      <protection/>
    </xf>
    <xf numFmtId="0" fontId="33" fillId="0" borderId="0" xfId="61" applyFont="1" applyBorder="1">
      <alignment/>
      <protection/>
    </xf>
    <xf numFmtId="3" fontId="33" fillId="0" borderId="0" xfId="61" applyNumberFormat="1" applyFont="1" applyBorder="1" applyAlignment="1">
      <alignment horizontal="right"/>
      <protection/>
    </xf>
    <xf numFmtId="0" fontId="35" fillId="0" borderId="0" xfId="61" applyFont="1" applyBorder="1">
      <alignment/>
      <protection/>
    </xf>
    <xf numFmtId="0" fontId="5" fillId="0" borderId="0" xfId="61" applyFont="1">
      <alignment/>
      <protection/>
    </xf>
    <xf numFmtId="0" fontId="34" fillId="0" borderId="20" xfId="61" applyFont="1" applyBorder="1">
      <alignment/>
      <protection/>
    </xf>
    <xf numFmtId="3" fontId="34" fillId="0" borderId="20" xfId="61" applyNumberFormat="1" applyFont="1" applyBorder="1">
      <alignment/>
      <protection/>
    </xf>
    <xf numFmtId="3" fontId="33" fillId="0" borderId="0" xfId="61" applyNumberFormat="1" applyFont="1">
      <alignment/>
      <protection/>
    </xf>
    <xf numFmtId="3" fontId="34" fillId="0" borderId="20" xfId="61" applyNumberFormat="1" applyFont="1" applyBorder="1" applyAlignment="1">
      <alignment wrapText="1"/>
      <protection/>
    </xf>
    <xf numFmtId="3" fontId="33" fillId="0" borderId="20" xfId="61" applyNumberFormat="1" applyFont="1" applyBorder="1">
      <alignment/>
      <protection/>
    </xf>
    <xf numFmtId="3" fontId="20" fillId="0" borderId="0" xfId="61" applyNumberFormat="1" applyFont="1">
      <alignment/>
      <protection/>
    </xf>
    <xf numFmtId="3" fontId="5" fillId="0" borderId="0" xfId="61" applyNumberFormat="1">
      <alignment/>
      <protection/>
    </xf>
    <xf numFmtId="3" fontId="34" fillId="0" borderId="0" xfId="61" applyNumberFormat="1" applyFont="1" applyBorder="1" applyAlignment="1">
      <alignment horizontal="center"/>
      <protection/>
    </xf>
    <xf numFmtId="3" fontId="20" fillId="0" borderId="0" xfId="61" applyNumberFormat="1" applyFont="1" applyBorder="1" applyAlignment="1">
      <alignment horizontal="center" vertical="center"/>
      <protection/>
    </xf>
    <xf numFmtId="3" fontId="36" fillId="0" borderId="0" xfId="61" applyNumberFormat="1" applyFont="1" applyBorder="1">
      <alignment/>
      <protection/>
    </xf>
    <xf numFmtId="3" fontId="36" fillId="0" borderId="0" xfId="61" applyNumberFormat="1" applyFont="1" applyBorder="1" applyAlignment="1">
      <alignment horizontal="right"/>
      <protection/>
    </xf>
    <xf numFmtId="0" fontId="20" fillId="0" borderId="52" xfId="0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 wrapText="1"/>
    </xf>
    <xf numFmtId="0" fontId="35" fillId="0" borderId="20" xfId="0" applyFont="1" applyFill="1" applyBorder="1" applyAlignment="1">
      <alignment/>
    </xf>
    <xf numFmtId="0" fontId="2" fillId="0" borderId="20" xfId="58" applyFont="1" applyBorder="1" applyAlignment="1">
      <alignment horizontal="center" vertical="center" wrapText="1"/>
      <protection/>
    </xf>
    <xf numFmtId="0" fontId="48" fillId="0" borderId="20" xfId="58" applyFont="1" applyBorder="1" applyAlignment="1">
      <alignment horizontal="center"/>
      <protection/>
    </xf>
    <xf numFmtId="0" fontId="48" fillId="0" borderId="20" xfId="58" applyFont="1" applyBorder="1" applyAlignment="1">
      <alignment horizontal="center" vertical="center"/>
      <protection/>
    </xf>
    <xf numFmtId="49" fontId="35" fillId="0" borderId="52" xfId="0" applyNumberFormat="1" applyFont="1" applyBorder="1" applyAlignment="1">
      <alignment/>
    </xf>
    <xf numFmtId="0" fontId="35" fillId="0" borderId="52" xfId="0" applyFont="1" applyBorder="1" applyAlignment="1">
      <alignment horizontal="center"/>
    </xf>
    <xf numFmtId="3" fontId="35" fillId="0" borderId="52" xfId="0" applyNumberFormat="1" applyFont="1" applyBorder="1" applyAlignment="1">
      <alignment horizontal="center"/>
    </xf>
    <xf numFmtId="0" fontId="35" fillId="0" borderId="52" xfId="0" applyFont="1" applyBorder="1" applyAlignment="1">
      <alignment/>
    </xf>
    <xf numFmtId="3" fontId="20" fillId="0" borderId="52" xfId="0" applyNumberFormat="1" applyFont="1" applyBorder="1" applyAlignment="1">
      <alignment/>
    </xf>
    <xf numFmtId="3" fontId="35" fillId="0" borderId="52" xfId="0" applyNumberFormat="1" applyFont="1" applyBorder="1" applyAlignment="1">
      <alignment/>
    </xf>
    <xf numFmtId="0" fontId="20" fillId="0" borderId="52" xfId="0" applyFont="1" applyBorder="1" applyAlignment="1">
      <alignment/>
    </xf>
    <xf numFmtId="175" fontId="16" fillId="0" borderId="55" xfId="65" applyNumberFormat="1" applyFont="1" applyFill="1" applyBorder="1" applyAlignment="1">
      <alignment horizontal="center" vertical="center"/>
      <protection/>
    </xf>
    <xf numFmtId="175" fontId="16" fillId="0" borderId="56" xfId="65" applyNumberFormat="1" applyFont="1" applyFill="1" applyBorder="1" applyAlignment="1">
      <alignment horizontal="center" vertical="center" wrapText="1"/>
      <protection/>
    </xf>
    <xf numFmtId="175" fontId="17" fillId="0" borderId="57" xfId="65" applyNumberFormat="1" applyFont="1" applyFill="1" applyBorder="1" applyAlignment="1">
      <alignment horizontal="center" vertical="center" wrapText="1"/>
      <protection/>
    </xf>
    <xf numFmtId="175" fontId="18" fillId="0" borderId="58" xfId="65" applyNumberFormat="1" applyFont="1" applyFill="1" applyBorder="1" applyAlignment="1" applyProtection="1">
      <alignment vertical="center" wrapText="1"/>
      <protection/>
    </xf>
    <xf numFmtId="175" fontId="18" fillId="0" borderId="59" xfId="65" applyNumberFormat="1" applyFont="1" applyFill="1" applyBorder="1" applyAlignment="1" applyProtection="1">
      <alignment vertical="center" wrapText="1"/>
      <protection locked="0"/>
    </xf>
    <xf numFmtId="175" fontId="18" fillId="0" borderId="57" xfId="65" applyNumberFormat="1" applyFont="1" applyFill="1" applyBorder="1" applyAlignment="1" applyProtection="1">
      <alignment vertical="center" wrapText="1"/>
      <protection locked="0"/>
    </xf>
    <xf numFmtId="0" fontId="11" fillId="0" borderId="20" xfId="58" applyFont="1" applyBorder="1" applyAlignment="1">
      <alignment horizontal="center" vertical="center"/>
      <protection/>
    </xf>
    <xf numFmtId="0" fontId="49" fillId="0" borderId="20" xfId="58" applyFont="1" applyBorder="1" applyAlignment="1">
      <alignment horizontal="center" vertical="center"/>
      <protection/>
    </xf>
    <xf numFmtId="0" fontId="49" fillId="0" borderId="20" xfId="58" applyFont="1" applyBorder="1">
      <alignment/>
      <protection/>
    </xf>
    <xf numFmtId="0" fontId="49" fillId="0" borderId="20" xfId="58" applyFont="1" applyBorder="1" applyAlignment="1">
      <alignment horizontal="center"/>
      <protection/>
    </xf>
    <xf numFmtId="175" fontId="17" fillId="0" borderId="20" xfId="65" applyNumberFormat="1" applyFont="1" applyFill="1" applyBorder="1" applyAlignment="1" applyProtection="1">
      <alignment vertical="center" wrapText="1"/>
      <protection/>
    </xf>
    <xf numFmtId="175" fontId="17" fillId="0" borderId="20" xfId="65" applyNumberFormat="1" applyFont="1" applyFill="1" applyBorder="1" applyAlignment="1">
      <alignment vertical="center" wrapText="1"/>
      <protection/>
    </xf>
    <xf numFmtId="3" fontId="35" fillId="0" borderId="20" xfId="0" applyNumberFormat="1" applyFont="1" applyBorder="1" applyAlignment="1">
      <alignment horizontal="center"/>
    </xf>
    <xf numFmtId="3" fontId="35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63">
      <alignment/>
      <protection/>
    </xf>
    <xf numFmtId="0" fontId="34" fillId="0" borderId="0" xfId="63" applyFont="1" applyBorder="1" applyAlignment="1">
      <alignment horizontal="center" wrapText="1"/>
      <protection/>
    </xf>
    <xf numFmtId="0" fontId="33" fillId="0" borderId="0" xfId="63" applyFont="1">
      <alignment/>
      <protection/>
    </xf>
    <xf numFmtId="0" fontId="34" fillId="0" borderId="0" xfId="63" applyFont="1" applyBorder="1" applyAlignment="1">
      <alignment horizontal="center"/>
      <protection/>
    </xf>
    <xf numFmtId="0" fontId="33" fillId="0" borderId="0" xfId="63" applyFont="1" applyBorder="1" applyAlignment="1">
      <alignment horizontal="right"/>
      <protection/>
    </xf>
    <xf numFmtId="0" fontId="34" fillId="0" borderId="20" xfId="63" applyFont="1" applyBorder="1" applyAlignment="1">
      <alignment horizontal="center" vertical="center"/>
      <protection/>
    </xf>
    <xf numFmtId="0" fontId="34" fillId="0" borderId="20" xfId="63" applyFont="1" applyBorder="1" applyAlignment="1">
      <alignment horizontal="center" vertical="center" wrapText="1"/>
      <protection/>
    </xf>
    <xf numFmtId="0" fontId="20" fillId="0" borderId="20" xfId="63" applyFont="1" applyBorder="1">
      <alignment/>
      <protection/>
    </xf>
    <xf numFmtId="3" fontId="34" fillId="0" borderId="20" xfId="63" applyNumberFormat="1" applyFont="1" applyBorder="1">
      <alignment/>
      <protection/>
    </xf>
    <xf numFmtId="0" fontId="35" fillId="0" borderId="20" xfId="63" applyFont="1" applyBorder="1">
      <alignment/>
      <protection/>
    </xf>
    <xf numFmtId="3" fontId="33" fillId="0" borderId="20" xfId="63" applyNumberFormat="1" applyFont="1" applyBorder="1">
      <alignment/>
      <protection/>
    </xf>
    <xf numFmtId="0" fontId="35" fillId="0" borderId="40" xfId="63" applyFont="1" applyFill="1" applyBorder="1">
      <alignment/>
      <protection/>
    </xf>
    <xf numFmtId="3" fontId="33" fillId="0" borderId="20" xfId="63" applyNumberFormat="1" applyFont="1" applyBorder="1">
      <alignment/>
      <protection/>
    </xf>
    <xf numFmtId="9" fontId="5" fillId="0" borderId="0" xfId="63" applyNumberFormat="1">
      <alignment/>
      <protection/>
    </xf>
    <xf numFmtId="0" fontId="35" fillId="0" borderId="0" xfId="63" applyFont="1">
      <alignment/>
      <protection/>
    </xf>
    <xf numFmtId="0" fontId="35" fillId="0" borderId="20" xfId="63" applyFont="1" applyBorder="1">
      <alignment/>
      <protection/>
    </xf>
    <xf numFmtId="0" fontId="33" fillId="0" borderId="20" xfId="63" applyFont="1" applyBorder="1">
      <alignment/>
      <protection/>
    </xf>
    <xf numFmtId="0" fontId="20" fillId="0" borderId="20" xfId="63" applyFont="1" applyBorder="1">
      <alignment/>
      <protection/>
    </xf>
    <xf numFmtId="3" fontId="34" fillId="0" borderId="20" xfId="63" applyNumberFormat="1" applyFont="1" applyBorder="1">
      <alignment/>
      <protection/>
    </xf>
    <xf numFmtId="0" fontId="5" fillId="0" borderId="0" xfId="63" applyFont="1" applyBorder="1">
      <alignment/>
      <protection/>
    </xf>
    <xf numFmtId="3" fontId="20" fillId="0" borderId="0" xfId="63" applyNumberFormat="1" applyFont="1" applyBorder="1">
      <alignment/>
      <protection/>
    </xf>
    <xf numFmtId="0" fontId="5" fillId="0" borderId="0" xfId="63" applyFont="1" applyFill="1" applyBorder="1">
      <alignment/>
      <protection/>
    </xf>
    <xf numFmtId="0" fontId="5" fillId="0" borderId="0" xfId="63" applyBorder="1">
      <alignment/>
      <protection/>
    </xf>
    <xf numFmtId="0" fontId="5" fillId="0" borderId="0" xfId="63" applyFill="1" applyBorder="1">
      <alignment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3" fontId="12" fillId="0" borderId="20" xfId="58" applyNumberFormat="1" applyFont="1" applyFill="1" applyBorder="1" applyAlignment="1">
      <alignment vertical="center"/>
      <protection/>
    </xf>
    <xf numFmtId="0" fontId="12" fillId="0" borderId="20" xfId="58" applyFont="1" applyFill="1" applyBorder="1" applyAlignment="1">
      <alignment vertical="center"/>
      <protection/>
    </xf>
    <xf numFmtId="3" fontId="12" fillId="0" borderId="20" xfId="58" applyNumberFormat="1" applyFont="1" applyFill="1" applyBorder="1" applyAlignment="1">
      <alignment vertical="center" wrapText="1"/>
      <protection/>
    </xf>
    <xf numFmtId="0" fontId="12" fillId="0" borderId="20" xfId="58" applyFont="1" applyFill="1" applyBorder="1" applyAlignment="1">
      <alignment horizontal="center" vertical="center" wrapText="1"/>
      <protection/>
    </xf>
    <xf numFmtId="0" fontId="32" fillId="0" borderId="20" xfId="58" applyFont="1" applyFill="1" applyBorder="1" applyAlignment="1">
      <alignment vertical="center"/>
      <protection/>
    </xf>
    <xf numFmtId="172" fontId="32" fillId="0" borderId="20" xfId="58" applyNumberFormat="1" applyFont="1" applyFill="1" applyBorder="1" applyAlignment="1">
      <alignment vertical="center"/>
      <protection/>
    </xf>
    <xf numFmtId="0" fontId="9" fillId="0" borderId="20" xfId="58" applyFont="1" applyFill="1" applyBorder="1" applyAlignment="1">
      <alignment vertical="center"/>
      <protection/>
    </xf>
    <xf numFmtId="3" fontId="6" fillId="0" borderId="0" xfId="58" applyNumberFormat="1" applyFont="1" applyFill="1" applyBorder="1" applyAlignment="1">
      <alignment vertical="center"/>
      <protection/>
    </xf>
    <xf numFmtId="3" fontId="84" fillId="0" borderId="20" xfId="58" applyNumberFormat="1" applyFont="1" applyFill="1" applyBorder="1" applyAlignment="1">
      <alignment vertical="center"/>
      <protection/>
    </xf>
    <xf numFmtId="3" fontId="4" fillId="0" borderId="0" xfId="58" applyNumberFormat="1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vertical="center"/>
      <protection/>
    </xf>
    <xf numFmtId="0" fontId="7" fillId="0" borderId="0" xfId="58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right" vertical="center"/>
      <protection/>
    </xf>
    <xf numFmtId="3" fontId="6" fillId="0" borderId="20" xfId="58" applyNumberFormat="1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left"/>
      <protection/>
    </xf>
    <xf numFmtId="0" fontId="6" fillId="0" borderId="0" xfId="58" applyFont="1" applyFill="1" applyBorder="1">
      <alignment/>
      <protection/>
    </xf>
    <xf numFmtId="172" fontId="8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right"/>
      <protection/>
    </xf>
    <xf numFmtId="0" fontId="9" fillId="0" borderId="20" xfId="58" applyFont="1" applyFill="1" applyBorder="1" applyAlignment="1" quotePrefix="1">
      <alignment horizontal="center" vertical="center"/>
      <protection/>
    </xf>
    <xf numFmtId="0" fontId="9" fillId="0" borderId="20" xfId="58" applyFont="1" applyFill="1" applyBorder="1" applyAlignment="1">
      <alignment horizontal="center" vertical="center"/>
      <protection/>
    </xf>
    <xf numFmtId="0" fontId="10" fillId="0" borderId="20" xfId="58" applyFont="1" applyFill="1" applyBorder="1" applyAlignment="1">
      <alignment horizontal="left" vertical="center"/>
      <protection/>
    </xf>
    <xf numFmtId="0" fontId="9" fillId="0" borderId="20" xfId="58" applyFont="1" applyFill="1" applyBorder="1" applyAlignment="1">
      <alignment horizontal="left" vertical="center" wrapText="1"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left" vertical="center" wrapText="1"/>
      <protection/>
    </xf>
    <xf numFmtId="0" fontId="9" fillId="0" borderId="20" xfId="58" applyFont="1" applyFill="1" applyBorder="1" applyAlignment="1">
      <alignment horizontal="left" vertical="center"/>
      <protection/>
    </xf>
    <xf numFmtId="172" fontId="9" fillId="0" borderId="20" xfId="58" applyNumberFormat="1" applyFont="1" applyFill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1" fontId="9" fillId="0" borderId="20" xfId="58" applyNumberFormat="1" applyFont="1" applyFill="1" applyBorder="1" applyAlignment="1" quotePrefix="1">
      <alignment horizontal="center" vertical="center"/>
      <protection/>
    </xf>
    <xf numFmtId="173" fontId="9" fillId="0" borderId="20" xfId="58" applyNumberFormat="1" applyFont="1" applyFill="1" applyBorder="1" applyAlignment="1">
      <alignment vertical="center"/>
      <protection/>
    </xf>
    <xf numFmtId="0" fontId="9" fillId="0" borderId="20" xfId="58" applyFont="1" applyFill="1" applyBorder="1" applyAlignment="1">
      <alignment vertical="center" wrapText="1"/>
      <protection/>
    </xf>
    <xf numFmtId="172" fontId="4" fillId="0" borderId="0" xfId="58" applyNumberFormat="1" applyFont="1" applyFill="1" applyBorder="1" applyAlignment="1">
      <alignment horizont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5" fillId="0" borderId="20" xfId="58" applyFont="1" applyBorder="1" applyAlignment="1">
      <alignment vertical="center"/>
      <protection/>
    </xf>
    <xf numFmtId="172" fontId="8" fillId="0" borderId="60" xfId="58" applyNumberFormat="1" applyFont="1" applyFill="1" applyBorder="1" applyAlignment="1">
      <alignment horizontal="center"/>
      <protection/>
    </xf>
    <xf numFmtId="172" fontId="8" fillId="0" borderId="0" xfId="58" applyNumberFormat="1" applyFont="1" applyFill="1" applyBorder="1" applyAlignment="1">
      <alignment horizontal="center"/>
      <protection/>
    </xf>
    <xf numFmtId="172" fontId="3" fillId="0" borderId="60" xfId="58" applyNumberFormat="1" applyFont="1" applyFill="1" applyBorder="1" applyAlignment="1">
      <alignment horizontal="center" vertical="center"/>
      <protection/>
    </xf>
    <xf numFmtId="172" fontId="3" fillId="0" borderId="0" xfId="58" applyNumberFormat="1" applyFont="1" applyFill="1" applyBorder="1" applyAlignment="1">
      <alignment horizontal="center" vertical="center"/>
      <protection/>
    </xf>
    <xf numFmtId="3" fontId="4" fillId="0" borderId="43" xfId="58" applyNumberFormat="1" applyFont="1" applyFill="1" applyBorder="1" applyAlignment="1">
      <alignment horizontal="right"/>
      <protection/>
    </xf>
    <xf numFmtId="0" fontId="0" fillId="0" borderId="43" xfId="0" applyBorder="1" applyAlignment="1">
      <alignment horizontal="right"/>
    </xf>
    <xf numFmtId="172" fontId="6" fillId="0" borderId="20" xfId="58" applyNumberFormat="1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>
      <alignment horizontal="left" vertical="center"/>
      <protection/>
    </xf>
    <xf numFmtId="173" fontId="6" fillId="0" borderId="20" xfId="58" applyNumberFormat="1" applyFont="1" applyFill="1" applyBorder="1" applyAlignment="1">
      <alignment vertical="center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172" fontId="4" fillId="0" borderId="20" xfId="58" applyNumberFormat="1" applyFont="1" applyFill="1" applyBorder="1" applyAlignment="1" quotePrefix="1">
      <alignment horizontal="center" vertical="center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173" fontId="4" fillId="0" borderId="20" xfId="58" applyNumberFormat="1" applyFont="1" applyFill="1" applyBorder="1" applyAlignment="1">
      <alignment vertical="center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/>
      <protection/>
    </xf>
    <xf numFmtId="174" fontId="4" fillId="0" borderId="20" xfId="58" applyNumberFormat="1" applyFont="1" applyFill="1" applyBorder="1" applyAlignment="1">
      <alignment horizontal="left" vertical="center"/>
      <protection/>
    </xf>
    <xf numFmtId="0" fontId="5" fillId="0" borderId="2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vertical="center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0" fontId="4" fillId="36" borderId="20" xfId="58" applyFont="1" applyFill="1" applyBorder="1" applyAlignment="1">
      <alignment horizontal="left" vertical="center" wrapText="1"/>
      <protection/>
    </xf>
    <xf numFmtId="0" fontId="6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vertical="center"/>
      <protection/>
    </xf>
    <xf numFmtId="0" fontId="4" fillId="0" borderId="20" xfId="58" applyNumberFormat="1" applyFont="1" applyFill="1" applyBorder="1" applyAlignment="1">
      <alignment vertical="center"/>
      <protection/>
    </xf>
    <xf numFmtId="1" fontId="4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5" fillId="0" borderId="20" xfId="58" applyFont="1" applyBorder="1" applyAlignment="1">
      <alignment horizontal="center" vertical="center" wrapText="1"/>
      <protection/>
    </xf>
    <xf numFmtId="172" fontId="6" fillId="0" borderId="20" xfId="58" applyNumberFormat="1" applyFont="1" applyFill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right"/>
      <protection/>
    </xf>
    <xf numFmtId="0" fontId="5" fillId="0" borderId="0" xfId="61" applyAlignment="1">
      <alignment horizontal="right"/>
      <protection/>
    </xf>
    <xf numFmtId="0" fontId="34" fillId="0" borderId="0" xfId="61" applyFont="1" applyBorder="1" applyAlignment="1">
      <alignment horizontal="center" wrapText="1"/>
      <protection/>
    </xf>
    <xf numFmtId="0" fontId="5" fillId="0" borderId="0" xfId="61" applyAlignment="1">
      <alignment wrapText="1"/>
      <protection/>
    </xf>
    <xf numFmtId="0" fontId="36" fillId="0" borderId="0" xfId="63" applyFont="1" applyAlignment="1">
      <alignment horizontal="right"/>
      <protection/>
    </xf>
    <xf numFmtId="0" fontId="5" fillId="0" borderId="0" xfId="63" applyAlignment="1">
      <alignment/>
      <protection/>
    </xf>
    <xf numFmtId="0" fontId="34" fillId="0" borderId="0" xfId="63" applyFont="1" applyBorder="1" applyAlignment="1">
      <alignment horizontal="center" wrapText="1"/>
      <protection/>
    </xf>
    <xf numFmtId="3" fontId="0" fillId="0" borderId="20" xfId="58" applyNumberFormat="1" applyFont="1" applyFill="1" applyBorder="1" applyAlignment="1">
      <alignment horizontal="right" vertical="center"/>
      <protection/>
    </xf>
    <xf numFmtId="0" fontId="4" fillId="0" borderId="20" xfId="58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 quotePrefix="1">
      <alignment horizontal="center" vertical="center"/>
      <protection/>
    </xf>
    <xf numFmtId="0" fontId="5" fillId="0" borderId="6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20" xfId="58" applyFont="1" applyBorder="1" applyAlignment="1">
      <alignment horizontal="center" vertical="center"/>
      <protection/>
    </xf>
    <xf numFmtId="0" fontId="5" fillId="0" borderId="39" xfId="58" applyFont="1" applyBorder="1" applyAlignment="1">
      <alignment horizontal="center" vertical="center"/>
      <protection/>
    </xf>
    <xf numFmtId="0" fontId="5" fillId="0" borderId="44" xfId="58" applyFont="1" applyBorder="1" applyAlignment="1">
      <alignment horizontal="center" vertical="center"/>
      <protection/>
    </xf>
    <xf numFmtId="0" fontId="5" fillId="0" borderId="31" xfId="58" applyFont="1" applyBorder="1" applyAlignment="1">
      <alignment horizontal="center" vertical="center"/>
      <protection/>
    </xf>
    <xf numFmtId="0" fontId="3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3" fillId="0" borderId="0" xfId="58" applyFont="1" applyAlignment="1">
      <alignment horizontal="center"/>
      <protection/>
    </xf>
    <xf numFmtId="0" fontId="0" fillId="0" borderId="0" xfId="0" applyAlignment="1">
      <alignment/>
    </xf>
    <xf numFmtId="0" fontId="24" fillId="0" borderId="0" xfId="58" applyFont="1" applyAlignment="1">
      <alignment horizontal="center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/>
      <protection/>
    </xf>
    <xf numFmtId="0" fontId="85" fillId="0" borderId="20" xfId="0" applyFont="1" applyBorder="1" applyAlignment="1">
      <alignment horizontal="center" vertical="center" wrapText="1"/>
    </xf>
    <xf numFmtId="0" fontId="11" fillId="0" borderId="20" xfId="58" applyFont="1" applyBorder="1" applyAlignment="1">
      <alignment horizontal="center" vertical="center"/>
      <protection/>
    </xf>
    <xf numFmtId="0" fontId="11" fillId="0" borderId="39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20" xfId="58" applyFont="1" applyFill="1" applyBorder="1" applyAlignment="1">
      <alignment horizontal="left" vertical="center"/>
      <protection/>
    </xf>
    <xf numFmtId="0" fontId="4" fillId="0" borderId="39" xfId="58" applyFont="1" applyFill="1" applyBorder="1" applyAlignment="1">
      <alignment horizontal="right" vertical="center"/>
      <protection/>
    </xf>
    <xf numFmtId="0" fontId="4" fillId="0" borderId="44" xfId="58" applyFont="1" applyFill="1" applyBorder="1" applyAlignment="1">
      <alignment horizontal="right" vertical="center"/>
      <protection/>
    </xf>
    <xf numFmtId="0" fontId="4" fillId="0" borderId="31" xfId="58" applyFont="1" applyFill="1" applyBorder="1" applyAlignment="1">
      <alignment horizontal="right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0" fontId="24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175" fontId="27" fillId="0" borderId="51" xfId="65" applyNumberFormat="1" applyFont="1" applyFill="1" applyBorder="1" applyAlignment="1">
      <alignment horizontal="center" vertical="center" wrapText="1"/>
      <protection/>
    </xf>
    <xf numFmtId="175" fontId="27" fillId="0" borderId="61" xfId="65" applyNumberFormat="1" applyFont="1" applyFill="1" applyBorder="1" applyAlignment="1">
      <alignment horizontal="center" vertical="center" wrapText="1"/>
      <protection/>
    </xf>
    <xf numFmtId="172" fontId="8" fillId="0" borderId="43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75" fontId="16" fillId="0" borderId="62" xfId="65" applyNumberFormat="1" applyFont="1" applyFill="1" applyBorder="1" applyAlignment="1">
      <alignment horizontal="center" vertical="center" wrapText="1"/>
      <protection/>
    </xf>
    <xf numFmtId="175" fontId="16" fillId="0" borderId="35" xfId="65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7" fillId="0" borderId="20" xfId="64" applyFont="1" applyBorder="1" applyAlignment="1">
      <alignment horizontal="center" vertical="center" wrapText="1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54" xfId="64" applyFont="1" applyBorder="1" applyAlignment="1">
      <alignment horizontal="center" vertical="center"/>
      <protection/>
    </xf>
    <xf numFmtId="0" fontId="7" fillId="0" borderId="31" xfId="64" applyFont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wrapText="1"/>
    </xf>
    <xf numFmtId="0" fontId="18" fillId="0" borderId="63" xfId="65" applyFont="1" applyFill="1" applyBorder="1" applyAlignment="1">
      <alignment horizontal="justify" vertical="center" wrapText="1"/>
      <protection/>
    </xf>
    <xf numFmtId="0" fontId="15" fillId="0" borderId="0" xfId="65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4" fillId="0" borderId="0" xfId="58" applyNumberFormat="1" applyFont="1" applyFill="1" applyAlignment="1">
      <alignment horizontal="center"/>
      <protection/>
    </xf>
    <xf numFmtId="3" fontId="9" fillId="0" borderId="39" xfId="58" applyNumberFormat="1" applyFont="1" applyFill="1" applyBorder="1" applyAlignment="1">
      <alignment horizontal="center" vertical="center"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3" fontId="9" fillId="0" borderId="31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horizontal="center"/>
      <protection/>
    </xf>
    <xf numFmtId="0" fontId="10" fillId="0" borderId="39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31" xfId="58" applyFont="1" applyFill="1" applyBorder="1" applyAlignment="1">
      <alignment horizontal="left" vertical="center"/>
      <protection/>
    </xf>
    <xf numFmtId="0" fontId="10" fillId="0" borderId="39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0" fontId="10" fillId="0" borderId="31" xfId="58" applyFont="1" applyFill="1" applyBorder="1" applyAlignment="1">
      <alignment horizontal="left" vertical="center" wrapText="1"/>
      <protection/>
    </xf>
    <xf numFmtId="0" fontId="9" fillId="0" borderId="39" xfId="58" applyFont="1" applyFill="1" applyBorder="1" applyAlignment="1">
      <alignment horizontal="left" vertical="center" wrapText="1"/>
      <protection/>
    </xf>
    <xf numFmtId="0" fontId="9" fillId="0" borderId="44" xfId="58" applyFont="1" applyFill="1" applyBorder="1" applyAlignment="1">
      <alignment horizontal="left" vertical="center" wrapText="1"/>
      <protection/>
    </xf>
    <xf numFmtId="0" fontId="9" fillId="0" borderId="31" xfId="58" applyFont="1" applyFill="1" applyBorder="1" applyAlignment="1">
      <alignment horizontal="left" vertical="center" wrapText="1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44" xfId="58" applyFont="1" applyFill="1" applyBorder="1" applyAlignment="1">
      <alignment horizontal="left" vertical="center"/>
      <protection/>
    </xf>
    <xf numFmtId="3" fontId="9" fillId="32" borderId="43" xfId="58" applyNumberFormat="1" applyFont="1" applyFill="1" applyBorder="1" applyAlignment="1">
      <alignment horizontal="center" vertical="center"/>
      <protection/>
    </xf>
    <xf numFmtId="3" fontId="9" fillId="32" borderId="0" xfId="58" applyNumberFormat="1" applyFont="1" applyFill="1" applyBorder="1" applyAlignment="1">
      <alignment horizontal="center" vertical="center"/>
      <protection/>
    </xf>
    <xf numFmtId="3" fontId="9" fillId="32" borderId="64" xfId="58" applyNumberFormat="1" applyFont="1" applyFill="1" applyBorder="1" applyAlignment="1">
      <alignment horizontal="center" vertical="center"/>
      <protection/>
    </xf>
    <xf numFmtId="0" fontId="9" fillId="0" borderId="39" xfId="58" applyFont="1" applyFill="1" applyBorder="1" applyAlignment="1">
      <alignment vertical="center" wrapText="1"/>
      <protection/>
    </xf>
    <xf numFmtId="0" fontId="9" fillId="0" borderId="44" xfId="58" applyFont="1" applyFill="1" applyBorder="1" applyAlignment="1">
      <alignment vertical="center" wrapText="1"/>
      <protection/>
    </xf>
    <xf numFmtId="0" fontId="10" fillId="0" borderId="39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/>
      <protection/>
    </xf>
    <xf numFmtId="172" fontId="37" fillId="0" borderId="0" xfId="58" applyNumberFormat="1" applyFont="1" applyFill="1" applyAlignment="1">
      <alignment horizontal="center"/>
      <protection/>
    </xf>
    <xf numFmtId="172" fontId="47" fillId="0" borderId="0" xfId="58" applyNumberFormat="1" applyFont="1" applyFill="1" applyAlignment="1">
      <alignment horizontal="center"/>
      <protection/>
    </xf>
    <xf numFmtId="0" fontId="5" fillId="0" borderId="43" xfId="58" applyFont="1" applyBorder="1" applyAlignment="1">
      <alignment/>
      <protection/>
    </xf>
    <xf numFmtId="0" fontId="6" fillId="0" borderId="43" xfId="58" applyFont="1" applyFill="1" applyBorder="1" applyAlignment="1">
      <alignment horizontal="right"/>
      <protection/>
    </xf>
    <xf numFmtId="0" fontId="10" fillId="0" borderId="0" xfId="67" applyFont="1" applyBorder="1" applyAlignment="1">
      <alignment horizontal="center" vertical="center"/>
      <protection/>
    </xf>
    <xf numFmtId="0" fontId="11" fillId="0" borderId="0" xfId="67" applyFont="1" applyBorder="1" applyAlignment="1">
      <alignment horizontal="right" vertical="center"/>
      <protection/>
    </xf>
    <xf numFmtId="175" fontId="16" fillId="0" borderId="20" xfId="65" applyNumberFormat="1" applyFont="1" applyFill="1" applyBorder="1" applyAlignment="1">
      <alignment horizontal="left" vertical="center" wrapText="1" indent="2"/>
      <protection/>
    </xf>
    <xf numFmtId="175" fontId="16" fillId="0" borderId="51" xfId="65" applyNumberFormat="1" applyFont="1" applyFill="1" applyBorder="1" applyAlignment="1">
      <alignment horizontal="center" vertical="center" wrapText="1"/>
      <protection/>
    </xf>
    <xf numFmtId="175" fontId="16" fillId="0" borderId="61" xfId="65" applyNumberFormat="1" applyFont="1" applyFill="1" applyBorder="1" applyAlignment="1">
      <alignment horizontal="center" vertical="center" wrapText="1"/>
      <protection/>
    </xf>
    <xf numFmtId="175" fontId="16" fillId="0" borderId="51" xfId="65" applyNumberFormat="1" applyFont="1" applyFill="1" applyBorder="1" applyAlignment="1">
      <alignment horizontal="center" vertical="center"/>
      <protection/>
    </xf>
    <xf numFmtId="175" fontId="16" fillId="0" borderId="61" xfId="65" applyNumberFormat="1" applyFont="1" applyFill="1" applyBorder="1" applyAlignment="1">
      <alignment horizontal="center" vertical="center"/>
      <protection/>
    </xf>
    <xf numFmtId="175" fontId="46" fillId="0" borderId="0" xfId="65" applyNumberFormat="1" applyFont="1" applyFill="1" applyAlignment="1">
      <alignment horizontal="center" vertical="center" wrapText="1"/>
      <protection/>
    </xf>
    <xf numFmtId="175" fontId="16" fillId="0" borderId="65" xfId="65" applyNumberFormat="1" applyFont="1" applyFill="1" applyBorder="1" applyAlignment="1">
      <alignment horizontal="center" vertical="center"/>
      <protection/>
    </xf>
    <xf numFmtId="175" fontId="16" fillId="0" borderId="66" xfId="65" applyNumberFormat="1" applyFont="1" applyFill="1" applyBorder="1" applyAlignment="1">
      <alignment horizontal="center" vertical="center"/>
      <protection/>
    </xf>
    <xf numFmtId="175" fontId="38" fillId="0" borderId="0" xfId="66" applyNumberFormat="1" applyFont="1" applyFill="1" applyBorder="1" applyAlignment="1" applyProtection="1">
      <alignment horizontal="center" vertical="center" wrapText="1"/>
      <protection/>
    </xf>
    <xf numFmtId="0" fontId="16" fillId="0" borderId="10" xfId="66" applyFont="1" applyFill="1" applyBorder="1" applyAlignment="1" applyProtection="1">
      <alignment horizontal="left"/>
      <protection/>
    </xf>
    <xf numFmtId="0" fontId="16" fillId="0" borderId="11" xfId="66" applyFont="1" applyFill="1" applyBorder="1" applyAlignment="1" applyProtection="1">
      <alignment horizontal="left"/>
      <protection/>
    </xf>
    <xf numFmtId="0" fontId="18" fillId="0" borderId="63" xfId="66" applyFont="1" applyFill="1" applyBorder="1" applyAlignment="1">
      <alignment horizontal="justify" vertical="center" wrapText="1"/>
      <protection/>
    </xf>
    <xf numFmtId="0" fontId="18" fillId="0" borderId="0" xfId="66" applyFont="1" applyFill="1" applyBorder="1" applyAlignment="1">
      <alignment horizontal="justify" vertical="center" wrapText="1"/>
      <protection/>
    </xf>
    <xf numFmtId="0" fontId="35" fillId="0" borderId="0" xfId="0" applyFont="1" applyAlignment="1">
      <alignment horizont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6" xfId="62"/>
    <cellStyle name="Normál 7" xfId="63"/>
    <cellStyle name="Normál_köt-önk feladatok" xfId="64"/>
    <cellStyle name="Normál_KVIREND" xfId="65"/>
    <cellStyle name="Normál_KVRENMUNKA" xfId="66"/>
    <cellStyle name="Normál_likviditási terv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view="pageLayout" zoomScaleSheetLayoutView="100" workbookViewId="0" topLeftCell="A1">
      <selection activeCell="AM17" sqref="AM17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125" style="1" customWidth="1"/>
    <col min="37" max="38" width="9.8515625" style="1" customWidth="1"/>
    <col min="39" max="39" width="10.7109375" style="1" customWidth="1"/>
    <col min="40" max="185" width="9.140625" style="1" customWidth="1"/>
    <col min="186" max="16384" width="2.7109375" style="1" customWidth="1"/>
  </cols>
  <sheetData>
    <row r="1" spans="33:36" ht="19.5" customHeight="1">
      <c r="AG1" s="418"/>
      <c r="AH1" s="418"/>
      <c r="AI1" s="418"/>
      <c r="AJ1" s="418"/>
    </row>
    <row r="2" spans="1:39" ht="35.25" customHeight="1">
      <c r="A2" s="417" t="s">
        <v>583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</row>
    <row r="3" spans="1:39" ht="35.25" customHeight="1">
      <c r="A3" s="417" t="s">
        <v>777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</row>
    <row r="4" spans="1:36" ht="33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</row>
    <row r="5" spans="1:39" ht="15.75" customHeight="1">
      <c r="A5" s="435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126"/>
      <c r="AL5" s="126"/>
      <c r="AM5" s="126"/>
    </row>
    <row r="6" spans="1:39" ht="49.5" customHeight="1">
      <c r="A6" s="426" t="s">
        <v>3</v>
      </c>
      <c r="B6" s="427"/>
      <c r="C6" s="420" t="s">
        <v>4</v>
      </c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9" t="s">
        <v>5</v>
      </c>
      <c r="AD6" s="428"/>
      <c r="AE6" s="428"/>
      <c r="AF6" s="428"/>
      <c r="AG6" s="427" t="s">
        <v>778</v>
      </c>
      <c r="AH6" s="428"/>
      <c r="AI6" s="428"/>
      <c r="AJ6" s="428"/>
      <c r="AK6" s="403" t="s">
        <v>831</v>
      </c>
      <c r="AL6" s="403" t="s">
        <v>830</v>
      </c>
      <c r="AM6" s="403" t="s">
        <v>829</v>
      </c>
    </row>
    <row r="7" spans="1:39" s="2" customFormat="1" ht="19.5" customHeight="1">
      <c r="A7" s="431">
        <v>1</v>
      </c>
      <c r="B7" s="431"/>
      <c r="C7" s="433" t="s">
        <v>399</v>
      </c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2" t="s">
        <v>52</v>
      </c>
      <c r="AD7" s="432"/>
      <c r="AE7" s="432"/>
      <c r="AF7" s="432"/>
      <c r="AG7" s="430">
        <v>75413</v>
      </c>
      <c r="AH7" s="430"/>
      <c r="AI7" s="430"/>
      <c r="AJ7" s="430"/>
      <c r="AK7" s="401">
        <v>22659</v>
      </c>
      <c r="AL7" s="401">
        <v>1290</v>
      </c>
      <c r="AM7" s="400">
        <f aca="true" t="shared" si="0" ref="AM7:AM23">SUM(AG7:AL7)</f>
        <v>99362</v>
      </c>
    </row>
    <row r="8" spans="1:39" ht="19.5" customHeight="1">
      <c r="A8" s="431">
        <v>2</v>
      </c>
      <c r="B8" s="431"/>
      <c r="C8" s="422" t="s">
        <v>400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32" t="s">
        <v>64</v>
      </c>
      <c r="AD8" s="432"/>
      <c r="AE8" s="432"/>
      <c r="AF8" s="432"/>
      <c r="AG8" s="430">
        <v>9256</v>
      </c>
      <c r="AH8" s="430"/>
      <c r="AI8" s="430"/>
      <c r="AJ8" s="430"/>
      <c r="AK8" s="401"/>
      <c r="AL8" s="401"/>
      <c r="AM8" s="400">
        <f t="shared" si="0"/>
        <v>9256</v>
      </c>
    </row>
    <row r="9" spans="1:39" ht="19.5" customHeight="1">
      <c r="A9" s="431">
        <v>3</v>
      </c>
      <c r="B9" s="431"/>
      <c r="C9" s="433" t="s">
        <v>482</v>
      </c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2" t="s">
        <v>67</v>
      </c>
      <c r="AD9" s="432"/>
      <c r="AE9" s="432"/>
      <c r="AF9" s="432"/>
      <c r="AG9" s="430">
        <f>SUM(AG7:AJ8)</f>
        <v>84669</v>
      </c>
      <c r="AH9" s="430"/>
      <c r="AI9" s="430"/>
      <c r="AJ9" s="430"/>
      <c r="AK9" s="401">
        <f>SUM(AK7:AK8)</f>
        <v>22659</v>
      </c>
      <c r="AL9" s="401">
        <f>SUM(AL7:AL8)</f>
        <v>1290</v>
      </c>
      <c r="AM9" s="400">
        <f t="shared" si="0"/>
        <v>108618</v>
      </c>
    </row>
    <row r="10" spans="1:39" s="3" customFormat="1" ht="33" customHeight="1">
      <c r="A10" s="431">
        <v>4</v>
      </c>
      <c r="B10" s="431"/>
      <c r="C10" s="422" t="s">
        <v>69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32" t="s">
        <v>70</v>
      </c>
      <c r="AD10" s="432"/>
      <c r="AE10" s="432"/>
      <c r="AF10" s="432"/>
      <c r="AG10" s="430">
        <v>17589</v>
      </c>
      <c r="AH10" s="430"/>
      <c r="AI10" s="430"/>
      <c r="AJ10" s="430"/>
      <c r="AK10" s="406">
        <v>2539</v>
      </c>
      <c r="AL10" s="406">
        <v>210</v>
      </c>
      <c r="AM10" s="400">
        <f t="shared" si="0"/>
        <v>20338</v>
      </c>
    </row>
    <row r="11" spans="1:39" ht="27.75" customHeight="1">
      <c r="A11" s="431">
        <v>5</v>
      </c>
      <c r="B11" s="431"/>
      <c r="C11" s="422" t="s">
        <v>402</v>
      </c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32" t="s">
        <v>145</v>
      </c>
      <c r="AD11" s="432"/>
      <c r="AE11" s="432"/>
      <c r="AF11" s="432"/>
      <c r="AG11" s="430">
        <v>50403</v>
      </c>
      <c r="AH11" s="430"/>
      <c r="AI11" s="430"/>
      <c r="AJ11" s="430"/>
      <c r="AK11" s="401">
        <v>2413</v>
      </c>
      <c r="AL11" s="401"/>
      <c r="AM11" s="400">
        <f t="shared" si="0"/>
        <v>52816</v>
      </c>
    </row>
    <row r="12" spans="1:39" ht="19.5" customHeight="1">
      <c r="A12" s="431">
        <v>6</v>
      </c>
      <c r="B12" s="431"/>
      <c r="C12" s="424" t="s">
        <v>403</v>
      </c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32" t="s">
        <v>171</v>
      </c>
      <c r="AD12" s="432"/>
      <c r="AE12" s="432"/>
      <c r="AF12" s="432"/>
      <c r="AG12" s="430">
        <v>13485</v>
      </c>
      <c r="AH12" s="430"/>
      <c r="AI12" s="430"/>
      <c r="AJ12" s="430"/>
      <c r="AK12" s="401">
        <v>-753</v>
      </c>
      <c r="AL12" s="401">
        <v>-1135</v>
      </c>
      <c r="AM12" s="400">
        <f t="shared" si="0"/>
        <v>11597</v>
      </c>
    </row>
    <row r="13" spans="1:39" ht="19.5" customHeight="1">
      <c r="A13" s="431">
        <v>7</v>
      </c>
      <c r="B13" s="431"/>
      <c r="C13" s="424" t="s">
        <v>404</v>
      </c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32" t="s">
        <v>210</v>
      </c>
      <c r="AD13" s="432"/>
      <c r="AE13" s="432"/>
      <c r="AF13" s="432"/>
      <c r="AG13" s="430">
        <v>49809</v>
      </c>
      <c r="AH13" s="430"/>
      <c r="AI13" s="430"/>
      <c r="AJ13" s="430"/>
      <c r="AK13" s="401">
        <v>790</v>
      </c>
      <c r="AL13" s="401">
        <v>789</v>
      </c>
      <c r="AM13" s="400">
        <f t="shared" si="0"/>
        <v>51388</v>
      </c>
    </row>
    <row r="14" spans="1:39" s="3" customFormat="1" ht="19.5" customHeight="1">
      <c r="A14" s="431">
        <v>8</v>
      </c>
      <c r="B14" s="431"/>
      <c r="C14" s="425" t="s">
        <v>405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32" t="s">
        <v>234</v>
      </c>
      <c r="AD14" s="432"/>
      <c r="AE14" s="432"/>
      <c r="AF14" s="432"/>
      <c r="AG14" s="430">
        <v>12300</v>
      </c>
      <c r="AH14" s="430"/>
      <c r="AI14" s="430"/>
      <c r="AJ14" s="430"/>
      <c r="AK14" s="406">
        <v>12915</v>
      </c>
      <c r="AL14" s="406">
        <v>1275</v>
      </c>
      <c r="AM14" s="400">
        <f t="shared" si="0"/>
        <v>26490</v>
      </c>
    </row>
    <row r="15" spans="1:39" s="3" customFormat="1" ht="19.5" customHeight="1">
      <c r="A15" s="431">
        <v>9</v>
      </c>
      <c r="B15" s="431"/>
      <c r="C15" s="424" t="s">
        <v>406</v>
      </c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32" t="s">
        <v>249</v>
      </c>
      <c r="AD15" s="432"/>
      <c r="AE15" s="432"/>
      <c r="AF15" s="432"/>
      <c r="AG15" s="430">
        <v>57769</v>
      </c>
      <c r="AH15" s="430"/>
      <c r="AI15" s="430"/>
      <c r="AJ15" s="430"/>
      <c r="AK15" s="406">
        <v>73807</v>
      </c>
      <c r="AL15" s="406">
        <v>-161</v>
      </c>
      <c r="AM15" s="400">
        <f t="shared" si="0"/>
        <v>131415</v>
      </c>
    </row>
    <row r="16" spans="1:39" ht="19.5" customHeight="1">
      <c r="A16" s="431">
        <v>10</v>
      </c>
      <c r="B16" s="431"/>
      <c r="C16" s="424" t="s">
        <v>407</v>
      </c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32" t="s">
        <v>276</v>
      </c>
      <c r="AD16" s="432"/>
      <c r="AE16" s="432"/>
      <c r="AF16" s="432"/>
      <c r="AG16" s="430">
        <v>500</v>
      </c>
      <c r="AH16" s="430"/>
      <c r="AI16" s="430"/>
      <c r="AJ16" s="430"/>
      <c r="AK16" s="401"/>
      <c r="AL16" s="401"/>
      <c r="AM16" s="400">
        <f t="shared" si="0"/>
        <v>500</v>
      </c>
    </row>
    <row r="17" spans="1:39" s="3" customFormat="1" ht="19.5" customHeight="1">
      <c r="A17" s="431">
        <v>11</v>
      </c>
      <c r="B17" s="431"/>
      <c r="C17" s="425" t="s">
        <v>483</v>
      </c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32" t="s">
        <v>279</v>
      </c>
      <c r="AD17" s="432"/>
      <c r="AE17" s="432"/>
      <c r="AF17" s="432"/>
      <c r="AG17" s="430">
        <f>SUM(AG9:AJ16)</f>
        <v>286524</v>
      </c>
      <c r="AH17" s="430"/>
      <c r="AI17" s="430"/>
      <c r="AJ17" s="430"/>
      <c r="AK17" s="406">
        <f>SUM(AK9:AK16)</f>
        <v>114370</v>
      </c>
      <c r="AL17" s="406">
        <f>SUM(AL9:AL16)</f>
        <v>2268</v>
      </c>
      <c r="AM17" s="400">
        <f t="shared" si="0"/>
        <v>403162</v>
      </c>
    </row>
    <row r="18" spans="1:39" s="7" customFormat="1" ht="19.5" customHeight="1">
      <c r="A18" s="419">
        <v>12</v>
      </c>
      <c r="B18" s="419"/>
      <c r="C18" s="424" t="s">
        <v>471</v>
      </c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2" t="s">
        <v>414</v>
      </c>
      <c r="AD18" s="422"/>
      <c r="AE18" s="422"/>
      <c r="AF18" s="422"/>
      <c r="AG18" s="430"/>
      <c r="AH18" s="430"/>
      <c r="AI18" s="430"/>
      <c r="AJ18" s="430"/>
      <c r="AK18" s="401"/>
      <c r="AL18" s="401"/>
      <c r="AM18" s="400">
        <f t="shared" si="0"/>
        <v>0</v>
      </c>
    </row>
    <row r="19" spans="1:39" s="7" customFormat="1" ht="19.5" customHeight="1">
      <c r="A19" s="419">
        <v>13</v>
      </c>
      <c r="B19" s="419"/>
      <c r="C19" s="421" t="s">
        <v>472</v>
      </c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2" t="s">
        <v>415</v>
      </c>
      <c r="AD19" s="422"/>
      <c r="AE19" s="422"/>
      <c r="AF19" s="422"/>
      <c r="AG19" s="430"/>
      <c r="AH19" s="430"/>
      <c r="AI19" s="430"/>
      <c r="AJ19" s="430"/>
      <c r="AK19" s="401"/>
      <c r="AL19" s="401"/>
      <c r="AM19" s="400">
        <f t="shared" si="0"/>
        <v>0</v>
      </c>
    </row>
    <row r="20" spans="1:39" s="7" customFormat="1" ht="19.5" customHeight="1">
      <c r="A20" s="419">
        <v>14</v>
      </c>
      <c r="B20" s="419"/>
      <c r="C20" s="421" t="s">
        <v>473</v>
      </c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2" t="s">
        <v>417</v>
      </c>
      <c r="AD20" s="422"/>
      <c r="AE20" s="422"/>
      <c r="AF20" s="422"/>
      <c r="AG20" s="430">
        <v>5178</v>
      </c>
      <c r="AH20" s="430"/>
      <c r="AI20" s="430"/>
      <c r="AJ20" s="430"/>
      <c r="AK20" s="401"/>
      <c r="AL20" s="401"/>
      <c r="AM20" s="400">
        <f t="shared" si="0"/>
        <v>5178</v>
      </c>
    </row>
    <row r="21" spans="1:39" s="7" customFormat="1" ht="19.5" customHeight="1">
      <c r="A21" s="419">
        <v>15</v>
      </c>
      <c r="B21" s="419"/>
      <c r="C21" s="421" t="s">
        <v>474</v>
      </c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2" t="s">
        <v>418</v>
      </c>
      <c r="AD21" s="422"/>
      <c r="AE21" s="422"/>
      <c r="AF21" s="422"/>
      <c r="AG21" s="430"/>
      <c r="AH21" s="430"/>
      <c r="AI21" s="430"/>
      <c r="AJ21" s="430"/>
      <c r="AK21" s="401"/>
      <c r="AL21" s="401"/>
      <c r="AM21" s="400">
        <f t="shared" si="0"/>
        <v>0</v>
      </c>
    </row>
    <row r="22" spans="1:39" s="7" customFormat="1" ht="19.5" customHeight="1">
      <c r="A22" s="419">
        <v>16</v>
      </c>
      <c r="B22" s="419"/>
      <c r="C22" s="421" t="s">
        <v>484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2" t="s">
        <v>419</v>
      </c>
      <c r="AD22" s="422"/>
      <c r="AE22" s="422"/>
      <c r="AF22" s="422"/>
      <c r="AG22" s="430">
        <f>SUM(AG18:AJ21)</f>
        <v>5178</v>
      </c>
      <c r="AH22" s="430"/>
      <c r="AI22" s="430"/>
      <c r="AJ22" s="430"/>
      <c r="AK22" s="401">
        <f>SUM(AK18:AK21)</f>
        <v>0</v>
      </c>
      <c r="AL22" s="401">
        <f>SUM(AL18:AL21)</f>
        <v>0</v>
      </c>
      <c r="AM22" s="400">
        <f t="shared" si="0"/>
        <v>5178</v>
      </c>
    </row>
    <row r="23" spans="1:39" s="7" customFormat="1" ht="19.5" customHeight="1">
      <c r="A23" s="419">
        <v>17</v>
      </c>
      <c r="B23" s="419"/>
      <c r="C23" s="421" t="s">
        <v>485</v>
      </c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2" t="s">
        <v>419</v>
      </c>
      <c r="AD23" s="422"/>
      <c r="AE23" s="422"/>
      <c r="AF23" s="422"/>
      <c r="AG23" s="430">
        <f>AG17+AG22</f>
        <v>291702</v>
      </c>
      <c r="AH23" s="430"/>
      <c r="AI23" s="430"/>
      <c r="AJ23" s="430"/>
      <c r="AK23" s="401">
        <v>114370</v>
      </c>
      <c r="AL23" s="401">
        <f>SUM(AL17+AL22)</f>
        <v>2268</v>
      </c>
      <c r="AM23" s="400">
        <f t="shared" si="0"/>
        <v>408340</v>
      </c>
    </row>
    <row r="24" spans="1:39" ht="19.5" customHeight="1">
      <c r="A24" s="405"/>
      <c r="B24" s="405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1"/>
      <c r="AH24" s="401"/>
      <c r="AI24" s="401"/>
      <c r="AJ24" s="401"/>
      <c r="AK24" s="401"/>
      <c r="AL24" s="401"/>
      <c r="AM24" s="400"/>
    </row>
    <row r="25" spans="1:39" ht="32.25" customHeight="1">
      <c r="A25" s="426" t="s">
        <v>3</v>
      </c>
      <c r="B25" s="427"/>
      <c r="C25" s="420" t="s">
        <v>4</v>
      </c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9" t="s">
        <v>5</v>
      </c>
      <c r="AD25" s="428"/>
      <c r="AE25" s="428"/>
      <c r="AF25" s="428"/>
      <c r="AG25" s="427" t="s">
        <v>778</v>
      </c>
      <c r="AH25" s="428"/>
      <c r="AI25" s="428"/>
      <c r="AJ25" s="428"/>
      <c r="AK25" s="403" t="s">
        <v>831</v>
      </c>
      <c r="AL25" s="403" t="s">
        <v>830</v>
      </c>
      <c r="AM25" s="402" t="s">
        <v>829</v>
      </c>
    </row>
    <row r="26" spans="1:39" ht="24.75" customHeight="1">
      <c r="A26" s="419">
        <v>1</v>
      </c>
      <c r="B26" s="420"/>
      <c r="C26" s="422" t="s">
        <v>408</v>
      </c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5" t="s">
        <v>306</v>
      </c>
      <c r="AD26" s="425"/>
      <c r="AE26" s="425"/>
      <c r="AF26" s="425"/>
      <c r="AG26" s="423">
        <v>157910</v>
      </c>
      <c r="AH26" s="423"/>
      <c r="AI26" s="423"/>
      <c r="AJ26" s="423"/>
      <c r="AK26" s="401">
        <v>30543</v>
      </c>
      <c r="AL26" s="401">
        <v>2268</v>
      </c>
      <c r="AM26" s="400">
        <f aca="true" t="shared" si="1" ref="AM26:AM40">SUM(AG26:AL26)</f>
        <v>190721</v>
      </c>
    </row>
    <row r="27" spans="1:39" ht="24.75" customHeight="1">
      <c r="A27" s="419">
        <v>2</v>
      </c>
      <c r="B27" s="420"/>
      <c r="C27" s="422" t="s">
        <v>409</v>
      </c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5" t="s">
        <v>318</v>
      </c>
      <c r="AD27" s="425"/>
      <c r="AE27" s="425"/>
      <c r="AF27" s="425"/>
      <c r="AG27" s="423"/>
      <c r="AH27" s="423"/>
      <c r="AI27" s="423"/>
      <c r="AJ27" s="423"/>
      <c r="AK27" s="401"/>
      <c r="AL27" s="401"/>
      <c r="AM27" s="400">
        <f t="shared" si="1"/>
        <v>0</v>
      </c>
    </row>
    <row r="28" spans="1:39" ht="24.75" customHeight="1">
      <c r="A28" s="419">
        <v>3</v>
      </c>
      <c r="B28" s="420"/>
      <c r="C28" s="422" t="s">
        <v>410</v>
      </c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5" t="s">
        <v>346</v>
      </c>
      <c r="AD28" s="425"/>
      <c r="AE28" s="425"/>
      <c r="AF28" s="425"/>
      <c r="AG28" s="423">
        <v>30850</v>
      </c>
      <c r="AH28" s="423"/>
      <c r="AI28" s="423"/>
      <c r="AJ28" s="423"/>
      <c r="AK28" s="401"/>
      <c r="AL28" s="401"/>
      <c r="AM28" s="400">
        <f t="shared" si="1"/>
        <v>30850</v>
      </c>
    </row>
    <row r="29" spans="1:39" ht="24.75" customHeight="1">
      <c r="A29" s="419">
        <v>4</v>
      </c>
      <c r="B29" s="420"/>
      <c r="C29" s="424" t="s">
        <v>411</v>
      </c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5" t="s">
        <v>368</v>
      </c>
      <c r="AD29" s="425"/>
      <c r="AE29" s="425"/>
      <c r="AF29" s="425"/>
      <c r="AG29" s="423">
        <v>20914</v>
      </c>
      <c r="AH29" s="423"/>
      <c r="AI29" s="423"/>
      <c r="AJ29" s="423"/>
      <c r="AK29" s="401"/>
      <c r="AL29" s="401"/>
      <c r="AM29" s="400">
        <f t="shared" si="1"/>
        <v>20914</v>
      </c>
    </row>
    <row r="30" spans="1:39" ht="24.75" customHeight="1">
      <c r="A30" s="419">
        <v>5</v>
      </c>
      <c r="B30" s="420"/>
      <c r="C30" s="422" t="s">
        <v>412</v>
      </c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5" t="s">
        <v>380</v>
      </c>
      <c r="AD30" s="425"/>
      <c r="AE30" s="425"/>
      <c r="AF30" s="425"/>
      <c r="AG30" s="423"/>
      <c r="AH30" s="423"/>
      <c r="AI30" s="423"/>
      <c r="AJ30" s="423"/>
      <c r="AK30" s="401"/>
      <c r="AL30" s="401"/>
      <c r="AM30" s="400">
        <f t="shared" si="1"/>
        <v>0</v>
      </c>
    </row>
    <row r="31" spans="1:39" ht="24.75" customHeight="1">
      <c r="A31" s="419">
        <v>6</v>
      </c>
      <c r="B31" s="420"/>
      <c r="C31" s="422" t="s">
        <v>413</v>
      </c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5" t="s">
        <v>388</v>
      </c>
      <c r="AD31" s="425"/>
      <c r="AE31" s="425"/>
      <c r="AF31" s="425"/>
      <c r="AG31" s="423">
        <v>480</v>
      </c>
      <c r="AH31" s="423"/>
      <c r="AI31" s="423"/>
      <c r="AJ31" s="423"/>
      <c r="AK31" s="401"/>
      <c r="AL31" s="401"/>
      <c r="AM31" s="400">
        <f t="shared" si="1"/>
        <v>480</v>
      </c>
    </row>
    <row r="32" spans="1:39" ht="24.75" customHeight="1">
      <c r="A32" s="419">
        <v>7</v>
      </c>
      <c r="B32" s="420"/>
      <c r="C32" s="422" t="s">
        <v>578</v>
      </c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5" t="s">
        <v>396</v>
      </c>
      <c r="AD32" s="425"/>
      <c r="AE32" s="425"/>
      <c r="AF32" s="425"/>
      <c r="AG32" s="423">
        <v>9500</v>
      </c>
      <c r="AH32" s="423"/>
      <c r="AI32" s="423"/>
      <c r="AJ32" s="423"/>
      <c r="AK32" s="401">
        <v>83827</v>
      </c>
      <c r="AL32" s="401"/>
      <c r="AM32" s="400">
        <f t="shared" si="1"/>
        <v>93327</v>
      </c>
    </row>
    <row r="33" spans="1:39" ht="24.75" customHeight="1">
      <c r="A33" s="419">
        <v>8</v>
      </c>
      <c r="B33" s="420"/>
      <c r="C33" s="424" t="s">
        <v>576</v>
      </c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5" t="s">
        <v>398</v>
      </c>
      <c r="AD33" s="425"/>
      <c r="AE33" s="425"/>
      <c r="AF33" s="425"/>
      <c r="AG33" s="423">
        <f>SUM(AG26:AJ32)</f>
        <v>219654</v>
      </c>
      <c r="AH33" s="423"/>
      <c r="AI33" s="423"/>
      <c r="AJ33" s="423"/>
      <c r="AK33" s="401">
        <v>114370</v>
      </c>
      <c r="AL33" s="401">
        <f>SUM(AL26:AL32)</f>
        <v>2268</v>
      </c>
      <c r="AM33" s="400">
        <f t="shared" si="1"/>
        <v>336292</v>
      </c>
    </row>
    <row r="34" spans="1:39" ht="24.75" customHeight="1">
      <c r="A34" s="419">
        <v>9</v>
      </c>
      <c r="B34" s="420"/>
      <c r="C34" s="424" t="s">
        <v>476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2" t="s">
        <v>428</v>
      </c>
      <c r="AD34" s="422"/>
      <c r="AE34" s="422"/>
      <c r="AF34" s="422"/>
      <c r="AG34" s="423"/>
      <c r="AH34" s="423"/>
      <c r="AI34" s="423"/>
      <c r="AJ34" s="423"/>
      <c r="AK34" s="401"/>
      <c r="AL34" s="401"/>
      <c r="AM34" s="400">
        <f t="shared" si="1"/>
        <v>0</v>
      </c>
    </row>
    <row r="35" spans="1:39" ht="24.75" customHeight="1">
      <c r="A35" s="419">
        <v>10</v>
      </c>
      <c r="B35" s="420"/>
      <c r="C35" s="421" t="s">
        <v>477</v>
      </c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2" t="s">
        <v>438</v>
      </c>
      <c r="AD35" s="422"/>
      <c r="AE35" s="422"/>
      <c r="AF35" s="422"/>
      <c r="AG35" s="423"/>
      <c r="AH35" s="423"/>
      <c r="AI35" s="423"/>
      <c r="AJ35" s="423"/>
      <c r="AK35" s="401"/>
      <c r="AL35" s="401"/>
      <c r="AM35" s="400">
        <f t="shared" si="1"/>
        <v>0</v>
      </c>
    </row>
    <row r="36" spans="1:39" ht="24.75" customHeight="1">
      <c r="A36" s="419">
        <v>11</v>
      </c>
      <c r="B36" s="420"/>
      <c r="C36" s="422" t="s">
        <v>478</v>
      </c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 t="s">
        <v>444</v>
      </c>
      <c r="AD36" s="422"/>
      <c r="AE36" s="422"/>
      <c r="AF36" s="422"/>
      <c r="AG36" s="423">
        <v>72048</v>
      </c>
      <c r="AH36" s="423"/>
      <c r="AI36" s="423"/>
      <c r="AJ36" s="423"/>
      <c r="AK36" s="401"/>
      <c r="AL36" s="401"/>
      <c r="AM36" s="400">
        <f t="shared" si="1"/>
        <v>72048</v>
      </c>
    </row>
    <row r="37" spans="1:39" ht="24.75" customHeight="1">
      <c r="A37" s="419">
        <v>12</v>
      </c>
      <c r="B37" s="420"/>
      <c r="C37" s="424" t="s">
        <v>479</v>
      </c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2" t="s">
        <v>456</v>
      </c>
      <c r="AD37" s="422"/>
      <c r="AE37" s="422"/>
      <c r="AF37" s="422"/>
      <c r="AG37" s="423"/>
      <c r="AH37" s="423"/>
      <c r="AI37" s="423"/>
      <c r="AJ37" s="423"/>
      <c r="AK37" s="401"/>
      <c r="AL37" s="401"/>
      <c r="AM37" s="400">
        <f t="shared" si="1"/>
        <v>0</v>
      </c>
    </row>
    <row r="38" spans="1:39" ht="24.75" customHeight="1">
      <c r="A38" s="419">
        <v>13</v>
      </c>
      <c r="B38" s="420"/>
      <c r="C38" s="421" t="s">
        <v>480</v>
      </c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2" t="s">
        <v>466</v>
      </c>
      <c r="AD38" s="422"/>
      <c r="AE38" s="422"/>
      <c r="AF38" s="422"/>
      <c r="AG38" s="423"/>
      <c r="AH38" s="423"/>
      <c r="AI38" s="423"/>
      <c r="AJ38" s="423"/>
      <c r="AK38" s="401"/>
      <c r="AL38" s="401"/>
      <c r="AM38" s="400">
        <f t="shared" si="1"/>
        <v>0</v>
      </c>
    </row>
    <row r="39" spans="1:39" ht="24.75" customHeight="1">
      <c r="A39" s="419">
        <v>14</v>
      </c>
      <c r="B39" s="420"/>
      <c r="C39" s="421" t="s">
        <v>577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2" t="s">
        <v>470</v>
      </c>
      <c r="AD39" s="422"/>
      <c r="AE39" s="422"/>
      <c r="AF39" s="422"/>
      <c r="AG39" s="423">
        <f>SUM(AG34:AJ38)</f>
        <v>72048</v>
      </c>
      <c r="AH39" s="423"/>
      <c r="AI39" s="423"/>
      <c r="AJ39" s="423"/>
      <c r="AK39" s="401">
        <f>SUM(AK34:AK38)</f>
        <v>0</v>
      </c>
      <c r="AL39" s="401">
        <f>SUM(AL34:AL38)</f>
        <v>0</v>
      </c>
      <c r="AM39" s="400">
        <f t="shared" si="1"/>
        <v>72048</v>
      </c>
    </row>
    <row r="40" spans="1:39" ht="24.75" customHeight="1">
      <c r="A40" s="419">
        <v>15</v>
      </c>
      <c r="B40" s="420"/>
      <c r="C40" s="421" t="s">
        <v>486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2" t="s">
        <v>470</v>
      </c>
      <c r="AD40" s="422"/>
      <c r="AE40" s="422"/>
      <c r="AF40" s="422"/>
      <c r="AG40" s="423">
        <f>SUM(AG39,AG33)</f>
        <v>291702</v>
      </c>
      <c r="AH40" s="423"/>
      <c r="AI40" s="423"/>
      <c r="AJ40" s="423"/>
      <c r="AK40" s="401">
        <v>114370</v>
      </c>
      <c r="AL40" s="401">
        <f>SUM(AL33+AL39)</f>
        <v>2268</v>
      </c>
      <c r="AM40" s="400">
        <f t="shared" si="1"/>
        <v>408340</v>
      </c>
    </row>
  </sheetData>
  <sheetProtection/>
  <mergeCells count="141">
    <mergeCell ref="A8:B8"/>
    <mergeCell ref="C8:AB8"/>
    <mergeCell ref="AC8:AF8"/>
    <mergeCell ref="AG8:AJ8"/>
    <mergeCell ref="A4:AJ4"/>
    <mergeCell ref="A5:AJ5"/>
    <mergeCell ref="A6:B6"/>
    <mergeCell ref="C6:AB6"/>
    <mergeCell ref="AC6:AF6"/>
    <mergeCell ref="AG6:AJ6"/>
    <mergeCell ref="A7:B7"/>
    <mergeCell ref="C7:AB7"/>
    <mergeCell ref="AC7:AF7"/>
    <mergeCell ref="AG7:AJ7"/>
    <mergeCell ref="AG12:AJ12"/>
    <mergeCell ref="A15:B15"/>
    <mergeCell ref="A9:B9"/>
    <mergeCell ref="C9:AB9"/>
    <mergeCell ref="AC9:AF9"/>
    <mergeCell ref="AG9:AJ9"/>
    <mergeCell ref="A10:B10"/>
    <mergeCell ref="C10:AB10"/>
    <mergeCell ref="AC10:AF10"/>
    <mergeCell ref="AG10:AJ10"/>
    <mergeCell ref="AG21:AJ21"/>
    <mergeCell ref="C13:AB13"/>
    <mergeCell ref="AC13:AF13"/>
    <mergeCell ref="AG13:AJ13"/>
    <mergeCell ref="AG17:AJ17"/>
    <mergeCell ref="AC15:AF15"/>
    <mergeCell ref="AG15:AJ15"/>
    <mergeCell ref="AG14:AJ14"/>
    <mergeCell ref="AG18:AJ18"/>
    <mergeCell ref="AG16:AJ16"/>
    <mergeCell ref="A21:B21"/>
    <mergeCell ref="C21:AB21"/>
    <mergeCell ref="AC21:AF21"/>
    <mergeCell ref="A19:B19"/>
    <mergeCell ref="C19:AB19"/>
    <mergeCell ref="AC19:AF19"/>
    <mergeCell ref="A17:B17"/>
    <mergeCell ref="C17:AB17"/>
    <mergeCell ref="AC17:AF17"/>
    <mergeCell ref="C15:AB15"/>
    <mergeCell ref="A13:B13"/>
    <mergeCell ref="A14:B14"/>
    <mergeCell ref="C14:AB14"/>
    <mergeCell ref="AC14:AF14"/>
    <mergeCell ref="AG11:AJ11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12:B12"/>
    <mergeCell ref="A11:B11"/>
    <mergeCell ref="C11:AB11"/>
    <mergeCell ref="AC11:AF11"/>
    <mergeCell ref="A16:B16"/>
    <mergeCell ref="C16:AB16"/>
    <mergeCell ref="AC16:AF16"/>
    <mergeCell ref="C12:AB12"/>
    <mergeCell ref="AC12:AF12"/>
    <mergeCell ref="A20:B20"/>
    <mergeCell ref="C20:AB20"/>
    <mergeCell ref="AC20:AF20"/>
    <mergeCell ref="AG20:AJ20"/>
    <mergeCell ref="A18:B18"/>
    <mergeCell ref="C18:AB18"/>
    <mergeCell ref="AC18:AF18"/>
    <mergeCell ref="AG19:AJ19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2:AM2"/>
    <mergeCell ref="A3:AM3"/>
    <mergeCell ref="AG1:AJ1"/>
    <mergeCell ref="A40:B40"/>
    <mergeCell ref="C40:AB40"/>
    <mergeCell ref="AC40:AF40"/>
    <mergeCell ref="AG40:AJ40"/>
    <mergeCell ref="A39:B39"/>
    <mergeCell ref="C39:AB39"/>
    <mergeCell ref="AC39:AF3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&amp;C1. melléklet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view="pageLayout" workbookViewId="0" topLeftCell="A1">
      <selection activeCell="H3" sqref="H3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9.140625" style="8" customWidth="1"/>
    <col min="4" max="4" width="31.421875" style="8" customWidth="1"/>
    <col min="5" max="16384" width="9.140625" style="8" customWidth="1"/>
  </cols>
  <sheetData>
    <row r="1" spans="4:5" ht="25.5" customHeight="1">
      <c r="D1" s="512"/>
      <c r="E1" s="513"/>
    </row>
    <row r="2" spans="1:5" ht="31.5" customHeight="1">
      <c r="A2" s="417" t="s">
        <v>583</v>
      </c>
      <c r="B2" s="417"/>
      <c r="C2" s="417"/>
      <c r="D2" s="417"/>
      <c r="E2" s="417"/>
    </row>
    <row r="3" spans="1:5" ht="31.5" customHeight="1">
      <c r="A3" s="511" t="s">
        <v>788</v>
      </c>
      <c r="B3" s="511"/>
      <c r="C3" s="511"/>
      <c r="D3" s="511"/>
      <c r="E3" s="511"/>
    </row>
    <row r="4" spans="1:5" ht="30" customHeight="1">
      <c r="A4" s="508" t="s">
        <v>487</v>
      </c>
      <c r="B4" s="508"/>
      <c r="C4" s="508"/>
      <c r="D4" s="508"/>
      <c r="E4" s="508"/>
    </row>
    <row r="5" ht="13.5" thickBot="1"/>
    <row r="6" spans="1:5" ht="13.5" thickBot="1">
      <c r="A6" s="514" t="s">
        <v>3</v>
      </c>
      <c r="B6" s="9" t="s">
        <v>488</v>
      </c>
      <c r="C6" s="10"/>
      <c r="D6" s="9" t="s">
        <v>489</v>
      </c>
      <c r="E6" s="11"/>
    </row>
    <row r="7" spans="1:5" ht="24.75" thickBot="1">
      <c r="A7" s="515"/>
      <c r="B7" s="12" t="s">
        <v>1</v>
      </c>
      <c r="C7" s="13" t="s">
        <v>711</v>
      </c>
      <c r="D7" s="12" t="s">
        <v>1</v>
      </c>
      <c r="E7" s="14" t="s">
        <v>711</v>
      </c>
    </row>
    <row r="8" spans="1:5" ht="13.5" thickBot="1">
      <c r="A8" s="15">
        <v>1</v>
      </c>
      <c r="B8" s="16">
        <v>2</v>
      </c>
      <c r="C8" s="17">
        <v>5</v>
      </c>
      <c r="D8" s="16">
        <v>6</v>
      </c>
      <c r="E8" s="18">
        <v>9</v>
      </c>
    </row>
    <row r="9" spans="1:5" ht="19.5" customHeight="1">
      <c r="A9" s="19" t="s">
        <v>7</v>
      </c>
      <c r="B9" s="20" t="s">
        <v>605</v>
      </c>
      <c r="C9" s="21">
        <v>9000</v>
      </c>
      <c r="D9" s="20" t="s">
        <v>609</v>
      </c>
      <c r="E9" s="22">
        <v>12300</v>
      </c>
    </row>
    <row r="10" spans="1:5" ht="19.5" customHeight="1">
      <c r="A10" s="23" t="s">
        <v>8</v>
      </c>
      <c r="B10" s="24" t="s">
        <v>606</v>
      </c>
      <c r="C10" s="25"/>
      <c r="D10" s="24" t="s">
        <v>610</v>
      </c>
      <c r="E10" s="26"/>
    </row>
    <row r="11" spans="1:5" ht="19.5" customHeight="1">
      <c r="A11" s="23" t="s">
        <v>9</v>
      </c>
      <c r="B11" s="24" t="s">
        <v>412</v>
      </c>
      <c r="C11" s="25"/>
      <c r="D11" s="24" t="s">
        <v>611</v>
      </c>
      <c r="E11" s="26">
        <v>57769</v>
      </c>
    </row>
    <row r="12" spans="1:5" ht="19.5" customHeight="1">
      <c r="A12" s="23" t="s">
        <v>10</v>
      </c>
      <c r="B12" s="24" t="s">
        <v>607</v>
      </c>
      <c r="C12" s="25">
        <v>350</v>
      </c>
      <c r="D12" s="24" t="s">
        <v>612</v>
      </c>
      <c r="E12" s="26">
        <v>500</v>
      </c>
    </row>
    <row r="13" spans="1:5" ht="19.5" customHeight="1" thickBot="1">
      <c r="A13" s="23" t="s">
        <v>490</v>
      </c>
      <c r="B13" s="24" t="s">
        <v>608</v>
      </c>
      <c r="C13" s="25">
        <v>150</v>
      </c>
      <c r="D13" s="24"/>
      <c r="E13" s="26"/>
    </row>
    <row r="14" spans="1:5" ht="19.5" customHeight="1" thickBot="1">
      <c r="A14" s="28" t="s">
        <v>491</v>
      </c>
      <c r="B14" s="29" t="s">
        <v>497</v>
      </c>
      <c r="C14" s="30">
        <f>SUM(C9:C13)</f>
        <v>9500</v>
      </c>
      <c r="D14" s="29" t="s">
        <v>498</v>
      </c>
      <c r="E14" s="31">
        <f>SUM(E9:E13)</f>
        <v>70569</v>
      </c>
    </row>
    <row r="15" spans="1:5" ht="19.5" customHeight="1" thickBot="1">
      <c r="A15" s="28" t="s">
        <v>492</v>
      </c>
      <c r="B15" s="32" t="s">
        <v>618</v>
      </c>
      <c r="C15" s="33"/>
      <c r="D15" s="27" t="s">
        <v>613</v>
      </c>
      <c r="E15" s="34"/>
    </row>
    <row r="16" spans="1:5" ht="19.5" customHeight="1" thickBot="1">
      <c r="A16" s="28" t="s">
        <v>493</v>
      </c>
      <c r="B16" s="27" t="s">
        <v>619</v>
      </c>
      <c r="C16" s="35">
        <v>61069</v>
      </c>
      <c r="D16" s="27" t="s">
        <v>614</v>
      </c>
      <c r="E16" s="36"/>
    </row>
    <row r="17" spans="1:5" ht="19.5" customHeight="1" thickBot="1">
      <c r="A17" s="28" t="s">
        <v>494</v>
      </c>
      <c r="B17" s="27" t="s">
        <v>620</v>
      </c>
      <c r="C17" s="35"/>
      <c r="D17" s="27" t="s">
        <v>500</v>
      </c>
      <c r="E17" s="36"/>
    </row>
    <row r="18" spans="1:5" ht="19.5" customHeight="1" thickBot="1">
      <c r="A18" s="28" t="s">
        <v>495</v>
      </c>
      <c r="B18" s="27" t="s">
        <v>621</v>
      </c>
      <c r="C18" s="35">
        <v>0</v>
      </c>
      <c r="D18" s="27" t="s">
        <v>570</v>
      </c>
      <c r="E18" s="36"/>
    </row>
    <row r="19" spans="1:5" ht="19.5" customHeight="1" thickBot="1">
      <c r="A19" s="28" t="s">
        <v>496</v>
      </c>
      <c r="B19" s="27" t="s">
        <v>622</v>
      </c>
      <c r="C19" s="35"/>
      <c r="D19" s="37" t="s">
        <v>615</v>
      </c>
      <c r="E19" s="36"/>
    </row>
    <row r="20" spans="1:5" ht="19.5" customHeight="1" thickBot="1">
      <c r="A20" s="28" t="s">
        <v>499</v>
      </c>
      <c r="B20" s="37" t="s">
        <v>623</v>
      </c>
      <c r="C20" s="35"/>
      <c r="D20" s="27" t="s">
        <v>616</v>
      </c>
      <c r="E20" s="36"/>
    </row>
    <row r="21" spans="1:5" ht="19.5" customHeight="1" thickBot="1">
      <c r="A21" s="28" t="s">
        <v>501</v>
      </c>
      <c r="B21" s="166" t="s">
        <v>624</v>
      </c>
      <c r="C21" s="35"/>
      <c r="D21" s="20" t="s">
        <v>617</v>
      </c>
      <c r="E21" s="36"/>
    </row>
    <row r="22" spans="1:5" ht="19.5" customHeight="1" thickBot="1">
      <c r="A22" s="28" t="s">
        <v>502</v>
      </c>
      <c r="B22" s="20" t="s">
        <v>625</v>
      </c>
      <c r="C22" s="35"/>
      <c r="D22" s="24" t="s">
        <v>416</v>
      </c>
      <c r="E22" s="36"/>
    </row>
    <row r="23" spans="1:5" ht="19.5" customHeight="1" thickBot="1">
      <c r="A23" s="28" t="s">
        <v>503</v>
      </c>
      <c r="B23" s="38" t="s">
        <v>626</v>
      </c>
      <c r="C23" s="35"/>
      <c r="D23" s="20"/>
      <c r="E23" s="36"/>
    </row>
    <row r="24" spans="1:5" ht="19.5" customHeight="1" thickBot="1">
      <c r="A24" s="28" t="s">
        <v>504</v>
      </c>
      <c r="B24" s="39" t="s">
        <v>627</v>
      </c>
      <c r="C24" s="40"/>
      <c r="D24" s="38"/>
      <c r="E24" s="41"/>
    </row>
    <row r="25" spans="1:5" ht="19.5" customHeight="1" thickBot="1">
      <c r="A25" s="28" t="s">
        <v>505</v>
      </c>
      <c r="B25" s="162" t="s">
        <v>628</v>
      </c>
      <c r="C25" s="163"/>
      <c r="D25" s="164"/>
      <c r="E25" s="165"/>
    </row>
    <row r="26" spans="1:5" ht="19.5" customHeight="1" thickBot="1">
      <c r="A26" s="28" t="s">
        <v>506</v>
      </c>
      <c r="B26" s="29" t="s">
        <v>629</v>
      </c>
      <c r="C26" s="30">
        <f>SUM(C16:C24)</f>
        <v>61069</v>
      </c>
      <c r="D26" s="29" t="s">
        <v>631</v>
      </c>
      <c r="E26" s="42">
        <f>SUM(E15:E24)</f>
        <v>0</v>
      </c>
    </row>
    <row r="27" spans="1:5" ht="19.5" customHeight="1" thickBot="1">
      <c r="A27" s="28" t="s">
        <v>507</v>
      </c>
      <c r="B27" s="43" t="s">
        <v>630</v>
      </c>
      <c r="C27" s="44">
        <f>+C14+C15+C26</f>
        <v>70569</v>
      </c>
      <c r="D27" s="43" t="s">
        <v>632</v>
      </c>
      <c r="E27" s="45">
        <f>+E14+E26</f>
        <v>70569</v>
      </c>
    </row>
    <row r="28" spans="1:5" ht="19.5" customHeight="1" thickBot="1">
      <c r="A28" s="28" t="s">
        <v>508</v>
      </c>
      <c r="B28" s="46" t="s">
        <v>513</v>
      </c>
      <c r="C28" s="47">
        <v>61069</v>
      </c>
      <c r="D28" s="46" t="s">
        <v>514</v>
      </c>
      <c r="E28" s="47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&amp;R7.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J35"/>
  <sheetViews>
    <sheetView view="pageLayout" workbookViewId="0" topLeftCell="A1">
      <selection activeCell="N7" sqref="N6:N7"/>
    </sheetView>
  </sheetViews>
  <sheetFormatPr defaultColWidth="9.140625" defaultRowHeight="19.5" customHeight="1"/>
  <cols>
    <col min="1" max="1" width="35.57421875" style="297" customWidth="1"/>
    <col min="2" max="2" width="11.7109375" style="297" customWidth="1"/>
    <col min="3" max="3" width="10.421875" style="297" customWidth="1"/>
    <col min="4" max="4" width="12.00390625" style="297" customWidth="1"/>
    <col min="5" max="5" width="12.8515625" style="297" customWidth="1"/>
    <col min="6" max="6" width="11.421875" style="297" customWidth="1"/>
    <col min="7" max="7" width="12.8515625" style="297" customWidth="1"/>
    <col min="8" max="8" width="13.421875" style="297" customWidth="1"/>
    <col min="9" max="9" width="10.7109375" style="297" customWidth="1"/>
    <col min="10" max="10" width="11.00390625" style="297" bestFit="1" customWidth="1"/>
    <col min="11" max="16384" width="9.140625" style="297" customWidth="1"/>
  </cols>
  <sheetData>
    <row r="3" spans="1:10" ht="19.5" customHeight="1">
      <c r="A3" s="516" t="s">
        <v>791</v>
      </c>
      <c r="B3" s="516"/>
      <c r="C3" s="516"/>
      <c r="D3" s="516"/>
      <c r="E3" s="516"/>
      <c r="F3" s="516"/>
      <c r="G3" s="516"/>
      <c r="H3" s="516"/>
      <c r="I3" s="517"/>
      <c r="J3" s="517"/>
    </row>
    <row r="4" spans="1:10" ht="19.5" customHeight="1">
      <c r="A4" s="516" t="s">
        <v>743</v>
      </c>
      <c r="B4" s="516"/>
      <c r="C4" s="516"/>
      <c r="D4" s="516"/>
      <c r="E4" s="516"/>
      <c r="F4" s="516"/>
      <c r="G4" s="516"/>
      <c r="H4" s="516"/>
      <c r="I4" s="516"/>
      <c r="J4" s="516"/>
    </row>
    <row r="5" spans="1:10" ht="19.5" customHeight="1">
      <c r="A5" s="516" t="s">
        <v>744</v>
      </c>
      <c r="B5" s="516"/>
      <c r="C5" s="516"/>
      <c r="D5" s="516"/>
      <c r="E5" s="516"/>
      <c r="F5" s="516"/>
      <c r="G5" s="516"/>
      <c r="H5" s="516"/>
      <c r="I5" s="516"/>
      <c r="J5" s="516"/>
    </row>
    <row r="6" ht="19.5" customHeight="1">
      <c r="J6" s="297" t="s">
        <v>745</v>
      </c>
    </row>
    <row r="7" spans="1:10" ht="19.5" customHeight="1">
      <c r="A7" s="518" t="s">
        <v>1</v>
      </c>
      <c r="B7" s="519" t="s">
        <v>746</v>
      </c>
      <c r="C7" s="519"/>
      <c r="D7" s="519"/>
      <c r="E7" s="519"/>
      <c r="F7" s="520"/>
      <c r="G7" s="521" t="s">
        <v>747</v>
      </c>
      <c r="H7" s="519"/>
      <c r="I7" s="519"/>
      <c r="J7" s="519"/>
    </row>
    <row r="8" spans="1:10" ht="96.75" customHeight="1">
      <c r="A8" s="518"/>
      <c r="B8" s="298" t="s">
        <v>748</v>
      </c>
      <c r="C8" s="298" t="s">
        <v>566</v>
      </c>
      <c r="D8" s="298" t="s">
        <v>749</v>
      </c>
      <c r="E8" s="298" t="s">
        <v>750</v>
      </c>
      <c r="F8" s="299" t="s">
        <v>515</v>
      </c>
      <c r="G8" s="300" t="s">
        <v>751</v>
      </c>
      <c r="H8" s="298" t="s">
        <v>752</v>
      </c>
      <c r="I8" s="298" t="s">
        <v>753</v>
      </c>
      <c r="J8" s="298" t="s">
        <v>515</v>
      </c>
    </row>
    <row r="9" spans="1:10" ht="28.5" customHeight="1">
      <c r="A9" s="301" t="s">
        <v>754</v>
      </c>
      <c r="B9" s="301"/>
      <c r="C9" s="301"/>
      <c r="D9" s="301"/>
      <c r="E9" s="301"/>
      <c r="F9" s="302"/>
      <c r="G9" s="303"/>
      <c r="H9" s="301"/>
      <c r="I9" s="301"/>
      <c r="J9" s="301"/>
    </row>
    <row r="10" spans="1:10" ht="19.5" customHeight="1">
      <c r="A10" s="304" t="s">
        <v>755</v>
      </c>
      <c r="B10" s="305"/>
      <c r="C10" s="305"/>
      <c r="D10" s="305"/>
      <c r="E10" s="305"/>
      <c r="F10" s="306">
        <f aca="true" t="shared" si="0" ref="F10:F32">SUM(B10:E10)</f>
        <v>0</v>
      </c>
      <c r="G10" s="307"/>
      <c r="H10" s="305"/>
      <c r="I10" s="305"/>
      <c r="J10" s="308">
        <f aca="true" t="shared" si="1" ref="J10:J30">SUM(G10:I10)</f>
        <v>0</v>
      </c>
    </row>
    <row r="11" spans="1:10" ht="19.5" customHeight="1">
      <c r="A11" s="304" t="s">
        <v>756</v>
      </c>
      <c r="B11" s="305"/>
      <c r="C11" s="305">
        <v>406</v>
      </c>
      <c r="D11" s="305"/>
      <c r="E11" s="305"/>
      <c r="F11" s="306">
        <f t="shared" si="0"/>
        <v>406</v>
      </c>
      <c r="G11" s="307">
        <v>406</v>
      </c>
      <c r="H11" s="305"/>
      <c r="I11" s="305"/>
      <c r="J11" s="308">
        <f t="shared" si="1"/>
        <v>406</v>
      </c>
    </row>
    <row r="12" spans="1:10" ht="19.5" customHeight="1">
      <c r="A12" s="304" t="s">
        <v>757</v>
      </c>
      <c r="B12" s="305"/>
      <c r="C12" s="305">
        <v>500</v>
      </c>
      <c r="D12" s="305"/>
      <c r="E12" s="305">
        <v>28912</v>
      </c>
      <c r="F12" s="306">
        <f t="shared" si="0"/>
        <v>29412</v>
      </c>
      <c r="G12" s="307">
        <v>1966</v>
      </c>
      <c r="H12" s="305"/>
      <c r="I12" s="305">
        <v>27446</v>
      </c>
      <c r="J12" s="308">
        <f t="shared" si="1"/>
        <v>29412</v>
      </c>
    </row>
    <row r="13" spans="1:10" ht="19.5" customHeight="1">
      <c r="A13" s="304" t="s">
        <v>758</v>
      </c>
      <c r="B13" s="305"/>
      <c r="C13" s="305">
        <v>3455</v>
      </c>
      <c r="D13" s="305"/>
      <c r="E13" s="305"/>
      <c r="F13" s="306">
        <f t="shared" si="0"/>
        <v>3455</v>
      </c>
      <c r="G13" s="307">
        <v>3455</v>
      </c>
      <c r="H13" s="305"/>
      <c r="I13" s="305"/>
      <c r="J13" s="308">
        <f t="shared" si="1"/>
        <v>3455</v>
      </c>
    </row>
    <row r="14" spans="1:10" ht="19.5" customHeight="1">
      <c r="A14" s="304" t="s">
        <v>759</v>
      </c>
      <c r="B14" s="305"/>
      <c r="C14" s="305">
        <v>475</v>
      </c>
      <c r="D14" s="305"/>
      <c r="E14" s="305">
        <v>9000</v>
      </c>
      <c r="F14" s="306">
        <f t="shared" si="0"/>
        <v>9475</v>
      </c>
      <c r="G14" s="307">
        <v>475</v>
      </c>
      <c r="H14" s="305">
        <v>9000</v>
      </c>
      <c r="I14" s="305"/>
      <c r="J14" s="308">
        <f t="shared" si="1"/>
        <v>9475</v>
      </c>
    </row>
    <row r="15" spans="1:10" ht="19.5" customHeight="1">
      <c r="A15" s="309" t="s">
        <v>760</v>
      </c>
      <c r="B15" s="310"/>
      <c r="C15" s="310"/>
      <c r="D15" s="310"/>
      <c r="E15" s="310"/>
      <c r="F15" s="306">
        <f t="shared" si="0"/>
        <v>0</v>
      </c>
      <c r="G15" s="311"/>
      <c r="H15" s="310"/>
      <c r="I15" s="310"/>
      <c r="J15" s="308">
        <f t="shared" si="1"/>
        <v>0</v>
      </c>
    </row>
    <row r="16" spans="1:10" ht="19.5" customHeight="1">
      <c r="A16" s="312" t="s">
        <v>761</v>
      </c>
      <c r="B16" s="305">
        <v>20907</v>
      </c>
      <c r="C16" s="305">
        <v>10072</v>
      </c>
      <c r="D16" s="305">
        <v>2006</v>
      </c>
      <c r="E16" s="305">
        <v>13726</v>
      </c>
      <c r="F16" s="306">
        <f t="shared" si="0"/>
        <v>46711</v>
      </c>
      <c r="G16" s="307">
        <v>15516</v>
      </c>
      <c r="H16" s="305"/>
      <c r="I16" s="305">
        <v>31195</v>
      </c>
      <c r="J16" s="308">
        <f t="shared" si="1"/>
        <v>46711</v>
      </c>
    </row>
    <row r="17" spans="1:10" ht="19.5" customHeight="1">
      <c r="A17" s="312" t="s">
        <v>762</v>
      </c>
      <c r="B17" s="305"/>
      <c r="C17" s="305">
        <v>203</v>
      </c>
      <c r="D17" s="305"/>
      <c r="E17" s="305"/>
      <c r="F17" s="306">
        <f t="shared" si="0"/>
        <v>203</v>
      </c>
      <c r="G17" s="307"/>
      <c r="H17" s="305"/>
      <c r="I17" s="305">
        <v>203</v>
      </c>
      <c r="J17" s="308">
        <f t="shared" si="1"/>
        <v>203</v>
      </c>
    </row>
    <row r="18" spans="1:10" ht="19.5" customHeight="1">
      <c r="A18" s="312" t="s">
        <v>763</v>
      </c>
      <c r="B18" s="305"/>
      <c r="C18" s="305"/>
      <c r="D18" s="305">
        <v>1909</v>
      </c>
      <c r="E18" s="305"/>
      <c r="F18" s="306">
        <f t="shared" si="0"/>
        <v>1909</v>
      </c>
      <c r="G18" s="307"/>
      <c r="H18" s="305"/>
      <c r="I18" s="305">
        <v>1909</v>
      </c>
      <c r="J18" s="308">
        <f t="shared" si="1"/>
        <v>1909</v>
      </c>
    </row>
    <row r="19" spans="1:10" ht="19.5" customHeight="1">
      <c r="A19" s="312" t="s">
        <v>764</v>
      </c>
      <c r="B19" s="305">
        <v>4109</v>
      </c>
      <c r="C19" s="305">
        <v>551</v>
      </c>
      <c r="D19" s="305"/>
      <c r="E19" s="305"/>
      <c r="F19" s="306">
        <f t="shared" si="0"/>
        <v>4660</v>
      </c>
      <c r="G19" s="307"/>
      <c r="H19" s="305">
        <v>4660</v>
      </c>
      <c r="I19" s="305"/>
      <c r="J19" s="308">
        <f t="shared" si="1"/>
        <v>4660</v>
      </c>
    </row>
    <row r="20" spans="1:10" ht="19.5" customHeight="1">
      <c r="A20" s="312" t="s">
        <v>765</v>
      </c>
      <c r="B20" s="305">
        <v>15552</v>
      </c>
      <c r="C20" s="305">
        <v>20205</v>
      </c>
      <c r="D20" s="305">
        <v>43384</v>
      </c>
      <c r="E20" s="305">
        <v>14280</v>
      </c>
      <c r="F20" s="313">
        <f t="shared" si="0"/>
        <v>93421</v>
      </c>
      <c r="G20" s="305">
        <v>62034</v>
      </c>
      <c r="H20" s="304"/>
      <c r="I20" s="305">
        <v>31387</v>
      </c>
      <c r="J20" s="308">
        <f t="shared" si="1"/>
        <v>93421</v>
      </c>
    </row>
    <row r="21" spans="1:10" ht="19.5" customHeight="1">
      <c r="A21" s="304" t="s">
        <v>766</v>
      </c>
      <c r="B21" s="305"/>
      <c r="C21" s="305"/>
      <c r="D21" s="305">
        <v>13485</v>
      </c>
      <c r="E21" s="305"/>
      <c r="F21" s="313">
        <f t="shared" si="0"/>
        <v>13485</v>
      </c>
      <c r="G21" s="314">
        <v>13485</v>
      </c>
      <c r="H21" s="304"/>
      <c r="I21" s="305"/>
      <c r="J21" s="308">
        <f t="shared" si="1"/>
        <v>13485</v>
      </c>
    </row>
    <row r="22" spans="1:10" ht="19.5" customHeight="1">
      <c r="A22" s="312" t="s">
        <v>633</v>
      </c>
      <c r="B22" s="305">
        <v>2789</v>
      </c>
      <c r="C22" s="305">
        <v>5950</v>
      </c>
      <c r="D22" s="305"/>
      <c r="E22" s="305"/>
      <c r="F22" s="308">
        <f t="shared" si="0"/>
        <v>8739</v>
      </c>
      <c r="G22" s="305">
        <v>3322</v>
      </c>
      <c r="H22" s="304"/>
      <c r="I22" s="305">
        <v>5417</v>
      </c>
      <c r="J22" s="308">
        <f t="shared" si="1"/>
        <v>8739</v>
      </c>
    </row>
    <row r="23" spans="1:10" ht="19.5" customHeight="1">
      <c r="A23" s="312" t="s">
        <v>714</v>
      </c>
      <c r="B23" s="305">
        <v>3397</v>
      </c>
      <c r="C23" s="305">
        <v>372</v>
      </c>
      <c r="D23" s="305"/>
      <c r="E23" s="305">
        <v>2500</v>
      </c>
      <c r="F23" s="308">
        <f t="shared" si="0"/>
        <v>6269</v>
      </c>
      <c r="G23" s="305">
        <v>3000</v>
      </c>
      <c r="H23" s="304"/>
      <c r="I23" s="305">
        <v>3269</v>
      </c>
      <c r="J23" s="308">
        <f t="shared" si="1"/>
        <v>6269</v>
      </c>
    </row>
    <row r="24" spans="1:10" ht="19.5" customHeight="1">
      <c r="A24" s="312" t="s">
        <v>767</v>
      </c>
      <c r="B24" s="305">
        <v>15340</v>
      </c>
      <c r="C24" s="305">
        <v>1400</v>
      </c>
      <c r="D24" s="305"/>
      <c r="E24" s="305"/>
      <c r="F24" s="306">
        <f t="shared" si="0"/>
        <v>16740</v>
      </c>
      <c r="G24" s="307"/>
      <c r="H24" s="305">
        <v>10570</v>
      </c>
      <c r="I24" s="305">
        <v>6170</v>
      </c>
      <c r="J24" s="308">
        <f t="shared" si="1"/>
        <v>16740</v>
      </c>
    </row>
    <row r="25" spans="1:10" ht="19.5" customHeight="1">
      <c r="A25" s="312" t="s">
        <v>768</v>
      </c>
      <c r="B25" s="305">
        <v>1366</v>
      </c>
      <c r="C25" s="305">
        <v>2500</v>
      </c>
      <c r="D25" s="305"/>
      <c r="E25" s="305">
        <v>300</v>
      </c>
      <c r="F25" s="306">
        <f t="shared" si="0"/>
        <v>4166</v>
      </c>
      <c r="G25" s="307">
        <v>1498</v>
      </c>
      <c r="H25" s="305"/>
      <c r="I25" s="305">
        <v>2668</v>
      </c>
      <c r="J25" s="308">
        <f t="shared" si="1"/>
        <v>4166</v>
      </c>
    </row>
    <row r="26" spans="1:10" ht="19.5" customHeight="1">
      <c r="A26" s="315" t="s">
        <v>769</v>
      </c>
      <c r="B26" s="316"/>
      <c r="C26" s="316"/>
      <c r="D26" s="316"/>
      <c r="E26" s="316"/>
      <c r="F26" s="317">
        <f t="shared" si="0"/>
        <v>0</v>
      </c>
      <c r="G26" s="318"/>
      <c r="H26" s="316"/>
      <c r="I26" s="316"/>
      <c r="J26" s="308">
        <f t="shared" si="1"/>
        <v>0</v>
      </c>
    </row>
    <row r="27" spans="1:10" ht="19.5" customHeight="1">
      <c r="A27" s="312" t="s">
        <v>770</v>
      </c>
      <c r="B27" s="305">
        <v>4048</v>
      </c>
      <c r="C27" s="305">
        <v>4314</v>
      </c>
      <c r="D27" s="305"/>
      <c r="E27" s="305"/>
      <c r="F27" s="306">
        <f t="shared" si="0"/>
        <v>8362</v>
      </c>
      <c r="G27" s="307"/>
      <c r="H27" s="305">
        <v>1440</v>
      </c>
      <c r="I27" s="305">
        <v>6922</v>
      </c>
      <c r="J27" s="308">
        <f t="shared" si="1"/>
        <v>8362</v>
      </c>
    </row>
    <row r="28" spans="1:10" ht="19.5" customHeight="1">
      <c r="A28" s="312" t="s">
        <v>771</v>
      </c>
      <c r="B28" s="305"/>
      <c r="C28" s="305"/>
      <c r="D28" s="305"/>
      <c r="E28" s="305"/>
      <c r="F28" s="306">
        <f t="shared" si="0"/>
        <v>0</v>
      </c>
      <c r="G28" s="307"/>
      <c r="H28" s="305"/>
      <c r="I28" s="305"/>
      <c r="J28" s="308">
        <f t="shared" si="1"/>
        <v>0</v>
      </c>
    </row>
    <row r="29" spans="1:10" ht="19.5" customHeight="1">
      <c r="A29" s="312" t="s">
        <v>772</v>
      </c>
      <c r="B29" s="305"/>
      <c r="C29" s="305"/>
      <c r="D29" s="305">
        <v>3010</v>
      </c>
      <c r="E29" s="305"/>
      <c r="F29" s="306">
        <f t="shared" si="0"/>
        <v>3010</v>
      </c>
      <c r="G29" s="307"/>
      <c r="H29" s="305"/>
      <c r="I29" s="305">
        <v>3010</v>
      </c>
      <c r="J29" s="308">
        <f t="shared" si="1"/>
        <v>3010</v>
      </c>
    </row>
    <row r="30" spans="1:10" ht="19.5" customHeight="1">
      <c r="A30" s="312" t="s">
        <v>773</v>
      </c>
      <c r="B30" s="305"/>
      <c r="C30" s="305"/>
      <c r="D30" s="305"/>
      <c r="E30" s="305">
        <v>6529</v>
      </c>
      <c r="F30" s="306">
        <f t="shared" si="0"/>
        <v>6529</v>
      </c>
      <c r="G30" s="307"/>
      <c r="H30" s="305"/>
      <c r="I30" s="305">
        <v>6529</v>
      </c>
      <c r="J30" s="308">
        <f t="shared" si="1"/>
        <v>6529</v>
      </c>
    </row>
    <row r="31" spans="1:10" ht="19.5" customHeight="1">
      <c r="A31" s="319" t="s">
        <v>774</v>
      </c>
      <c r="B31" s="320"/>
      <c r="C31" s="320"/>
      <c r="D31" s="320"/>
      <c r="E31" s="320"/>
      <c r="F31" s="321">
        <f t="shared" si="0"/>
        <v>0</v>
      </c>
      <c r="G31" s="322"/>
      <c r="H31" s="320"/>
      <c r="I31" s="320"/>
      <c r="J31" s="323"/>
    </row>
    <row r="32" spans="1:10" ht="19.5" customHeight="1">
      <c r="A32" s="312" t="s">
        <v>775</v>
      </c>
      <c r="B32" s="305">
        <v>34750</v>
      </c>
      <c r="C32" s="305"/>
      <c r="D32" s="305"/>
      <c r="E32" s="305"/>
      <c r="F32" s="306">
        <f t="shared" si="0"/>
        <v>34750</v>
      </c>
      <c r="G32" s="307">
        <v>34670</v>
      </c>
      <c r="H32" s="305">
        <v>80</v>
      </c>
      <c r="I32" s="305"/>
      <c r="J32" s="308">
        <f>SUM(G32:H32)</f>
        <v>34750</v>
      </c>
    </row>
    <row r="33" spans="1:10" ht="19.5" customHeight="1">
      <c r="A33" s="315" t="s">
        <v>516</v>
      </c>
      <c r="B33" s="324">
        <f>SUM(B16:B32)</f>
        <v>102258</v>
      </c>
      <c r="C33" s="324">
        <f>SUM(C11:C32)</f>
        <v>50403</v>
      </c>
      <c r="D33" s="324">
        <f>SUM(D16:D32)</f>
        <v>63794</v>
      </c>
      <c r="E33" s="324">
        <f>SUM(E10:E32)</f>
        <v>75247</v>
      </c>
      <c r="F33" s="317">
        <f>SUM(F10:F32)</f>
        <v>291702</v>
      </c>
      <c r="G33" s="325">
        <f>SUM(G11:G32)</f>
        <v>139827</v>
      </c>
      <c r="H33" s="324">
        <f>SUM(H10:H30)</f>
        <v>25670</v>
      </c>
      <c r="I33" s="324">
        <f>SUM(I11:I32)</f>
        <v>126125</v>
      </c>
      <c r="J33" s="324">
        <f>SUM(J11:J32)</f>
        <v>291702</v>
      </c>
    </row>
    <row r="35" ht="19.5" customHeight="1">
      <c r="I35" s="326"/>
    </row>
  </sheetData>
  <sheetProtection/>
  <mergeCells count="7">
    <mergeCell ref="A3:H3"/>
    <mergeCell ref="I3:J3"/>
    <mergeCell ref="A4:J4"/>
    <mergeCell ref="A5:J5"/>
    <mergeCell ref="A7:A8"/>
    <mergeCell ref="B7:F7"/>
    <mergeCell ref="G7:J7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&amp;CGalambok Község Önkormányzat Képviselőtestülete 2/2017(II.14)önkormányzati rendelete az Önkormányzat 2017.évi költségvetéséről&amp;R6.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D28"/>
  <sheetViews>
    <sheetView view="pageLayout" workbookViewId="0" topLeftCell="A1">
      <selection activeCell="A4" sqref="A4:B4"/>
    </sheetView>
  </sheetViews>
  <sheetFormatPr defaultColWidth="9.140625" defaultRowHeight="15"/>
  <cols>
    <col min="1" max="1" width="67.00390625" style="0" customWidth="1"/>
    <col min="2" max="2" width="14.00390625" style="374" customWidth="1"/>
  </cols>
  <sheetData>
    <row r="4" spans="1:2" ht="30" customHeight="1">
      <c r="A4" s="522" t="s">
        <v>834</v>
      </c>
      <c r="B4" s="522"/>
    </row>
    <row r="5" spans="1:4" ht="15.75">
      <c r="A5" s="170"/>
      <c r="B5" s="372" t="s">
        <v>640</v>
      </c>
      <c r="C5" s="169"/>
      <c r="D5" s="169"/>
    </row>
    <row r="6" spans="1:4" ht="30.75" customHeight="1">
      <c r="A6" s="170" t="s">
        <v>647</v>
      </c>
      <c r="B6" s="373" t="s">
        <v>790</v>
      </c>
      <c r="C6" s="174"/>
      <c r="D6" s="169"/>
    </row>
    <row r="7" spans="1:4" ht="15.75">
      <c r="A7" s="170" t="s">
        <v>558</v>
      </c>
      <c r="B7" s="175"/>
      <c r="C7" s="169"/>
      <c r="D7" s="169"/>
    </row>
    <row r="8" spans="1:4" ht="15.75">
      <c r="A8" s="327" t="s">
        <v>792</v>
      </c>
      <c r="B8" s="175">
        <v>300</v>
      </c>
      <c r="C8" s="172"/>
      <c r="D8" s="169"/>
    </row>
    <row r="9" spans="1:4" ht="15.75">
      <c r="A9" s="327" t="s">
        <v>793</v>
      </c>
      <c r="B9" s="175">
        <v>3000</v>
      </c>
      <c r="C9" s="173"/>
      <c r="D9" s="169"/>
    </row>
    <row r="10" spans="1:4" ht="15.75">
      <c r="A10" s="327" t="s">
        <v>794</v>
      </c>
      <c r="B10" s="175">
        <v>9000</v>
      </c>
      <c r="C10" s="172"/>
      <c r="D10" s="169"/>
    </row>
    <row r="11" spans="1:4" ht="15.75">
      <c r="A11" s="168" t="s">
        <v>648</v>
      </c>
      <c r="B11" s="171">
        <f>SUM(B8:B10)</f>
        <v>12300</v>
      </c>
      <c r="C11" s="176"/>
      <c r="D11" s="169"/>
    </row>
    <row r="12" spans="1:4" ht="15.75">
      <c r="A12" s="327" t="s">
        <v>795</v>
      </c>
      <c r="B12" s="175">
        <v>5000</v>
      </c>
      <c r="C12" s="172"/>
      <c r="D12" s="169"/>
    </row>
    <row r="13" spans="1:4" ht="15.75">
      <c r="A13" s="349" t="s">
        <v>796</v>
      </c>
      <c r="B13" s="177">
        <v>4150</v>
      </c>
      <c r="C13" s="172"/>
      <c r="D13" s="169"/>
    </row>
    <row r="14" spans="1:4" ht="15.75">
      <c r="A14" s="349" t="s">
        <v>716</v>
      </c>
      <c r="B14" s="177">
        <v>1500</v>
      </c>
      <c r="C14" s="172"/>
      <c r="D14" s="169"/>
    </row>
    <row r="15" spans="1:4" ht="15.75">
      <c r="A15" s="349" t="s">
        <v>797</v>
      </c>
      <c r="B15" s="177">
        <v>2250</v>
      </c>
      <c r="C15" s="172"/>
      <c r="D15" s="169"/>
    </row>
    <row r="16" spans="1:4" ht="15.75">
      <c r="A16" s="349" t="s">
        <v>798</v>
      </c>
      <c r="B16" s="177">
        <v>850</v>
      </c>
      <c r="C16" s="172"/>
      <c r="D16" s="169"/>
    </row>
    <row r="17" spans="1:4" ht="15.75">
      <c r="A17" s="349" t="s">
        <v>799</v>
      </c>
      <c r="B17" s="177">
        <v>1000</v>
      </c>
      <c r="C17" s="172"/>
      <c r="D17" s="169"/>
    </row>
    <row r="18" spans="1:4" ht="15.75">
      <c r="A18" s="349" t="s">
        <v>800</v>
      </c>
      <c r="B18" s="177">
        <v>3000</v>
      </c>
      <c r="C18" s="172"/>
      <c r="D18" s="169"/>
    </row>
    <row r="19" spans="1:4" ht="15.75">
      <c r="A19" s="349" t="s">
        <v>801</v>
      </c>
      <c r="B19" s="177">
        <v>8000</v>
      </c>
      <c r="C19" s="172"/>
      <c r="D19" s="169"/>
    </row>
    <row r="20" spans="1:4" ht="15.75">
      <c r="A20" s="349" t="s">
        <v>802</v>
      </c>
      <c r="B20" s="177">
        <v>2500</v>
      </c>
      <c r="C20" s="172"/>
      <c r="D20" s="169"/>
    </row>
    <row r="21" spans="1:4" ht="15.75">
      <c r="A21" s="349" t="s">
        <v>803</v>
      </c>
      <c r="B21" s="177">
        <v>8340</v>
      </c>
      <c r="C21" s="172"/>
      <c r="D21" s="169"/>
    </row>
    <row r="22" spans="1:4" ht="15.75">
      <c r="A22" s="349" t="s">
        <v>822</v>
      </c>
      <c r="B22" s="177">
        <v>11662</v>
      </c>
      <c r="C22" s="172"/>
      <c r="D22" s="169"/>
    </row>
    <row r="23" spans="1:4" ht="15.75">
      <c r="A23" s="349" t="s">
        <v>804</v>
      </c>
      <c r="B23" s="177">
        <v>4000</v>
      </c>
      <c r="C23" s="172"/>
      <c r="D23" s="169"/>
    </row>
    <row r="24" spans="1:4" ht="15.75">
      <c r="A24" s="349" t="s">
        <v>805</v>
      </c>
      <c r="B24" s="177">
        <v>5517</v>
      </c>
      <c r="C24" s="172"/>
      <c r="D24" s="169"/>
    </row>
    <row r="25" spans="1:4" ht="15.75">
      <c r="A25" s="178" t="s">
        <v>649</v>
      </c>
      <c r="B25" s="171">
        <f>SUM(B12:B24)</f>
        <v>57769</v>
      </c>
      <c r="C25" s="176"/>
      <c r="D25" s="169"/>
    </row>
    <row r="26" spans="1:2" ht="15.75">
      <c r="A26" s="178" t="s">
        <v>650</v>
      </c>
      <c r="B26" s="171">
        <f>SUM(B25,B11)</f>
        <v>70069</v>
      </c>
    </row>
    <row r="28" ht="15.75">
      <c r="A28" s="179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számú melléklet a2/2017(II.14)önkormányzati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view="pageLayout" workbookViewId="0" topLeftCell="A1">
      <selection activeCell="C20" sqref="C20"/>
    </sheetView>
  </sheetViews>
  <sheetFormatPr defaultColWidth="8.00390625" defaultRowHeight="15"/>
  <cols>
    <col min="1" max="1" width="5.00390625" style="74" customWidth="1"/>
    <col min="2" max="2" width="47.00390625" style="63" customWidth="1"/>
    <col min="3" max="4" width="15.140625" style="63" customWidth="1"/>
    <col min="5" max="16384" width="8.00390625" style="63" customWidth="1"/>
  </cols>
  <sheetData>
    <row r="1" spans="1:4" ht="0.75" customHeight="1">
      <c r="A1" s="524"/>
      <c r="B1" s="525"/>
      <c r="C1" s="525"/>
      <c r="D1" s="525"/>
    </row>
    <row r="2" spans="1:4" s="50" customFormat="1" ht="15.75" thickBot="1">
      <c r="A2" s="49"/>
      <c r="D2" s="51" t="s">
        <v>517</v>
      </c>
    </row>
    <row r="3" spans="1:4" s="55" customFormat="1" ht="48" customHeight="1" thickBot="1">
      <c r="A3" s="52" t="s">
        <v>518</v>
      </c>
      <c r="B3" s="53" t="s">
        <v>519</v>
      </c>
      <c r="C3" s="53" t="s">
        <v>520</v>
      </c>
      <c r="D3" s="54" t="s">
        <v>521</v>
      </c>
    </row>
    <row r="4" spans="1:4" s="55" customFormat="1" ht="13.5" customHeight="1" thickBot="1">
      <c r="A4" s="56">
        <v>1</v>
      </c>
      <c r="B4" s="57">
        <v>2</v>
      </c>
      <c r="C4" s="57">
        <v>3</v>
      </c>
      <c r="D4" s="58">
        <v>4</v>
      </c>
    </row>
    <row r="5" spans="1:4" ht="18" customHeight="1">
      <c r="A5" s="59" t="s">
        <v>7</v>
      </c>
      <c r="B5" s="60" t="s">
        <v>522</v>
      </c>
      <c r="C5" s="61"/>
      <c r="D5" s="62"/>
    </row>
    <row r="6" spans="1:4" ht="18" customHeight="1">
      <c r="A6" s="64" t="s">
        <v>8</v>
      </c>
      <c r="B6" s="65" t="s">
        <v>523</v>
      </c>
      <c r="C6" s="66"/>
      <c r="D6" s="67"/>
    </row>
    <row r="7" spans="1:4" ht="18" customHeight="1">
      <c r="A7" s="64" t="s">
        <v>9</v>
      </c>
      <c r="B7" s="65" t="s">
        <v>524</v>
      </c>
      <c r="C7" s="66"/>
      <c r="D7" s="67"/>
    </row>
    <row r="8" spans="1:4" ht="18" customHeight="1">
      <c r="A8" s="64" t="s">
        <v>10</v>
      </c>
      <c r="B8" s="65" t="s">
        <v>525</v>
      </c>
      <c r="C8" s="66"/>
      <c r="D8" s="67"/>
    </row>
    <row r="9" spans="1:4" ht="18" customHeight="1">
      <c r="A9" s="64" t="s">
        <v>490</v>
      </c>
      <c r="B9" s="65" t="s">
        <v>526</v>
      </c>
      <c r="C9" s="66">
        <v>10275</v>
      </c>
      <c r="D9" s="67">
        <v>4675</v>
      </c>
    </row>
    <row r="10" spans="1:4" ht="18" customHeight="1">
      <c r="A10" s="64" t="s">
        <v>491</v>
      </c>
      <c r="B10" s="65" t="s">
        <v>527</v>
      </c>
      <c r="C10" s="66"/>
      <c r="D10" s="67"/>
    </row>
    <row r="11" spans="1:4" ht="18" customHeight="1">
      <c r="A11" s="64" t="s">
        <v>492</v>
      </c>
      <c r="B11" s="68" t="s">
        <v>528</v>
      </c>
      <c r="C11" s="66"/>
      <c r="D11" s="67"/>
    </row>
    <row r="12" spans="1:4" ht="18" customHeight="1">
      <c r="A12" s="64" t="s">
        <v>493</v>
      </c>
      <c r="B12" s="68" t="s">
        <v>529</v>
      </c>
      <c r="C12" s="66"/>
      <c r="D12" s="67"/>
    </row>
    <row r="13" spans="1:4" ht="18" customHeight="1">
      <c r="A13" s="64" t="s">
        <v>494</v>
      </c>
      <c r="B13" s="68" t="s">
        <v>530</v>
      </c>
      <c r="C13" s="66">
        <v>10275</v>
      </c>
      <c r="D13" s="67">
        <v>4675</v>
      </c>
    </row>
    <row r="14" spans="1:4" ht="18" customHeight="1">
      <c r="A14" s="64" t="s">
        <v>495</v>
      </c>
      <c r="B14" s="68" t="s">
        <v>531</v>
      </c>
      <c r="C14" s="66"/>
      <c r="D14" s="67"/>
    </row>
    <row r="15" spans="1:4" ht="18" customHeight="1">
      <c r="A15" s="64" t="s">
        <v>496</v>
      </c>
      <c r="B15" s="68" t="s">
        <v>532</v>
      </c>
      <c r="C15" s="66"/>
      <c r="D15" s="67"/>
    </row>
    <row r="16" spans="1:4" ht="22.5" customHeight="1">
      <c r="A16" s="64" t="s">
        <v>499</v>
      </c>
      <c r="B16" s="68" t="s">
        <v>533</v>
      </c>
      <c r="C16" s="66"/>
      <c r="D16" s="67"/>
    </row>
    <row r="17" spans="1:4" ht="18" customHeight="1">
      <c r="A17" s="64" t="s">
        <v>501</v>
      </c>
      <c r="B17" s="65" t="s">
        <v>534</v>
      </c>
      <c r="C17" s="66">
        <v>3090</v>
      </c>
      <c r="D17" s="67">
        <v>490</v>
      </c>
    </row>
    <row r="18" spans="1:4" ht="18" customHeight="1">
      <c r="A18" s="64" t="s">
        <v>502</v>
      </c>
      <c r="B18" s="65" t="s">
        <v>535</v>
      </c>
      <c r="C18" s="66"/>
      <c r="D18" s="67"/>
    </row>
    <row r="19" spans="1:4" ht="18" customHeight="1">
      <c r="A19" s="64" t="s">
        <v>503</v>
      </c>
      <c r="B19" s="65" t="s">
        <v>536</v>
      </c>
      <c r="C19" s="66"/>
      <c r="D19" s="67"/>
    </row>
    <row r="20" spans="1:4" ht="18" customHeight="1">
      <c r="A20" s="64" t="s">
        <v>504</v>
      </c>
      <c r="B20" s="65" t="s">
        <v>537</v>
      </c>
      <c r="C20" s="66"/>
      <c r="D20" s="67"/>
    </row>
    <row r="21" spans="1:4" ht="18" customHeight="1" thickBot="1">
      <c r="A21" s="64" t="s">
        <v>505</v>
      </c>
      <c r="B21" s="65" t="s">
        <v>538</v>
      </c>
      <c r="C21" s="66"/>
      <c r="D21" s="67"/>
    </row>
    <row r="22" spans="1:4" ht="18" customHeight="1" thickBot="1">
      <c r="A22" s="69" t="s">
        <v>506</v>
      </c>
      <c r="B22" s="70" t="s">
        <v>516</v>
      </c>
      <c r="C22" s="71">
        <f>SUM(C9+C17)</f>
        <v>13365</v>
      </c>
      <c r="D22" s="72">
        <f>SUM(D9+D17)</f>
        <v>5165</v>
      </c>
    </row>
    <row r="23" spans="1:4" ht="8.25" customHeight="1">
      <c r="A23" s="73"/>
      <c r="B23" s="523"/>
      <c r="C23" s="523"/>
      <c r="D23" s="523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O29"/>
  <sheetViews>
    <sheetView view="pageLayout" workbookViewId="0" topLeftCell="A1">
      <selection activeCell="CB33" sqref="CB33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14062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2.0039062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549" t="s">
        <v>678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549"/>
      <c r="BM1" s="549"/>
      <c r="BN1" s="550"/>
      <c r="BO1" s="550"/>
    </row>
    <row r="2" spans="1:67" ht="35.25" customHeight="1">
      <c r="A2" s="549" t="s">
        <v>788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</row>
    <row r="3" spans="1:67" ht="33" customHeight="1">
      <c r="A3" s="549" t="s">
        <v>652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549"/>
      <c r="BK3" s="549"/>
      <c r="BL3" s="549"/>
      <c r="BM3" s="549"/>
      <c r="BN3" s="549"/>
      <c r="BO3" s="549"/>
    </row>
    <row r="4" spans="1:66" ht="15.75" customHeight="1">
      <c r="A4" s="551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181"/>
      <c r="AF4" s="181"/>
      <c r="AG4" s="552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1"/>
      <c r="BD4" s="551"/>
      <c r="BE4" s="551"/>
      <c r="BF4" s="551"/>
      <c r="BG4" s="551"/>
      <c r="BH4" s="551"/>
      <c r="BI4" s="551"/>
      <c r="BJ4" s="551"/>
      <c r="BK4" s="551"/>
      <c r="BL4" s="551"/>
      <c r="BM4" s="551"/>
      <c r="BN4" s="1" t="s">
        <v>2</v>
      </c>
    </row>
    <row r="5" spans="1:67" ht="49.5" customHeight="1">
      <c r="A5" s="420" t="s">
        <v>4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7" t="s">
        <v>682</v>
      </c>
      <c r="AB5" s="428"/>
      <c r="AC5" s="428"/>
      <c r="AD5" s="428"/>
      <c r="AE5" s="427" t="s">
        <v>718</v>
      </c>
      <c r="AF5" s="428"/>
      <c r="AG5" s="428"/>
      <c r="AH5" s="428"/>
      <c r="AI5" s="75" t="s">
        <v>806</v>
      </c>
      <c r="AJ5" s="420" t="s">
        <v>4</v>
      </c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547" t="s">
        <v>682</v>
      </c>
      <c r="BK5" s="548"/>
      <c r="BL5" s="548"/>
      <c r="BM5" s="499"/>
      <c r="BN5" s="75" t="s">
        <v>718</v>
      </c>
      <c r="BO5" s="75" t="s">
        <v>806</v>
      </c>
    </row>
    <row r="6" spans="1:67" s="2" customFormat="1" ht="19.5" customHeight="1">
      <c r="A6" s="545" t="s">
        <v>399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27">
        <v>114002</v>
      </c>
      <c r="AB6" s="528"/>
      <c r="AC6" s="528"/>
      <c r="AD6" s="529"/>
      <c r="AE6" s="527">
        <v>125400</v>
      </c>
      <c r="AF6" s="528"/>
      <c r="AG6" s="528"/>
      <c r="AH6" s="529"/>
      <c r="AI6" s="182">
        <v>125400</v>
      </c>
      <c r="AJ6" s="537" t="s">
        <v>408</v>
      </c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  <c r="BG6" s="538"/>
      <c r="BH6" s="538"/>
      <c r="BI6" s="539"/>
      <c r="BJ6" s="527">
        <v>230900</v>
      </c>
      <c r="BK6" s="528"/>
      <c r="BL6" s="528"/>
      <c r="BM6" s="528"/>
      <c r="BN6" s="180">
        <v>250900</v>
      </c>
      <c r="BO6" s="180">
        <v>255200</v>
      </c>
    </row>
    <row r="7" spans="1:67" ht="19.5" customHeight="1">
      <c r="A7" s="537" t="s">
        <v>400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27">
        <v>8525</v>
      </c>
      <c r="AB7" s="528"/>
      <c r="AC7" s="528"/>
      <c r="AD7" s="529"/>
      <c r="AE7" s="527">
        <v>9377</v>
      </c>
      <c r="AF7" s="528"/>
      <c r="AG7" s="528"/>
      <c r="AH7" s="529"/>
      <c r="AI7" s="182">
        <v>9377</v>
      </c>
      <c r="AJ7" s="537" t="s">
        <v>409</v>
      </c>
      <c r="AK7" s="538"/>
      <c r="AL7" s="538"/>
      <c r="AM7" s="538"/>
      <c r="AN7" s="538"/>
      <c r="AO7" s="538"/>
      <c r="AP7" s="538"/>
      <c r="AQ7" s="538"/>
      <c r="AR7" s="538"/>
      <c r="AS7" s="538"/>
      <c r="AT7" s="538"/>
      <c r="AU7" s="538"/>
      <c r="AV7" s="538"/>
      <c r="AW7" s="538"/>
      <c r="AX7" s="538"/>
      <c r="AY7" s="538"/>
      <c r="AZ7" s="538"/>
      <c r="BA7" s="538"/>
      <c r="BB7" s="538"/>
      <c r="BC7" s="538"/>
      <c r="BD7" s="538"/>
      <c r="BE7" s="538"/>
      <c r="BF7" s="538"/>
      <c r="BG7" s="538"/>
      <c r="BH7" s="538"/>
      <c r="BI7" s="539"/>
      <c r="BJ7" s="527"/>
      <c r="BK7" s="528"/>
      <c r="BL7" s="528"/>
      <c r="BM7" s="528"/>
      <c r="BN7" s="180"/>
      <c r="BO7" s="180"/>
    </row>
    <row r="8" spans="1:67" ht="19.5" customHeight="1">
      <c r="A8" s="545" t="s">
        <v>401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27">
        <f>SUM(AA6:AD7)</f>
        <v>122527</v>
      </c>
      <c r="AB8" s="528"/>
      <c r="AC8" s="528"/>
      <c r="AD8" s="529"/>
      <c r="AE8" s="527">
        <f>SUM(AE6:AH7)</f>
        <v>134777</v>
      </c>
      <c r="AF8" s="528"/>
      <c r="AG8" s="528"/>
      <c r="AH8" s="529"/>
      <c r="AI8" s="182">
        <f>SUM(AI6:AI7)</f>
        <v>134777</v>
      </c>
      <c r="AJ8" s="537" t="s">
        <v>410</v>
      </c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9"/>
      <c r="BJ8" s="527">
        <v>29800</v>
      </c>
      <c r="BK8" s="528"/>
      <c r="BL8" s="528"/>
      <c r="BM8" s="528"/>
      <c r="BN8" s="180">
        <v>30200</v>
      </c>
      <c r="BO8" s="180">
        <v>31400</v>
      </c>
    </row>
    <row r="9" spans="1:67" s="3" customFormat="1" ht="33" customHeight="1">
      <c r="A9" s="537" t="s">
        <v>69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27">
        <v>24845</v>
      </c>
      <c r="AB9" s="528"/>
      <c r="AC9" s="528"/>
      <c r="AD9" s="529"/>
      <c r="AE9" s="527">
        <v>27329</v>
      </c>
      <c r="AF9" s="528"/>
      <c r="AG9" s="528"/>
      <c r="AH9" s="529"/>
      <c r="AI9" s="182">
        <v>27329</v>
      </c>
      <c r="AJ9" s="534" t="s">
        <v>411</v>
      </c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6"/>
      <c r="BJ9" s="527">
        <v>17800</v>
      </c>
      <c r="BK9" s="528"/>
      <c r="BL9" s="528"/>
      <c r="BM9" s="528"/>
      <c r="BN9" s="180">
        <v>19500</v>
      </c>
      <c r="BO9" s="180">
        <v>20300</v>
      </c>
    </row>
    <row r="10" spans="1:67" ht="27.75" customHeight="1">
      <c r="A10" s="537" t="s">
        <v>402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27">
        <v>66187</v>
      </c>
      <c r="AB10" s="528"/>
      <c r="AC10" s="528"/>
      <c r="AD10" s="529"/>
      <c r="AE10" s="527">
        <v>70500</v>
      </c>
      <c r="AF10" s="528"/>
      <c r="AG10" s="528"/>
      <c r="AH10" s="529"/>
      <c r="AI10" s="182">
        <v>77550</v>
      </c>
      <c r="AJ10" s="537" t="s">
        <v>412</v>
      </c>
      <c r="AK10" s="538"/>
      <c r="AL10" s="538"/>
      <c r="AM10" s="538"/>
      <c r="AN10" s="538"/>
      <c r="AO10" s="538"/>
      <c r="AP10" s="538"/>
      <c r="AQ10" s="538"/>
      <c r="AR10" s="538"/>
      <c r="AS10" s="538"/>
      <c r="AT10" s="538"/>
      <c r="AU10" s="538"/>
      <c r="AV10" s="538"/>
      <c r="AW10" s="538"/>
      <c r="AX10" s="538"/>
      <c r="AY10" s="538"/>
      <c r="AZ10" s="538"/>
      <c r="BA10" s="538"/>
      <c r="BB10" s="538"/>
      <c r="BC10" s="538"/>
      <c r="BD10" s="538"/>
      <c r="BE10" s="538"/>
      <c r="BF10" s="538"/>
      <c r="BG10" s="538"/>
      <c r="BH10" s="538"/>
      <c r="BI10" s="539"/>
      <c r="BJ10" s="527"/>
      <c r="BK10" s="528"/>
      <c r="BL10" s="528"/>
      <c r="BM10" s="528"/>
      <c r="BN10" s="180"/>
      <c r="BO10" s="180"/>
    </row>
    <row r="11" spans="1:67" ht="19.5" customHeight="1">
      <c r="A11" s="534" t="s">
        <v>403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27">
        <v>14389</v>
      </c>
      <c r="AB11" s="528"/>
      <c r="AC11" s="528"/>
      <c r="AD11" s="529"/>
      <c r="AE11" s="527">
        <v>15300</v>
      </c>
      <c r="AF11" s="528"/>
      <c r="AG11" s="528"/>
      <c r="AH11" s="529"/>
      <c r="AI11" s="182">
        <v>16800</v>
      </c>
      <c r="AJ11" s="537" t="s">
        <v>413</v>
      </c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  <c r="BH11" s="538"/>
      <c r="BI11" s="539"/>
      <c r="BJ11" s="527">
        <v>480</v>
      </c>
      <c r="BK11" s="528"/>
      <c r="BL11" s="528"/>
      <c r="BM11" s="528"/>
      <c r="BN11" s="180">
        <v>500</v>
      </c>
      <c r="BO11" s="180">
        <v>520</v>
      </c>
    </row>
    <row r="12" spans="1:67" ht="19.5" customHeight="1">
      <c r="A12" s="534" t="s">
        <v>404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27">
        <v>55436</v>
      </c>
      <c r="AB12" s="528"/>
      <c r="AC12" s="528"/>
      <c r="AD12" s="529"/>
      <c r="AE12" s="527">
        <v>55700</v>
      </c>
      <c r="AF12" s="528"/>
      <c r="AG12" s="528"/>
      <c r="AH12" s="529"/>
      <c r="AI12" s="182">
        <v>56200</v>
      </c>
      <c r="AJ12" s="537" t="s">
        <v>578</v>
      </c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38"/>
      <c r="BI12" s="539"/>
      <c r="BJ12" s="527">
        <v>3500</v>
      </c>
      <c r="BK12" s="528"/>
      <c r="BL12" s="528"/>
      <c r="BM12" s="528"/>
      <c r="BN12" s="180">
        <v>2500</v>
      </c>
      <c r="BO12" s="180">
        <v>3000</v>
      </c>
    </row>
    <row r="13" spans="1:67" s="3" customFormat="1" ht="19.5" customHeight="1">
      <c r="A13" s="540" t="s">
        <v>405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27">
        <v>5500</v>
      </c>
      <c r="AB13" s="528"/>
      <c r="AC13" s="528"/>
      <c r="AD13" s="529"/>
      <c r="AE13" s="527">
        <v>4300</v>
      </c>
      <c r="AF13" s="528"/>
      <c r="AG13" s="528"/>
      <c r="AH13" s="529"/>
      <c r="AI13" s="182">
        <v>5200</v>
      </c>
      <c r="AJ13" s="544"/>
      <c r="AK13" s="544"/>
      <c r="AL13" s="544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4"/>
      <c r="BK13" s="184"/>
      <c r="BL13" s="184"/>
      <c r="BM13" s="184"/>
      <c r="BN13" s="180"/>
      <c r="BO13" s="180"/>
    </row>
    <row r="14" spans="1:67" s="3" customFormat="1" ht="19.5" customHeight="1">
      <c r="A14" s="534" t="s">
        <v>406</v>
      </c>
      <c r="B14" s="535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27">
        <v>15300</v>
      </c>
      <c r="AB14" s="528"/>
      <c r="AC14" s="528"/>
      <c r="AD14" s="529"/>
      <c r="AE14" s="527">
        <v>10200</v>
      </c>
      <c r="AF14" s="528"/>
      <c r="AG14" s="528"/>
      <c r="AH14" s="529"/>
      <c r="AI14" s="182">
        <v>5800</v>
      </c>
      <c r="AJ14" s="543"/>
      <c r="AK14" s="543"/>
      <c r="AL14" s="543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4"/>
      <c r="BK14" s="184"/>
      <c r="BL14" s="184"/>
      <c r="BM14" s="184"/>
      <c r="BN14" s="180"/>
      <c r="BO14" s="180"/>
    </row>
    <row r="15" spans="1:67" ht="19.5" customHeight="1">
      <c r="A15" s="534" t="s">
        <v>407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27"/>
      <c r="AB15" s="528"/>
      <c r="AC15" s="528"/>
      <c r="AD15" s="529"/>
      <c r="AE15" s="527"/>
      <c r="AF15" s="528"/>
      <c r="AG15" s="528"/>
      <c r="AH15" s="529"/>
      <c r="AI15" s="182"/>
      <c r="AJ15" s="542"/>
      <c r="AK15" s="542"/>
      <c r="AL15" s="542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4"/>
      <c r="BK15" s="184"/>
      <c r="BL15" s="184"/>
      <c r="BM15" s="184"/>
      <c r="BN15" s="180"/>
      <c r="BO15" s="180"/>
    </row>
    <row r="16" spans="1:67" s="3" customFormat="1" ht="19.5" customHeight="1">
      <c r="A16" s="540" t="s">
        <v>653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27">
        <f>SUM(AA8:AD15)</f>
        <v>304184</v>
      </c>
      <c r="AB16" s="528"/>
      <c r="AC16" s="528"/>
      <c r="AD16" s="529"/>
      <c r="AE16" s="527">
        <f>SUM(AE8:AH15)</f>
        <v>318106</v>
      </c>
      <c r="AF16" s="528"/>
      <c r="AG16" s="528"/>
      <c r="AH16" s="529"/>
      <c r="AI16" s="182">
        <f>SUM(AI8:AI15)</f>
        <v>323656</v>
      </c>
      <c r="AJ16" s="534" t="s">
        <v>654</v>
      </c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  <c r="BA16" s="535"/>
      <c r="BB16" s="535"/>
      <c r="BC16" s="535"/>
      <c r="BD16" s="535"/>
      <c r="BE16" s="535"/>
      <c r="BF16" s="535"/>
      <c r="BG16" s="535"/>
      <c r="BH16" s="535"/>
      <c r="BI16" s="536"/>
      <c r="BJ16" s="527">
        <f>SUM(BJ6:BM15)</f>
        <v>282480</v>
      </c>
      <c r="BK16" s="528"/>
      <c r="BL16" s="528"/>
      <c r="BM16" s="528"/>
      <c r="BN16" s="180">
        <f>SUM(BN6:BN15)</f>
        <v>303600</v>
      </c>
      <c r="BO16" s="180">
        <f>SUM(BO6:BO15)</f>
        <v>310420</v>
      </c>
    </row>
    <row r="17" spans="1:67" s="7" customFormat="1" ht="19.5" customHeight="1">
      <c r="A17" s="534" t="s">
        <v>471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6"/>
      <c r="AA17" s="430"/>
      <c r="AB17" s="430"/>
      <c r="AC17" s="430"/>
      <c r="AD17" s="430"/>
      <c r="AE17" s="430"/>
      <c r="AF17" s="430"/>
      <c r="AG17" s="430"/>
      <c r="AH17" s="430"/>
      <c r="AI17" s="186"/>
      <c r="AJ17" s="534" t="s">
        <v>476</v>
      </c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5"/>
      <c r="BA17" s="535"/>
      <c r="BB17" s="535"/>
      <c r="BC17" s="535"/>
      <c r="BD17" s="535"/>
      <c r="BE17" s="535"/>
      <c r="BF17" s="535"/>
      <c r="BG17" s="535"/>
      <c r="BH17" s="535"/>
      <c r="BI17" s="536"/>
      <c r="BJ17" s="527"/>
      <c r="BK17" s="528"/>
      <c r="BL17" s="528"/>
      <c r="BM17" s="528"/>
      <c r="BN17" s="180"/>
      <c r="BO17" s="180"/>
    </row>
    <row r="18" spans="1:67" s="7" customFormat="1" ht="19.5" customHeight="1">
      <c r="A18" s="531" t="s">
        <v>472</v>
      </c>
      <c r="B18" s="532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3"/>
      <c r="AA18" s="430"/>
      <c r="AB18" s="430"/>
      <c r="AC18" s="430"/>
      <c r="AD18" s="430"/>
      <c r="AE18" s="430"/>
      <c r="AF18" s="430"/>
      <c r="AG18" s="430"/>
      <c r="AH18" s="430"/>
      <c r="AI18" s="186"/>
      <c r="AJ18" s="531" t="s">
        <v>477</v>
      </c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3"/>
      <c r="BJ18" s="527"/>
      <c r="BK18" s="528"/>
      <c r="BL18" s="528"/>
      <c r="BM18" s="528"/>
      <c r="BN18" s="180"/>
      <c r="BO18" s="180"/>
    </row>
    <row r="19" spans="1:67" s="7" customFormat="1" ht="19.5" customHeight="1">
      <c r="A19" s="531" t="s">
        <v>473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3"/>
      <c r="AA19" s="430"/>
      <c r="AB19" s="430"/>
      <c r="AC19" s="430"/>
      <c r="AD19" s="430"/>
      <c r="AE19" s="430"/>
      <c r="AF19" s="430"/>
      <c r="AG19" s="430"/>
      <c r="AH19" s="430"/>
      <c r="AI19" s="186"/>
      <c r="AJ19" s="537" t="s">
        <v>478</v>
      </c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38"/>
      <c r="BI19" s="539"/>
      <c r="BJ19" s="527">
        <v>21704</v>
      </c>
      <c r="BK19" s="528"/>
      <c r="BL19" s="528"/>
      <c r="BM19" s="528"/>
      <c r="BN19" s="180">
        <v>14506</v>
      </c>
      <c r="BO19" s="180">
        <v>13236</v>
      </c>
    </row>
    <row r="20" spans="1:67" s="7" customFormat="1" ht="19.5" customHeight="1">
      <c r="A20" s="531" t="s">
        <v>474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3"/>
      <c r="AA20" s="430"/>
      <c r="AB20" s="430"/>
      <c r="AC20" s="430"/>
      <c r="AD20" s="430"/>
      <c r="AE20" s="430"/>
      <c r="AF20" s="430"/>
      <c r="AG20" s="430"/>
      <c r="AH20" s="430"/>
      <c r="AI20" s="186"/>
      <c r="AJ20" s="534" t="s">
        <v>479</v>
      </c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5"/>
      <c r="BA20" s="535"/>
      <c r="BB20" s="535"/>
      <c r="BC20" s="535"/>
      <c r="BD20" s="535"/>
      <c r="BE20" s="535"/>
      <c r="BF20" s="535"/>
      <c r="BG20" s="535"/>
      <c r="BH20" s="535"/>
      <c r="BI20" s="536"/>
      <c r="BJ20" s="527"/>
      <c r="BK20" s="528"/>
      <c r="BL20" s="528"/>
      <c r="BM20" s="528"/>
      <c r="BN20" s="180"/>
      <c r="BO20" s="180"/>
    </row>
    <row r="21" spans="1:67" s="7" customFormat="1" ht="19.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7"/>
      <c r="AB21" s="187"/>
      <c r="AC21" s="187"/>
      <c r="AD21" s="187"/>
      <c r="AE21" s="187"/>
      <c r="AF21" s="187"/>
      <c r="AG21" s="187"/>
      <c r="AH21" s="187"/>
      <c r="AI21" s="187"/>
      <c r="AJ21" s="531" t="s">
        <v>480</v>
      </c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32"/>
      <c r="BC21" s="532"/>
      <c r="BD21" s="532"/>
      <c r="BE21" s="532"/>
      <c r="BF21" s="532"/>
      <c r="BG21" s="532"/>
      <c r="BH21" s="532"/>
      <c r="BI21" s="533"/>
      <c r="BJ21" s="527"/>
      <c r="BK21" s="528"/>
      <c r="BL21" s="528"/>
      <c r="BM21" s="529"/>
      <c r="BN21" s="187"/>
      <c r="BO21" s="187"/>
    </row>
    <row r="22" spans="1:67" s="7" customFormat="1" ht="19.5" customHeight="1">
      <c r="A22" s="531" t="s">
        <v>655</v>
      </c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3"/>
      <c r="AA22" s="430">
        <f>SUM(AA17:AD20)</f>
        <v>0</v>
      </c>
      <c r="AB22" s="430"/>
      <c r="AC22" s="430"/>
      <c r="AD22" s="430"/>
      <c r="AE22" s="430">
        <f>SUM(AE17:AH20)</f>
        <v>0</v>
      </c>
      <c r="AF22" s="430"/>
      <c r="AG22" s="430"/>
      <c r="AH22" s="430"/>
      <c r="AI22" s="186">
        <v>0</v>
      </c>
      <c r="AJ22" s="531" t="s">
        <v>656</v>
      </c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2"/>
      <c r="BH22" s="532"/>
      <c r="BI22" s="533"/>
      <c r="BJ22" s="527">
        <f>SUM(BJ17:BM21)</f>
        <v>21704</v>
      </c>
      <c r="BK22" s="528"/>
      <c r="BL22" s="528"/>
      <c r="BM22" s="529"/>
      <c r="BN22" s="186">
        <f>SUM(BN17:BN20)</f>
        <v>14506</v>
      </c>
      <c r="BO22" s="186">
        <f>SUM(BO17:BO20)</f>
        <v>13236</v>
      </c>
    </row>
    <row r="23" spans="1:67" s="7" customFormat="1" ht="19.5" customHeight="1">
      <c r="A23" s="531" t="s">
        <v>559</v>
      </c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3"/>
      <c r="AA23" s="430">
        <f>AA16+AA22</f>
        <v>304184</v>
      </c>
      <c r="AB23" s="430"/>
      <c r="AC23" s="430"/>
      <c r="AD23" s="430"/>
      <c r="AE23" s="430">
        <f>AE16+AE22</f>
        <v>318106</v>
      </c>
      <c r="AF23" s="430"/>
      <c r="AG23" s="430"/>
      <c r="AH23" s="430"/>
      <c r="AI23" s="186">
        <f>AI16+AI22</f>
        <v>323656</v>
      </c>
      <c r="AJ23" s="531" t="s">
        <v>560</v>
      </c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3"/>
      <c r="BJ23" s="527">
        <f>BJ16+BJ22</f>
        <v>304184</v>
      </c>
      <c r="BK23" s="528"/>
      <c r="BL23" s="528"/>
      <c r="BM23" s="529"/>
      <c r="BN23" s="186">
        <f>BN16+BN22</f>
        <v>318106</v>
      </c>
      <c r="BO23" s="186">
        <f>BO16+BO22</f>
        <v>323656</v>
      </c>
    </row>
    <row r="24" spans="1:67" s="7" customFormat="1" ht="19.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9"/>
      <c r="BK24" s="189"/>
      <c r="BL24" s="189"/>
      <c r="BM24" s="189"/>
      <c r="BN24" s="189"/>
      <c r="BO24" s="189"/>
    </row>
    <row r="25" ht="19.5" customHeight="1"/>
    <row r="26" spans="43:52" ht="12.75">
      <c r="AQ26" s="530"/>
      <c r="AR26" s="530"/>
      <c r="AS26" s="530"/>
      <c r="AT26" s="530"/>
      <c r="AU26" s="530"/>
      <c r="AV26" s="530"/>
      <c r="AW26" s="530"/>
      <c r="AX26" s="530"/>
      <c r="AY26" s="530"/>
      <c r="AZ26" s="530"/>
    </row>
    <row r="27" spans="43:52" ht="12.75"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</row>
    <row r="28" spans="43:52" ht="12.75"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</row>
    <row r="29" spans="43:52" ht="12.75"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</row>
  </sheetData>
  <sheetProtection/>
  <mergeCells count="99">
    <mergeCell ref="A1:BM1"/>
    <mergeCell ref="BN1:BO1"/>
    <mergeCell ref="A2:BO2"/>
    <mergeCell ref="A3:BO3"/>
    <mergeCell ref="A4:AD4"/>
    <mergeCell ref="AG4:BM4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AE16:AH16"/>
    <mergeCell ref="AJ16:BI16"/>
    <mergeCell ref="A15:Z15"/>
    <mergeCell ref="AA15:AD15"/>
    <mergeCell ref="AE15:AH15"/>
    <mergeCell ref="AJ15:AL15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</mergeCells>
  <printOptions/>
  <pageMargins left="0.75" right="0.75" top="1" bottom="1" header="0.5" footer="0.5"/>
  <pageSetup horizontalDpi="600" verticalDpi="600" orientation="landscape" paperSize="9" scale="66" r:id="rId1"/>
  <headerFooter alignWithMargins="0">
    <oddHeader>&amp;C11.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K10" sqref="K10"/>
    </sheetView>
  </sheetViews>
  <sheetFormatPr defaultColWidth="9.140625" defaultRowHeight="15"/>
  <cols>
    <col min="1" max="1" width="14.8515625" style="48" customWidth="1"/>
    <col min="2" max="2" width="31.57421875" style="48" customWidth="1"/>
    <col min="3" max="3" width="9.140625" style="48" customWidth="1"/>
    <col min="4" max="4" width="6.57421875" style="48" customWidth="1"/>
    <col min="5" max="5" width="0.13671875" style="48" customWidth="1"/>
    <col min="6" max="6" width="9.140625" style="48" hidden="1" customWidth="1"/>
    <col min="7" max="8" width="14.140625" style="8" customWidth="1"/>
    <col min="9" max="9" width="13.8515625" style="8" customWidth="1"/>
    <col min="10" max="16384" width="9.140625" style="8" customWidth="1"/>
  </cols>
  <sheetData>
    <row r="1" ht="12.75">
      <c r="I1" s="243"/>
    </row>
    <row r="2" spans="1:9" ht="24.75" customHeight="1">
      <c r="A2" s="491" t="s">
        <v>808</v>
      </c>
      <c r="B2" s="491"/>
      <c r="C2" s="491"/>
      <c r="D2" s="491"/>
      <c r="E2" s="491"/>
      <c r="F2" s="491"/>
      <c r="G2" s="492"/>
      <c r="H2" s="492"/>
      <c r="I2" s="492"/>
    </row>
    <row r="3" spans="1:9" ht="21" customHeight="1">
      <c r="A3" s="491" t="s">
        <v>635</v>
      </c>
      <c r="B3" s="491"/>
      <c r="C3" s="491"/>
      <c r="D3" s="491"/>
      <c r="E3" s="491"/>
      <c r="F3" s="491"/>
      <c r="G3" s="492"/>
      <c r="H3" s="492"/>
      <c r="I3" s="492"/>
    </row>
    <row r="4" spans="1:6" ht="21" customHeight="1">
      <c r="A4" s="493"/>
      <c r="B4" s="493"/>
      <c r="C4" s="493"/>
      <c r="D4" s="493"/>
      <c r="E4" s="493"/>
      <c r="F4" s="493"/>
    </row>
    <row r="5" spans="1:9" ht="21" customHeight="1">
      <c r="A5" s="491" t="s">
        <v>539</v>
      </c>
      <c r="B5" s="491"/>
      <c r="C5" s="491"/>
      <c r="D5" s="491"/>
      <c r="E5" s="491"/>
      <c r="F5" s="491"/>
      <c r="G5" s="492"/>
      <c r="H5" s="492"/>
      <c r="I5" s="492"/>
    </row>
    <row r="6" ht="21" customHeight="1"/>
    <row r="7" spans="1:9" ht="46.5" customHeight="1">
      <c r="A7" s="75" t="s">
        <v>565</v>
      </c>
      <c r="B7" s="75" t="s">
        <v>1</v>
      </c>
      <c r="C7" s="427" t="s">
        <v>638</v>
      </c>
      <c r="D7" s="427"/>
      <c r="E7" s="427"/>
      <c r="F7" s="427"/>
      <c r="G7" s="167" t="s">
        <v>639</v>
      </c>
      <c r="H7" s="350" t="s">
        <v>776</v>
      </c>
      <c r="I7" s="167" t="s">
        <v>515</v>
      </c>
    </row>
    <row r="8" spans="1:9" ht="36" customHeight="1">
      <c r="A8" s="244" t="s">
        <v>684</v>
      </c>
      <c r="B8" s="77" t="s">
        <v>540</v>
      </c>
      <c r="C8" s="494">
        <v>1</v>
      </c>
      <c r="D8" s="494"/>
      <c r="E8" s="494"/>
      <c r="F8" s="494"/>
      <c r="G8" s="367">
        <v>9</v>
      </c>
      <c r="H8" s="367" t="s">
        <v>807</v>
      </c>
      <c r="I8" s="367">
        <v>10.5</v>
      </c>
    </row>
    <row r="9" spans="1:9" ht="36" customHeight="1">
      <c r="A9" s="244" t="s">
        <v>685</v>
      </c>
      <c r="B9" s="77" t="s">
        <v>636</v>
      </c>
      <c r="C9" s="494"/>
      <c r="D9" s="496"/>
      <c r="E9" s="496"/>
      <c r="F9" s="496"/>
      <c r="G9" s="368"/>
      <c r="H9" s="367">
        <v>2</v>
      </c>
      <c r="I9" s="367">
        <f aca="true" t="shared" si="0" ref="I9:I15">SUM(C9:H9)</f>
        <v>2</v>
      </c>
    </row>
    <row r="10" spans="1:9" ht="36" customHeight="1">
      <c r="A10" s="244" t="s">
        <v>686</v>
      </c>
      <c r="B10" s="77" t="s">
        <v>637</v>
      </c>
      <c r="C10" s="494">
        <v>15</v>
      </c>
      <c r="D10" s="496"/>
      <c r="E10" s="496"/>
      <c r="F10" s="496"/>
      <c r="G10" s="369"/>
      <c r="H10" s="369"/>
      <c r="I10" s="367">
        <f t="shared" si="0"/>
        <v>15</v>
      </c>
    </row>
    <row r="11" spans="1:9" ht="24" customHeight="1">
      <c r="A11" s="244" t="s">
        <v>683</v>
      </c>
      <c r="B11" s="77" t="s">
        <v>634</v>
      </c>
      <c r="C11" s="494"/>
      <c r="D11" s="494"/>
      <c r="E11" s="494"/>
      <c r="F11" s="494"/>
      <c r="G11" s="368"/>
      <c r="H11" s="367">
        <v>5</v>
      </c>
      <c r="I11" s="367">
        <f t="shared" si="0"/>
        <v>5</v>
      </c>
    </row>
    <row r="12" spans="1:9" ht="21" customHeight="1">
      <c r="A12" s="76">
        <v>107051</v>
      </c>
      <c r="B12" s="77" t="s">
        <v>633</v>
      </c>
      <c r="C12" s="497"/>
      <c r="D12" s="497"/>
      <c r="E12" s="497"/>
      <c r="F12" s="497"/>
      <c r="G12" s="368"/>
      <c r="H12" s="367">
        <v>1</v>
      </c>
      <c r="I12" s="367">
        <f t="shared" si="0"/>
        <v>1</v>
      </c>
    </row>
    <row r="13" spans="1:9" ht="32.25" customHeight="1">
      <c r="A13" s="244" t="s">
        <v>687</v>
      </c>
      <c r="B13" s="77" t="s">
        <v>541</v>
      </c>
      <c r="C13" s="497">
        <v>1</v>
      </c>
      <c r="D13" s="497"/>
      <c r="E13" s="497"/>
      <c r="F13" s="497"/>
      <c r="G13" s="368"/>
      <c r="H13" s="368"/>
      <c r="I13" s="367">
        <f t="shared" si="0"/>
        <v>1</v>
      </c>
    </row>
    <row r="14" spans="1:9" ht="32.25" customHeight="1">
      <c r="A14" s="244" t="s">
        <v>713</v>
      </c>
      <c r="B14" s="77" t="s">
        <v>714</v>
      </c>
      <c r="C14" s="498">
        <v>1</v>
      </c>
      <c r="D14" s="499"/>
      <c r="E14" s="366"/>
      <c r="F14" s="366"/>
      <c r="G14" s="368"/>
      <c r="H14" s="368"/>
      <c r="I14" s="367">
        <f t="shared" si="0"/>
        <v>1</v>
      </c>
    </row>
    <row r="15" spans="1:9" ht="21" customHeight="1">
      <c r="A15" s="427" t="s">
        <v>542</v>
      </c>
      <c r="B15" s="427"/>
      <c r="C15" s="495">
        <f>SUM(C8:F14)</f>
        <v>18</v>
      </c>
      <c r="D15" s="495"/>
      <c r="E15" s="495"/>
      <c r="F15" s="495"/>
      <c r="G15" s="351">
        <v>9</v>
      </c>
      <c r="H15" s="351">
        <v>8.5</v>
      </c>
      <c r="I15" s="352">
        <f t="shared" si="0"/>
        <v>35.5</v>
      </c>
    </row>
    <row r="16" spans="1:2" ht="21" customHeight="1">
      <c r="A16" s="78"/>
      <c r="B16" s="78"/>
    </row>
    <row r="17" ht="21" customHeight="1"/>
    <row r="18" ht="21" customHeight="1"/>
  </sheetData>
  <sheetProtection/>
  <mergeCells count="14">
    <mergeCell ref="C11:F11"/>
    <mergeCell ref="C12:F12"/>
    <mergeCell ref="C13:F13"/>
    <mergeCell ref="A15:B15"/>
    <mergeCell ref="C15:F15"/>
    <mergeCell ref="C9:F9"/>
    <mergeCell ref="C10:F10"/>
    <mergeCell ref="C14:D14"/>
    <mergeCell ref="A2:I2"/>
    <mergeCell ref="A3:I3"/>
    <mergeCell ref="A5:I5"/>
    <mergeCell ref="C8:F8"/>
    <mergeCell ref="A4:F4"/>
    <mergeCell ref="C7:F7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&amp;C12.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view="pageLayout" workbookViewId="0" topLeftCell="A1">
      <selection activeCell="G25" sqref="G25"/>
    </sheetView>
  </sheetViews>
  <sheetFormatPr defaultColWidth="9.140625" defaultRowHeight="15"/>
  <cols>
    <col min="1" max="1" width="39.8515625" style="93" customWidth="1"/>
    <col min="2" max="13" width="8.28125" style="93" customWidth="1"/>
    <col min="14" max="14" width="9.8515625" style="93" bestFit="1" customWidth="1"/>
    <col min="15" max="16384" width="9.140625" style="79" customWidth="1"/>
  </cols>
  <sheetData>
    <row r="1" spans="1:14" ht="24" customHeight="1">
      <c r="A1" s="553" t="s">
        <v>679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23.25" customHeight="1">
      <c r="A2" s="553" t="s">
        <v>812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ht="12.75" customHeight="1">
      <c r="A3" s="553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</row>
    <row r="4" spans="1:14" ht="11.2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</row>
    <row r="5" spans="1:14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554" t="s">
        <v>543</v>
      </c>
      <c r="N5" s="554"/>
    </row>
    <row r="6" spans="1:14" ht="18" customHeight="1">
      <c r="A6" s="81" t="s">
        <v>1</v>
      </c>
      <c r="B6" s="82" t="s">
        <v>544</v>
      </c>
      <c r="C6" s="82" t="s">
        <v>545</v>
      </c>
      <c r="D6" s="82" t="s">
        <v>546</v>
      </c>
      <c r="E6" s="82" t="s">
        <v>547</v>
      </c>
      <c r="F6" s="82" t="s">
        <v>548</v>
      </c>
      <c r="G6" s="82" t="s">
        <v>549</v>
      </c>
      <c r="H6" s="82" t="s">
        <v>550</v>
      </c>
      <c r="I6" s="82" t="s">
        <v>551</v>
      </c>
      <c r="J6" s="82" t="s">
        <v>552</v>
      </c>
      <c r="K6" s="82" t="s">
        <v>553</v>
      </c>
      <c r="L6" s="82" t="s">
        <v>554</v>
      </c>
      <c r="M6" s="82" t="s">
        <v>555</v>
      </c>
      <c r="N6" s="81" t="s">
        <v>556</v>
      </c>
    </row>
    <row r="7" spans="1:14" ht="18" customHeight="1">
      <c r="A7" s="83" t="s">
        <v>401</v>
      </c>
      <c r="B7" s="84">
        <v>7505</v>
      </c>
      <c r="C7" s="84">
        <v>7505</v>
      </c>
      <c r="D7" s="84">
        <v>7011</v>
      </c>
      <c r="E7" s="84">
        <v>7042</v>
      </c>
      <c r="F7" s="84">
        <v>7120</v>
      </c>
      <c r="G7" s="84">
        <v>7015</v>
      </c>
      <c r="H7" s="84">
        <v>7023</v>
      </c>
      <c r="I7" s="84">
        <v>7042</v>
      </c>
      <c r="J7" s="84">
        <v>7110</v>
      </c>
      <c r="K7" s="84">
        <v>7015</v>
      </c>
      <c r="L7" s="84">
        <v>7036</v>
      </c>
      <c r="M7" s="84">
        <v>6245</v>
      </c>
      <c r="N7" s="85">
        <f aca="true" t="shared" si="0" ref="N7:N13">SUM(B7:M7)</f>
        <v>84669</v>
      </c>
    </row>
    <row r="8" spans="1:14" ht="18" customHeight="1">
      <c r="A8" s="83" t="s">
        <v>557</v>
      </c>
      <c r="B8" s="84">
        <v>1396</v>
      </c>
      <c r="C8" s="84">
        <v>1396</v>
      </c>
      <c r="D8" s="84">
        <v>1490</v>
      </c>
      <c r="E8" s="84">
        <v>1406</v>
      </c>
      <c r="F8" s="84">
        <v>1530</v>
      </c>
      <c r="G8" s="84">
        <v>1570</v>
      </c>
      <c r="H8" s="84">
        <v>1535</v>
      </c>
      <c r="I8" s="84">
        <v>1530</v>
      </c>
      <c r="J8" s="84">
        <v>1530</v>
      </c>
      <c r="K8" s="84">
        <v>1545</v>
      </c>
      <c r="L8" s="84">
        <v>1450</v>
      </c>
      <c r="M8" s="84">
        <v>1211</v>
      </c>
      <c r="N8" s="85">
        <f t="shared" si="0"/>
        <v>17589</v>
      </c>
    </row>
    <row r="9" spans="1:14" ht="18" customHeight="1">
      <c r="A9" s="83" t="s">
        <v>566</v>
      </c>
      <c r="B9" s="84">
        <v>4117</v>
      </c>
      <c r="C9" s="84">
        <v>4117</v>
      </c>
      <c r="D9" s="84">
        <v>4250</v>
      </c>
      <c r="E9" s="84">
        <v>4717</v>
      </c>
      <c r="F9" s="84">
        <v>4744</v>
      </c>
      <c r="G9" s="84">
        <v>4777</v>
      </c>
      <c r="H9" s="84">
        <v>4217</v>
      </c>
      <c r="I9" s="84">
        <v>4046</v>
      </c>
      <c r="J9" s="84">
        <v>4046</v>
      </c>
      <c r="K9" s="84">
        <v>4046</v>
      </c>
      <c r="L9" s="84">
        <v>4050</v>
      </c>
      <c r="M9" s="84">
        <v>3276</v>
      </c>
      <c r="N9" s="85">
        <f t="shared" si="0"/>
        <v>50403</v>
      </c>
    </row>
    <row r="10" spans="1:14" ht="18" customHeight="1">
      <c r="A10" s="83" t="s">
        <v>561</v>
      </c>
      <c r="B10" s="84">
        <v>950</v>
      </c>
      <c r="C10" s="84">
        <v>943</v>
      </c>
      <c r="D10" s="84">
        <v>955</v>
      </c>
      <c r="E10" s="84">
        <v>940</v>
      </c>
      <c r="F10" s="84">
        <v>985</v>
      </c>
      <c r="G10" s="84">
        <v>985</v>
      </c>
      <c r="H10" s="84">
        <v>1050</v>
      </c>
      <c r="I10" s="84">
        <v>1041</v>
      </c>
      <c r="J10" s="84">
        <v>1021</v>
      </c>
      <c r="K10" s="84">
        <v>1540</v>
      </c>
      <c r="L10" s="84">
        <v>1560</v>
      </c>
      <c r="M10" s="84">
        <v>1515</v>
      </c>
      <c r="N10" s="85">
        <f t="shared" si="0"/>
        <v>13485</v>
      </c>
    </row>
    <row r="11" spans="1:14" ht="18" customHeight="1">
      <c r="A11" s="83" t="s">
        <v>404</v>
      </c>
      <c r="B11" s="84">
        <v>4606</v>
      </c>
      <c r="C11" s="84">
        <v>4260</v>
      </c>
      <c r="D11" s="84">
        <v>4606</v>
      </c>
      <c r="E11" s="84">
        <v>4260</v>
      </c>
      <c r="F11" s="84">
        <v>4030</v>
      </c>
      <c r="G11" s="84">
        <v>4020</v>
      </c>
      <c r="H11" s="84">
        <v>4050</v>
      </c>
      <c r="I11" s="84">
        <v>4044</v>
      </c>
      <c r="J11" s="84">
        <v>4290</v>
      </c>
      <c r="K11" s="84">
        <v>3519</v>
      </c>
      <c r="L11" s="84">
        <v>4150</v>
      </c>
      <c r="M11" s="84">
        <v>3974</v>
      </c>
      <c r="N11" s="85">
        <f t="shared" si="0"/>
        <v>49809</v>
      </c>
    </row>
    <row r="12" spans="1:14" ht="18" customHeight="1">
      <c r="A12" s="83" t="s">
        <v>558</v>
      </c>
      <c r="B12" s="84"/>
      <c r="C12" s="84"/>
      <c r="D12" s="84"/>
      <c r="E12" s="84"/>
      <c r="F12" s="84"/>
      <c r="G12" s="84">
        <v>17500</v>
      </c>
      <c r="H12" s="84">
        <v>19057</v>
      </c>
      <c r="I12" s="84">
        <v>17642</v>
      </c>
      <c r="J12" s="84">
        <v>16370</v>
      </c>
      <c r="K12" s="84"/>
      <c r="L12" s="84"/>
      <c r="M12" s="84"/>
      <c r="N12" s="85">
        <f t="shared" si="0"/>
        <v>70569</v>
      </c>
    </row>
    <row r="13" spans="1:14" ht="18" customHeight="1">
      <c r="A13" s="83" t="s">
        <v>475</v>
      </c>
      <c r="B13" s="84">
        <v>5178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>
        <f t="shared" si="0"/>
        <v>5178</v>
      </c>
    </row>
    <row r="14" spans="1:14" ht="18" customHeight="1">
      <c r="A14" s="86" t="s">
        <v>559</v>
      </c>
      <c r="B14" s="84">
        <f>SUM(B7:B13)</f>
        <v>23752</v>
      </c>
      <c r="C14" s="84">
        <f aca="true" t="shared" si="1" ref="C14:M14">SUM(C7:C13)</f>
        <v>18221</v>
      </c>
      <c r="D14" s="84">
        <f t="shared" si="1"/>
        <v>18312</v>
      </c>
      <c r="E14" s="84">
        <f t="shared" si="1"/>
        <v>18365</v>
      </c>
      <c r="F14" s="84">
        <f t="shared" si="1"/>
        <v>18409</v>
      </c>
      <c r="G14" s="84">
        <f t="shared" si="1"/>
        <v>35867</v>
      </c>
      <c r="H14" s="84">
        <f t="shared" si="1"/>
        <v>36932</v>
      </c>
      <c r="I14" s="84">
        <f t="shared" si="1"/>
        <v>35345</v>
      </c>
      <c r="J14" s="84">
        <f t="shared" si="1"/>
        <v>34367</v>
      </c>
      <c r="K14" s="84">
        <f t="shared" si="1"/>
        <v>17665</v>
      </c>
      <c r="L14" s="84">
        <f t="shared" si="1"/>
        <v>18246</v>
      </c>
      <c r="M14" s="84">
        <f t="shared" si="1"/>
        <v>16221</v>
      </c>
      <c r="N14" s="85">
        <f>SUM(N7:N13)</f>
        <v>291702</v>
      </c>
    </row>
    <row r="15" spans="1:14" ht="18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14" ht="18" customHeight="1">
      <c r="A16" s="83" t="s">
        <v>562</v>
      </c>
      <c r="B16" s="84">
        <v>13176</v>
      </c>
      <c r="C16" s="84">
        <v>13176</v>
      </c>
      <c r="D16" s="84">
        <v>13176</v>
      </c>
      <c r="E16" s="84">
        <v>13176</v>
      </c>
      <c r="F16" s="84">
        <v>13176</v>
      </c>
      <c r="G16" s="84">
        <v>13176</v>
      </c>
      <c r="H16" s="84">
        <v>13176</v>
      </c>
      <c r="I16" s="84">
        <v>12970</v>
      </c>
      <c r="J16" s="84">
        <v>13176</v>
      </c>
      <c r="K16" s="84">
        <v>13176</v>
      </c>
      <c r="L16" s="84">
        <v>13176</v>
      </c>
      <c r="M16" s="84">
        <v>13180</v>
      </c>
      <c r="N16" s="85">
        <f aca="true" t="shared" si="2" ref="N16:N22">SUM(B16:M16)</f>
        <v>157910</v>
      </c>
    </row>
    <row r="17" spans="1:14" ht="24" customHeight="1">
      <c r="A17" s="90" t="s">
        <v>563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>
        <f t="shared" si="2"/>
        <v>0</v>
      </c>
    </row>
    <row r="18" spans="1:14" ht="18" customHeight="1">
      <c r="A18" s="83" t="s">
        <v>410</v>
      </c>
      <c r="B18" s="84">
        <v>1500</v>
      </c>
      <c r="C18" s="84">
        <v>1650</v>
      </c>
      <c r="D18" s="84">
        <v>6500</v>
      </c>
      <c r="E18" s="84">
        <v>6200</v>
      </c>
      <c r="F18" s="84">
        <v>3200</v>
      </c>
      <c r="G18" s="84">
        <v>1200</v>
      </c>
      <c r="H18" s="84">
        <v>1200</v>
      </c>
      <c r="I18" s="84">
        <v>950</v>
      </c>
      <c r="J18" s="84">
        <v>6100</v>
      </c>
      <c r="K18" s="84">
        <v>1200</v>
      </c>
      <c r="L18" s="84">
        <v>500</v>
      </c>
      <c r="M18" s="84">
        <v>650</v>
      </c>
      <c r="N18" s="85">
        <f t="shared" si="2"/>
        <v>30850</v>
      </c>
    </row>
    <row r="19" spans="1:14" ht="18" customHeight="1">
      <c r="A19" s="83" t="s">
        <v>680</v>
      </c>
      <c r="B19" s="84">
        <v>1510</v>
      </c>
      <c r="C19" s="84">
        <v>1750</v>
      </c>
      <c r="D19" s="84">
        <v>1780</v>
      </c>
      <c r="E19" s="84">
        <v>1750</v>
      </c>
      <c r="F19" s="84">
        <v>1686</v>
      </c>
      <c r="G19" s="84">
        <v>1680</v>
      </c>
      <c r="H19" s="84">
        <v>1680</v>
      </c>
      <c r="I19" s="84">
        <v>1850</v>
      </c>
      <c r="J19" s="84">
        <v>1738</v>
      </c>
      <c r="K19" s="84">
        <v>1790</v>
      </c>
      <c r="L19" s="84">
        <v>1850</v>
      </c>
      <c r="M19" s="84">
        <v>1850</v>
      </c>
      <c r="N19" s="85">
        <f t="shared" si="2"/>
        <v>20914</v>
      </c>
    </row>
    <row r="20" spans="1:14" ht="18" customHeight="1">
      <c r="A20" s="83" t="s">
        <v>719</v>
      </c>
      <c r="B20" s="84">
        <v>29</v>
      </c>
      <c r="C20" s="84">
        <v>146</v>
      </c>
      <c r="D20" s="84">
        <v>29</v>
      </c>
      <c r="E20" s="84">
        <v>29</v>
      </c>
      <c r="F20" s="84">
        <v>29</v>
      </c>
      <c r="G20" s="84">
        <v>9000</v>
      </c>
      <c r="H20" s="84">
        <v>92</v>
      </c>
      <c r="I20" s="84">
        <v>29</v>
      </c>
      <c r="J20" s="84">
        <v>29</v>
      </c>
      <c r="K20" s="84">
        <v>30</v>
      </c>
      <c r="L20" s="84">
        <v>29</v>
      </c>
      <c r="M20" s="84">
        <v>29</v>
      </c>
      <c r="N20" s="85">
        <f t="shared" si="2"/>
        <v>9500</v>
      </c>
    </row>
    <row r="21" spans="1:14" ht="18" customHeight="1">
      <c r="A21" s="83" t="s">
        <v>564</v>
      </c>
      <c r="B21" s="84">
        <v>11</v>
      </c>
      <c r="C21" s="84">
        <v>11</v>
      </c>
      <c r="D21" s="84">
        <v>40</v>
      </c>
      <c r="E21" s="84">
        <v>51</v>
      </c>
      <c r="F21" s="84">
        <v>51</v>
      </c>
      <c r="G21" s="84">
        <v>48</v>
      </c>
      <c r="H21" s="84">
        <v>42</v>
      </c>
      <c r="I21" s="84">
        <v>45</v>
      </c>
      <c r="J21" s="84">
        <v>45</v>
      </c>
      <c r="K21" s="84">
        <v>45</v>
      </c>
      <c r="L21" s="84">
        <v>46</v>
      </c>
      <c r="M21" s="84">
        <v>45</v>
      </c>
      <c r="N21" s="85">
        <f t="shared" si="2"/>
        <v>480</v>
      </c>
    </row>
    <row r="22" spans="1:14" ht="18" customHeight="1">
      <c r="A22" s="83" t="s">
        <v>481</v>
      </c>
      <c r="B22" s="84"/>
      <c r="C22" s="84"/>
      <c r="D22" s="84"/>
      <c r="E22" s="84"/>
      <c r="F22" s="84"/>
      <c r="G22" s="84">
        <v>17500</v>
      </c>
      <c r="H22" s="84">
        <v>19057</v>
      </c>
      <c r="I22" s="84">
        <v>17642</v>
      </c>
      <c r="J22" s="84">
        <v>17849</v>
      </c>
      <c r="K22" s="84"/>
      <c r="L22" s="84"/>
      <c r="M22" s="84"/>
      <c r="N22" s="85">
        <f t="shared" si="2"/>
        <v>72048</v>
      </c>
    </row>
    <row r="23" spans="1:14" ht="18" customHeight="1">
      <c r="A23" s="92" t="s">
        <v>560</v>
      </c>
      <c r="B23" s="91">
        <f>SUM(B16:B22)</f>
        <v>16226</v>
      </c>
      <c r="C23" s="91">
        <f>SUM(C16:C22)</f>
        <v>16733</v>
      </c>
      <c r="D23" s="91">
        <f>SUM(D16:D22)</f>
        <v>21525</v>
      </c>
      <c r="E23" s="91">
        <f>SUM(E16:E21)</f>
        <v>21206</v>
      </c>
      <c r="F23" s="91">
        <f>SUM(F16:F21)</f>
        <v>18142</v>
      </c>
      <c r="G23" s="91">
        <f aca="true" t="shared" si="3" ref="G23:N23">SUM(G16:G22)</f>
        <v>42604</v>
      </c>
      <c r="H23" s="91">
        <f t="shared" si="3"/>
        <v>35247</v>
      </c>
      <c r="I23" s="91">
        <f t="shared" si="3"/>
        <v>33486</v>
      </c>
      <c r="J23" s="91">
        <f t="shared" si="3"/>
        <v>38937</v>
      </c>
      <c r="K23" s="91">
        <f t="shared" si="3"/>
        <v>16241</v>
      </c>
      <c r="L23" s="91">
        <f t="shared" si="3"/>
        <v>15601</v>
      </c>
      <c r="M23" s="91">
        <f t="shared" si="3"/>
        <v>15754</v>
      </c>
      <c r="N23" s="85">
        <f t="shared" si="3"/>
        <v>291702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&amp;R13. számú melléklet a 2/2017.(II.14.) számú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view="pageLayout" workbookViewId="0" topLeftCell="A1">
      <selection activeCell="L30" sqref="L30"/>
    </sheetView>
  </sheetViews>
  <sheetFormatPr defaultColWidth="8.00390625" defaultRowHeight="15"/>
  <cols>
    <col min="1" max="1" width="5.8515625" style="206" customWidth="1"/>
    <col min="2" max="2" width="42.57421875" style="205" customWidth="1"/>
    <col min="3" max="8" width="11.00390625" style="205" customWidth="1"/>
    <col min="9" max="9" width="11.8515625" style="205" customWidth="1"/>
    <col min="10" max="16384" width="8.00390625" style="205" customWidth="1"/>
  </cols>
  <sheetData>
    <row r="1" spans="1:9" ht="25.5" customHeight="1">
      <c r="A1" s="560" t="s">
        <v>651</v>
      </c>
      <c r="B1" s="560"/>
      <c r="C1" s="560"/>
      <c r="D1" s="560"/>
      <c r="E1" s="560"/>
      <c r="F1" s="560"/>
      <c r="G1" s="560"/>
      <c r="H1" s="560"/>
      <c r="I1" s="560"/>
    </row>
    <row r="2" spans="1:9" ht="25.5" customHeight="1">
      <c r="A2" s="560" t="s">
        <v>788</v>
      </c>
      <c r="B2" s="560"/>
      <c r="C2" s="560"/>
      <c r="D2" s="560"/>
      <c r="E2" s="560"/>
      <c r="F2" s="560"/>
      <c r="G2" s="560"/>
      <c r="H2" s="560"/>
      <c r="I2" s="560"/>
    </row>
    <row r="3" spans="1:9" ht="24.75" customHeight="1">
      <c r="A3" s="560" t="s">
        <v>668</v>
      </c>
      <c r="B3" s="560"/>
      <c r="C3" s="560"/>
      <c r="D3" s="560"/>
      <c r="E3" s="560"/>
      <c r="F3" s="560"/>
      <c r="G3" s="560"/>
      <c r="H3" s="560"/>
      <c r="I3" s="560"/>
    </row>
    <row r="4" ht="33.75" customHeight="1" thickBot="1">
      <c r="I4" s="207" t="s">
        <v>517</v>
      </c>
    </row>
    <row r="5" spans="1:9" s="208" customFormat="1" ht="26.25" customHeight="1">
      <c r="A5" s="556" t="s">
        <v>3</v>
      </c>
      <c r="B5" s="558" t="s">
        <v>669</v>
      </c>
      <c r="C5" s="556" t="s">
        <v>670</v>
      </c>
      <c r="D5" s="556" t="s">
        <v>671</v>
      </c>
      <c r="E5" s="561"/>
      <c r="F5" s="561"/>
      <c r="G5" s="562"/>
      <c r="H5" s="360"/>
      <c r="I5" s="558" t="s">
        <v>515</v>
      </c>
    </row>
    <row r="6" spans="1:9" s="211" customFormat="1" ht="32.25" customHeight="1" thickBot="1">
      <c r="A6" s="557"/>
      <c r="B6" s="559"/>
      <c r="C6" s="559"/>
      <c r="D6" s="557"/>
      <c r="E6" s="209">
        <v>2015</v>
      </c>
      <c r="F6" s="209">
        <v>2016</v>
      </c>
      <c r="G6" s="210">
        <v>2017</v>
      </c>
      <c r="H6" s="361" t="s">
        <v>811</v>
      </c>
      <c r="I6" s="559"/>
    </row>
    <row r="7" spans="1:9" s="217" customFormat="1" ht="12.75" customHeight="1" thickBot="1">
      <c r="A7" s="212">
        <v>1</v>
      </c>
      <c r="B7" s="213">
        <v>2</v>
      </c>
      <c r="C7" s="214">
        <v>3</v>
      </c>
      <c r="D7" s="213">
        <v>4</v>
      </c>
      <c r="E7" s="214">
        <v>6</v>
      </c>
      <c r="F7" s="214">
        <v>7</v>
      </c>
      <c r="G7" s="215">
        <v>8</v>
      </c>
      <c r="H7" s="362"/>
      <c r="I7" s="216" t="s">
        <v>672</v>
      </c>
    </row>
    <row r="8" spans="1:9" ht="19.5" customHeight="1" thickBot="1">
      <c r="A8" s="218" t="s">
        <v>7</v>
      </c>
      <c r="B8" s="219" t="s">
        <v>673</v>
      </c>
      <c r="C8" s="220"/>
      <c r="D8" s="221">
        <f>SUM(D9:D10)</f>
        <v>0</v>
      </c>
      <c r="E8" s="222">
        <f>SUM(E9:E10)</f>
        <v>0</v>
      </c>
      <c r="F8" s="222">
        <f>SUM(F9:F10)</f>
        <v>0</v>
      </c>
      <c r="G8" s="42">
        <f>SUM(G9:G10)</f>
        <v>0</v>
      </c>
      <c r="H8" s="363"/>
      <c r="I8" s="223">
        <f>SUM(D8:G8)</f>
        <v>0</v>
      </c>
    </row>
    <row r="9" spans="1:9" ht="0.75" customHeight="1" thickBot="1">
      <c r="A9" s="224" t="s">
        <v>8</v>
      </c>
      <c r="B9" s="225"/>
      <c r="C9" s="226"/>
      <c r="D9" s="227"/>
      <c r="E9" s="25"/>
      <c r="F9" s="25"/>
      <c r="G9" s="26"/>
      <c r="H9" s="364"/>
      <c r="I9" s="228">
        <f>SUM(D9:G9)</f>
        <v>0</v>
      </c>
    </row>
    <row r="10" spans="1:9" ht="19.5" customHeight="1" hidden="1" thickBot="1">
      <c r="A10" s="224" t="s">
        <v>9</v>
      </c>
      <c r="B10" s="225"/>
      <c r="C10" s="226"/>
      <c r="D10" s="227"/>
      <c r="E10" s="25"/>
      <c r="F10" s="25"/>
      <c r="G10" s="26"/>
      <c r="H10" s="364"/>
      <c r="I10" s="228">
        <f>SUM(D10:G10)</f>
        <v>0</v>
      </c>
    </row>
    <row r="11" spans="1:9" ht="25.5" customHeight="1" thickBot="1">
      <c r="A11" s="218" t="s">
        <v>10</v>
      </c>
      <c r="B11" s="229" t="s">
        <v>674</v>
      </c>
      <c r="C11" s="230"/>
      <c r="D11" s="221">
        <f>SUM(D12:D14)</f>
        <v>0</v>
      </c>
      <c r="E11" s="221">
        <f>SUM(E12:E14)</f>
        <v>0</v>
      </c>
      <c r="F11" s="221">
        <f>SUM(F12:F14)</f>
        <v>0</v>
      </c>
      <c r="G11" s="221">
        <f>SUM(G12:G14)</f>
        <v>0</v>
      </c>
      <c r="H11" s="221"/>
      <c r="I11" s="221">
        <f>SUM(I12:I14)</f>
        <v>0</v>
      </c>
    </row>
    <row r="12" spans="1:9" ht="1.5" customHeight="1" thickBot="1">
      <c r="A12" s="224" t="s">
        <v>490</v>
      </c>
      <c r="B12" s="225"/>
      <c r="C12" s="226"/>
      <c r="D12" s="227"/>
      <c r="E12" s="25"/>
      <c r="F12" s="25"/>
      <c r="G12" s="26"/>
      <c r="H12" s="364"/>
      <c r="I12" s="228">
        <f aca="true" t="shared" si="0" ref="I12:I37">SUM(D12:G12)</f>
        <v>0</v>
      </c>
    </row>
    <row r="13" spans="1:9" ht="19.5" customHeight="1" hidden="1" thickBot="1">
      <c r="A13" s="224" t="s">
        <v>491</v>
      </c>
      <c r="B13" s="225"/>
      <c r="C13" s="226"/>
      <c r="D13" s="227"/>
      <c r="E13" s="25"/>
      <c r="F13" s="25"/>
      <c r="G13" s="26"/>
      <c r="H13" s="364"/>
      <c r="I13" s="228">
        <f t="shared" si="0"/>
        <v>0</v>
      </c>
    </row>
    <row r="14" spans="1:9" ht="19.5" customHeight="1" hidden="1" thickBot="1">
      <c r="A14" s="231">
        <v>7</v>
      </c>
      <c r="B14" s="232"/>
      <c r="C14" s="233"/>
      <c r="D14" s="234">
        <v>0</v>
      </c>
      <c r="E14" s="235"/>
      <c r="F14" s="235"/>
      <c r="G14" s="236"/>
      <c r="H14" s="365"/>
      <c r="I14" s="228">
        <f t="shared" si="0"/>
        <v>0</v>
      </c>
    </row>
    <row r="15" spans="1:9" ht="19.5" customHeight="1">
      <c r="A15" s="288" t="s">
        <v>493</v>
      </c>
      <c r="B15" s="289" t="s">
        <v>675</v>
      </c>
      <c r="C15" s="245"/>
      <c r="D15" s="246">
        <f>SUM(D16:D16)</f>
        <v>0</v>
      </c>
      <c r="E15" s="247">
        <f>SUM(E16:E20)</f>
        <v>1800</v>
      </c>
      <c r="F15" s="247">
        <f>SUM(F16:F20)</f>
        <v>4255</v>
      </c>
      <c r="G15" s="247">
        <f>SUM(G16:G20)</f>
        <v>12300</v>
      </c>
      <c r="H15" s="247"/>
      <c r="I15" s="247">
        <f>SUM(I16:I20)</f>
        <v>18355</v>
      </c>
    </row>
    <row r="16" spans="1:9" ht="19.5" customHeight="1">
      <c r="A16" s="290" t="s">
        <v>494</v>
      </c>
      <c r="B16" s="291" t="s">
        <v>813</v>
      </c>
      <c r="C16" s="226">
        <v>2017</v>
      </c>
      <c r="D16" s="25">
        <v>0</v>
      </c>
      <c r="E16" s="25"/>
      <c r="F16" s="25"/>
      <c r="G16" s="25">
        <v>300</v>
      </c>
      <c r="H16" s="25"/>
      <c r="I16" s="292">
        <f t="shared" si="0"/>
        <v>300</v>
      </c>
    </row>
    <row r="17" spans="1:9" ht="19.5" customHeight="1">
      <c r="A17" s="290" t="s">
        <v>495</v>
      </c>
      <c r="B17" s="291" t="s">
        <v>793</v>
      </c>
      <c r="C17" s="226">
        <v>2017</v>
      </c>
      <c r="D17" s="25"/>
      <c r="E17" s="25"/>
      <c r="F17" s="25"/>
      <c r="G17" s="25">
        <v>3000</v>
      </c>
      <c r="H17" s="25"/>
      <c r="I17" s="292">
        <f t="shared" si="0"/>
        <v>3000</v>
      </c>
    </row>
    <row r="18" spans="1:9" ht="19.5" customHeight="1">
      <c r="A18" s="290" t="s">
        <v>496</v>
      </c>
      <c r="B18" s="291" t="s">
        <v>690</v>
      </c>
      <c r="C18" s="226">
        <v>2015</v>
      </c>
      <c r="D18" s="25"/>
      <c r="E18" s="25">
        <v>800</v>
      </c>
      <c r="F18" s="25">
        <v>255</v>
      </c>
      <c r="G18" s="25"/>
      <c r="H18" s="25"/>
      <c r="I18" s="292">
        <f t="shared" si="0"/>
        <v>1055</v>
      </c>
    </row>
    <row r="19" spans="1:9" ht="19.5" customHeight="1">
      <c r="A19" s="290" t="s">
        <v>499</v>
      </c>
      <c r="B19" s="291" t="s">
        <v>691</v>
      </c>
      <c r="C19" s="226">
        <v>2015</v>
      </c>
      <c r="D19" s="25"/>
      <c r="E19" s="25">
        <v>1000</v>
      </c>
      <c r="F19" s="25">
        <v>4000</v>
      </c>
      <c r="G19" s="25"/>
      <c r="H19" s="25"/>
      <c r="I19" s="292">
        <f t="shared" si="0"/>
        <v>5000</v>
      </c>
    </row>
    <row r="20" spans="1:9" ht="19.5" customHeight="1">
      <c r="A20" s="290" t="s">
        <v>503</v>
      </c>
      <c r="B20" s="291" t="s">
        <v>814</v>
      </c>
      <c r="C20" s="226">
        <v>2017</v>
      </c>
      <c r="D20" s="25"/>
      <c r="E20" s="25"/>
      <c r="F20" s="25"/>
      <c r="G20" s="25">
        <v>9000</v>
      </c>
      <c r="H20" s="25"/>
      <c r="I20" s="292">
        <f t="shared" si="0"/>
        <v>9000</v>
      </c>
    </row>
    <row r="21" spans="1:10" ht="19.5" customHeight="1">
      <c r="A21" s="290" t="s">
        <v>504</v>
      </c>
      <c r="B21" s="293" t="s">
        <v>676</v>
      </c>
      <c r="C21" s="294"/>
      <c r="D21" s="295">
        <f>SUM(D22:D22)</f>
        <v>0</v>
      </c>
      <c r="E21" s="292">
        <f>SUM(E22:E27)</f>
        <v>1972</v>
      </c>
      <c r="F21" s="292">
        <f>SUM(F22:F32)</f>
        <v>9666</v>
      </c>
      <c r="G21" s="292">
        <f>SUM(G22:G36)</f>
        <v>57769</v>
      </c>
      <c r="H21" s="292"/>
      <c r="I21" s="292">
        <f>SUM(I22:I27)</f>
        <v>22388</v>
      </c>
      <c r="J21" s="237"/>
    </row>
    <row r="22" spans="1:9" ht="19.5" customHeight="1">
      <c r="A22" s="290" t="s">
        <v>505</v>
      </c>
      <c r="B22" s="291" t="s">
        <v>815</v>
      </c>
      <c r="C22" s="226">
        <v>2017</v>
      </c>
      <c r="D22" s="25"/>
      <c r="E22" s="25"/>
      <c r="F22" s="25"/>
      <c r="G22" s="25">
        <v>5000</v>
      </c>
      <c r="H22" s="25"/>
      <c r="I22" s="292">
        <f t="shared" si="0"/>
        <v>5000</v>
      </c>
    </row>
    <row r="23" spans="1:9" ht="19.5" customHeight="1">
      <c r="A23" s="290" t="s">
        <v>506</v>
      </c>
      <c r="B23" s="291" t="s">
        <v>692</v>
      </c>
      <c r="C23" s="226">
        <v>2017</v>
      </c>
      <c r="D23" s="25"/>
      <c r="E23" s="25"/>
      <c r="F23" s="25"/>
      <c r="G23" s="25">
        <v>2000</v>
      </c>
      <c r="H23" s="25"/>
      <c r="I23" s="292">
        <f t="shared" si="0"/>
        <v>2000</v>
      </c>
    </row>
    <row r="24" spans="1:9" ht="19.5" customHeight="1">
      <c r="A24" s="290" t="s">
        <v>507</v>
      </c>
      <c r="B24" s="291" t="s">
        <v>688</v>
      </c>
      <c r="C24" s="226">
        <v>2016</v>
      </c>
      <c r="D24" s="25"/>
      <c r="E24" s="25">
        <v>1166</v>
      </c>
      <c r="F24" s="25">
        <v>6472</v>
      </c>
      <c r="G24" s="25"/>
      <c r="H24" s="25"/>
      <c r="I24" s="292">
        <f t="shared" si="0"/>
        <v>7638</v>
      </c>
    </row>
    <row r="25" spans="1:9" ht="19.5" customHeight="1">
      <c r="A25" s="290" t="s">
        <v>508</v>
      </c>
      <c r="B25" s="291" t="s">
        <v>692</v>
      </c>
      <c r="C25" s="226">
        <v>2015</v>
      </c>
      <c r="D25" s="25"/>
      <c r="E25" s="25">
        <v>806</v>
      </c>
      <c r="F25" s="25">
        <v>3194</v>
      </c>
      <c r="G25" s="25"/>
      <c r="H25" s="25"/>
      <c r="I25" s="292">
        <f t="shared" si="0"/>
        <v>4000</v>
      </c>
    </row>
    <row r="26" spans="1:9" ht="19.5" customHeight="1">
      <c r="A26" s="290" t="s">
        <v>509</v>
      </c>
      <c r="B26" s="291" t="s">
        <v>716</v>
      </c>
      <c r="C26" s="226">
        <v>2017</v>
      </c>
      <c r="D26" s="25"/>
      <c r="E26" s="25"/>
      <c r="F26" s="25"/>
      <c r="G26" s="25">
        <v>1500</v>
      </c>
      <c r="H26" s="25"/>
      <c r="I26" s="292">
        <f t="shared" si="0"/>
        <v>1500</v>
      </c>
    </row>
    <row r="27" spans="1:9" ht="19.5" customHeight="1">
      <c r="A27" s="290" t="s">
        <v>510</v>
      </c>
      <c r="B27" s="291" t="s">
        <v>816</v>
      </c>
      <c r="C27" s="226">
        <v>2017</v>
      </c>
      <c r="D27" s="25"/>
      <c r="E27" s="25"/>
      <c r="F27" s="25"/>
      <c r="G27" s="25">
        <v>2250</v>
      </c>
      <c r="H27" s="25"/>
      <c r="I27" s="292">
        <f t="shared" si="0"/>
        <v>2250</v>
      </c>
    </row>
    <row r="28" spans="1:9" ht="19.5" customHeight="1">
      <c r="A28" s="290" t="s">
        <v>511</v>
      </c>
      <c r="B28" s="291" t="s">
        <v>798</v>
      </c>
      <c r="C28" s="226">
        <v>2017</v>
      </c>
      <c r="D28" s="25"/>
      <c r="E28" s="25"/>
      <c r="F28" s="25"/>
      <c r="G28" s="25">
        <v>3000</v>
      </c>
      <c r="H28" s="25"/>
      <c r="I28" s="292">
        <f t="shared" si="0"/>
        <v>3000</v>
      </c>
    </row>
    <row r="29" spans="1:9" ht="19.5" customHeight="1">
      <c r="A29" s="290" t="s">
        <v>512</v>
      </c>
      <c r="B29" s="291" t="s">
        <v>799</v>
      </c>
      <c r="C29" s="226">
        <v>2017</v>
      </c>
      <c r="D29" s="25"/>
      <c r="E29" s="25"/>
      <c r="F29" s="25"/>
      <c r="G29" s="25">
        <v>1000</v>
      </c>
      <c r="H29" s="25"/>
      <c r="I29" s="292">
        <f t="shared" si="0"/>
        <v>1000</v>
      </c>
    </row>
    <row r="30" spans="1:9" ht="19.5" customHeight="1">
      <c r="A30" s="290" t="s">
        <v>571</v>
      </c>
      <c r="B30" s="291" t="s">
        <v>800</v>
      </c>
      <c r="C30" s="226">
        <v>2017</v>
      </c>
      <c r="D30" s="25"/>
      <c r="E30" s="25"/>
      <c r="F30" s="25"/>
      <c r="G30" s="25">
        <v>3000</v>
      </c>
      <c r="H30" s="25"/>
      <c r="I30" s="292">
        <f t="shared" si="0"/>
        <v>3000</v>
      </c>
    </row>
    <row r="31" spans="1:9" ht="19.5" customHeight="1">
      <c r="A31" s="290" t="s">
        <v>573</v>
      </c>
      <c r="B31" s="291" t="s">
        <v>801</v>
      </c>
      <c r="C31" s="226">
        <v>2017</v>
      </c>
      <c r="D31" s="25"/>
      <c r="E31" s="25"/>
      <c r="F31" s="25"/>
      <c r="G31" s="25">
        <v>8000</v>
      </c>
      <c r="H31" s="25"/>
      <c r="I31" s="292">
        <f t="shared" si="0"/>
        <v>8000</v>
      </c>
    </row>
    <row r="32" spans="1:9" ht="19.5" customHeight="1">
      <c r="A32" s="290" t="s">
        <v>574</v>
      </c>
      <c r="B32" s="291" t="s">
        <v>802</v>
      </c>
      <c r="C32" s="226">
        <v>2017</v>
      </c>
      <c r="D32" s="25"/>
      <c r="E32" s="25"/>
      <c r="F32" s="25"/>
      <c r="G32" s="25">
        <v>2500</v>
      </c>
      <c r="H32" s="25"/>
      <c r="I32" s="292">
        <f t="shared" si="0"/>
        <v>2500</v>
      </c>
    </row>
    <row r="33" spans="1:9" ht="19.5" customHeight="1">
      <c r="A33" s="290" t="s">
        <v>817</v>
      </c>
      <c r="B33" s="291" t="s">
        <v>803</v>
      </c>
      <c r="C33" s="226">
        <v>2017</v>
      </c>
      <c r="D33" s="25"/>
      <c r="E33" s="25"/>
      <c r="F33" s="25"/>
      <c r="G33" s="25">
        <v>8340</v>
      </c>
      <c r="H33" s="25"/>
      <c r="I33" s="292">
        <f t="shared" si="0"/>
        <v>8340</v>
      </c>
    </row>
    <row r="34" spans="1:9" ht="19.5" customHeight="1">
      <c r="A34" s="290" t="s">
        <v>818</v>
      </c>
      <c r="B34" s="291" t="s">
        <v>819</v>
      </c>
      <c r="C34" s="226">
        <v>2017</v>
      </c>
      <c r="D34" s="25"/>
      <c r="E34" s="25"/>
      <c r="F34" s="25"/>
      <c r="G34" s="25">
        <v>11662</v>
      </c>
      <c r="H34" s="25"/>
      <c r="I34" s="292">
        <f t="shared" si="0"/>
        <v>11662</v>
      </c>
    </row>
    <row r="35" spans="1:9" ht="19.5" customHeight="1">
      <c r="A35" s="290" t="s">
        <v>820</v>
      </c>
      <c r="B35" s="291" t="s">
        <v>804</v>
      </c>
      <c r="C35" s="226">
        <v>2017</v>
      </c>
      <c r="D35" s="25"/>
      <c r="E35" s="25"/>
      <c r="F35" s="25"/>
      <c r="G35" s="25">
        <v>4000</v>
      </c>
      <c r="H35" s="25"/>
      <c r="I35" s="292">
        <f t="shared" si="0"/>
        <v>4000</v>
      </c>
    </row>
    <row r="36" spans="1:9" ht="19.5" customHeight="1">
      <c r="A36" s="290" t="s">
        <v>821</v>
      </c>
      <c r="B36" s="291" t="s">
        <v>805</v>
      </c>
      <c r="C36" s="226">
        <v>2017</v>
      </c>
      <c r="D36" s="25"/>
      <c r="E36" s="25"/>
      <c r="F36" s="25"/>
      <c r="G36" s="25">
        <v>5517</v>
      </c>
      <c r="H36" s="25"/>
      <c r="I36" s="292">
        <f t="shared" si="0"/>
        <v>5517</v>
      </c>
    </row>
    <row r="37" spans="1:9" ht="19.5" customHeight="1">
      <c r="A37" s="555" t="s">
        <v>677</v>
      </c>
      <c r="B37" s="555"/>
      <c r="C37" s="296"/>
      <c r="D37" s="295"/>
      <c r="E37" s="370">
        <f>SUM(E15+E21)</f>
        <v>3772</v>
      </c>
      <c r="F37" s="370">
        <f>SUM(F15+F21)</f>
        <v>13921</v>
      </c>
      <c r="G37" s="370">
        <f>SUM(G15+G21)</f>
        <v>70069</v>
      </c>
      <c r="H37" s="370"/>
      <c r="I37" s="371">
        <f t="shared" si="0"/>
        <v>87762</v>
      </c>
    </row>
  </sheetData>
  <sheetProtection/>
  <mergeCells count="10">
    <mergeCell ref="A37:B37"/>
    <mergeCell ref="A5:A6"/>
    <mergeCell ref="B5:B6"/>
    <mergeCell ref="C5:C6"/>
    <mergeCell ref="A3:I3"/>
    <mergeCell ref="A1:I1"/>
    <mergeCell ref="A2:I2"/>
    <mergeCell ref="E5:G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72" r:id="rId1"/>
  <headerFooter alignWithMargins="0">
    <oddHeader>&amp;C14. melléklet&amp;R&amp;"Times New Roman CE,Normál" 15.számú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view="pageLayout" workbookViewId="0" topLeftCell="A1">
      <selection activeCell="C14" sqref="C14"/>
    </sheetView>
  </sheetViews>
  <sheetFormatPr defaultColWidth="9.140625" defaultRowHeight="15"/>
  <cols>
    <col min="1" max="1" width="4.8515625" style="190" customWidth="1"/>
    <col min="2" max="2" width="58.8515625" style="190" customWidth="1"/>
    <col min="3" max="3" width="16.7109375" style="190" customWidth="1"/>
    <col min="4" max="16384" width="9.140625" style="190" customWidth="1"/>
  </cols>
  <sheetData>
    <row r="1" spans="1:3" ht="33" customHeight="1">
      <c r="A1" s="563" t="s">
        <v>667</v>
      </c>
      <c r="B1" s="563"/>
      <c r="C1" s="563"/>
    </row>
    <row r="2" spans="1:4" ht="15.75" customHeight="1" thickBot="1">
      <c r="A2" s="191"/>
      <c r="B2" s="191"/>
      <c r="C2" s="192" t="s">
        <v>657</v>
      </c>
      <c r="D2" s="193"/>
    </row>
    <row r="3" spans="1:3" ht="26.25" customHeight="1" thickBot="1">
      <c r="A3" s="194" t="s">
        <v>518</v>
      </c>
      <c r="B3" s="195" t="s">
        <v>658</v>
      </c>
      <c r="C3" s="238" t="s">
        <v>715</v>
      </c>
    </row>
    <row r="4" spans="1:3" ht="15.75" thickBot="1">
      <c r="A4" s="196">
        <v>1</v>
      </c>
      <c r="B4" s="197">
        <v>2</v>
      </c>
      <c r="C4" s="239">
        <v>3</v>
      </c>
    </row>
    <row r="5" spans="1:3" ht="15">
      <c r="A5" s="198" t="s">
        <v>7</v>
      </c>
      <c r="B5" s="199" t="s">
        <v>659</v>
      </c>
      <c r="C5" s="240">
        <v>30650</v>
      </c>
    </row>
    <row r="6" spans="1:3" ht="24.75">
      <c r="A6" s="200" t="s">
        <v>8</v>
      </c>
      <c r="B6" s="201" t="s">
        <v>660</v>
      </c>
      <c r="C6" s="241">
        <v>2374</v>
      </c>
    </row>
    <row r="7" spans="1:3" ht="15">
      <c r="A7" s="200" t="s">
        <v>9</v>
      </c>
      <c r="B7" s="202" t="s">
        <v>661</v>
      </c>
      <c r="C7" s="240"/>
    </row>
    <row r="8" spans="1:3" ht="24.75">
      <c r="A8" s="200" t="s">
        <v>10</v>
      </c>
      <c r="B8" s="202" t="s">
        <v>662</v>
      </c>
      <c r="C8" s="240"/>
    </row>
    <row r="9" spans="1:3" ht="15">
      <c r="A9" s="203" t="s">
        <v>490</v>
      </c>
      <c r="B9" s="202" t="s">
        <v>663</v>
      </c>
      <c r="C9" s="240">
        <v>200</v>
      </c>
    </row>
    <row r="10" spans="1:3" ht="15.75" thickBot="1">
      <c r="A10" s="200" t="s">
        <v>491</v>
      </c>
      <c r="B10" s="204" t="s">
        <v>664</v>
      </c>
      <c r="C10" s="240"/>
    </row>
    <row r="11" spans="1:3" ht="15.75" thickBot="1">
      <c r="A11" s="564" t="s">
        <v>665</v>
      </c>
      <c r="B11" s="565"/>
      <c r="C11" s="242">
        <f>SUM(C5:C10)</f>
        <v>33224</v>
      </c>
    </row>
    <row r="12" spans="1:3" ht="23.25" customHeight="1">
      <c r="A12" s="566" t="s">
        <v>666</v>
      </c>
      <c r="B12" s="566"/>
      <c r="C12" s="567"/>
    </row>
    <row r="18" ht="15">
      <c r="B18" s="190" t="s">
        <v>835</v>
      </c>
    </row>
  </sheetData>
  <sheetProtection/>
  <mergeCells count="3">
    <mergeCell ref="A1:C1"/>
    <mergeCell ref="A11:B11"/>
    <mergeCell ref="A12:C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&amp;R15.számú melléklet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Layout" workbookViewId="0" topLeftCell="A1">
      <selection activeCell="C34" sqref="C34"/>
    </sheetView>
  </sheetViews>
  <sheetFormatPr defaultColWidth="9.140625" defaultRowHeight="15"/>
  <cols>
    <col min="2" max="2" width="70.7109375" style="0" customWidth="1"/>
    <col min="3" max="3" width="20.28125" style="0" customWidth="1"/>
  </cols>
  <sheetData>
    <row r="1" spans="1:3" ht="15">
      <c r="A1" s="568" t="s">
        <v>809</v>
      </c>
      <c r="B1" s="490"/>
      <c r="C1" s="490"/>
    </row>
    <row r="2" spans="1:3" ht="15.75">
      <c r="A2" s="353"/>
      <c r="B2" s="354" t="s">
        <v>646</v>
      </c>
      <c r="C2" s="355" t="s">
        <v>720</v>
      </c>
    </row>
    <row r="3" spans="1:3" ht="15.75">
      <c r="A3" s="353" t="s">
        <v>7</v>
      </c>
      <c r="B3" s="356" t="s">
        <v>810</v>
      </c>
      <c r="C3" s="357">
        <v>34670600</v>
      </c>
    </row>
    <row r="4" spans="1:3" ht="15.75">
      <c r="A4" s="353" t="s">
        <v>8</v>
      </c>
      <c r="B4" s="356" t="s">
        <v>721</v>
      </c>
      <c r="C4" s="357">
        <v>14895452</v>
      </c>
    </row>
    <row r="5" spans="1:3" ht="15.75">
      <c r="A5" s="353" t="s">
        <v>9</v>
      </c>
      <c r="B5" s="356" t="s">
        <v>722</v>
      </c>
      <c r="C5" s="358">
        <v>4181250</v>
      </c>
    </row>
    <row r="6" spans="1:3" ht="15.75">
      <c r="A6" s="353" t="s">
        <v>10</v>
      </c>
      <c r="B6" s="356" t="s">
        <v>723</v>
      </c>
      <c r="C6" s="358">
        <v>6880000</v>
      </c>
    </row>
    <row r="7" spans="1:3" ht="15.75">
      <c r="A7" s="353" t="s">
        <v>490</v>
      </c>
      <c r="B7" s="356" t="s">
        <v>724</v>
      </c>
      <c r="C7" s="358">
        <v>1868382</v>
      </c>
    </row>
    <row r="8" spans="1:3" ht="15.75">
      <c r="A8" s="353" t="s">
        <v>491</v>
      </c>
      <c r="B8" s="356" t="s">
        <v>725</v>
      </c>
      <c r="C8" s="358">
        <v>1965820</v>
      </c>
    </row>
    <row r="9" spans="1:3" ht="15.75">
      <c r="A9" s="353" t="s">
        <v>492</v>
      </c>
      <c r="B9" s="356" t="s">
        <v>726</v>
      </c>
      <c r="C9" s="357">
        <v>6000000</v>
      </c>
    </row>
    <row r="10" spans="1:3" ht="15.75">
      <c r="A10" s="353" t="s">
        <v>493</v>
      </c>
      <c r="B10" s="356" t="s">
        <v>727</v>
      </c>
      <c r="C10" s="357">
        <v>130050</v>
      </c>
    </row>
    <row r="11" spans="1:3" ht="15.75">
      <c r="A11" s="353" t="s">
        <v>494</v>
      </c>
      <c r="B11" s="356" t="s">
        <v>728</v>
      </c>
      <c r="C11" s="357">
        <v>792000</v>
      </c>
    </row>
    <row r="12" spans="1:3" ht="15.75">
      <c r="A12" s="353" t="s">
        <v>495</v>
      </c>
      <c r="B12" s="356" t="s">
        <v>729</v>
      </c>
      <c r="C12" s="357"/>
    </row>
    <row r="13" spans="1:3" ht="15.75">
      <c r="A13" s="353" t="s">
        <v>496</v>
      </c>
      <c r="B13" s="356" t="s">
        <v>730</v>
      </c>
      <c r="C13" s="357"/>
    </row>
    <row r="14" spans="1:3" ht="15.75">
      <c r="A14" s="353" t="s">
        <v>499</v>
      </c>
      <c r="B14" s="359" t="s">
        <v>731</v>
      </c>
      <c r="C14" s="357">
        <f>SUM(C3+C4+C9+C10+C11+C12+C13)</f>
        <v>56488102</v>
      </c>
    </row>
    <row r="15" spans="1:3" ht="15.75">
      <c r="A15" s="353" t="s">
        <v>501</v>
      </c>
      <c r="B15" s="356" t="s">
        <v>732</v>
      </c>
      <c r="C15" s="358">
        <v>34743203</v>
      </c>
    </row>
    <row r="16" spans="1:3" ht="15.75">
      <c r="A16" s="353" t="s">
        <v>502</v>
      </c>
      <c r="B16" s="356" t="s">
        <v>733</v>
      </c>
      <c r="C16" s="358">
        <v>2142000</v>
      </c>
    </row>
    <row r="17" spans="1:3" ht="15.75">
      <c r="A17" s="353" t="s">
        <v>503</v>
      </c>
      <c r="B17" s="359" t="s">
        <v>734</v>
      </c>
      <c r="C17" s="357">
        <f>SUM(C15:C16)</f>
        <v>36885203</v>
      </c>
    </row>
    <row r="18" spans="1:3" ht="15.75">
      <c r="A18" s="353" t="s">
        <v>504</v>
      </c>
      <c r="B18" s="356" t="s">
        <v>735</v>
      </c>
      <c r="C18" s="358">
        <v>13485000</v>
      </c>
    </row>
    <row r="19" spans="1:3" ht="15.75">
      <c r="A19" s="353" t="s">
        <v>505</v>
      </c>
      <c r="B19" s="356" t="s">
        <v>736</v>
      </c>
      <c r="C19" s="358">
        <v>3000000</v>
      </c>
    </row>
    <row r="20" spans="1:3" ht="15.75">
      <c r="A20" s="353" t="s">
        <v>506</v>
      </c>
      <c r="B20" s="356" t="s">
        <v>737</v>
      </c>
      <c r="C20" s="358">
        <v>3321600</v>
      </c>
    </row>
    <row r="21" spans="1:3" ht="15.75">
      <c r="A21" s="353" t="s">
        <v>507</v>
      </c>
      <c r="B21" s="356" t="s">
        <v>738</v>
      </c>
      <c r="C21" s="358">
        <v>23107300</v>
      </c>
    </row>
    <row r="22" spans="1:3" ht="15.75">
      <c r="A22" s="353" t="s">
        <v>508</v>
      </c>
      <c r="B22" s="356" t="s">
        <v>739</v>
      </c>
      <c r="C22" s="358">
        <v>2041740</v>
      </c>
    </row>
    <row r="23" spans="1:3" ht="15.75">
      <c r="A23" s="353" t="s">
        <v>509</v>
      </c>
      <c r="B23" s="359" t="s">
        <v>740</v>
      </c>
      <c r="C23" s="357">
        <f>SUM(C18:C22)</f>
        <v>44955640</v>
      </c>
    </row>
    <row r="24" spans="1:3" ht="15.75">
      <c r="A24" s="353" t="s">
        <v>511</v>
      </c>
      <c r="B24" s="356" t="s">
        <v>741</v>
      </c>
      <c r="C24" s="358">
        <v>1497960</v>
      </c>
    </row>
    <row r="25" spans="1:3" ht="15.75">
      <c r="A25" s="353" t="s">
        <v>512</v>
      </c>
      <c r="B25" s="356"/>
      <c r="C25" s="358"/>
    </row>
    <row r="26" spans="1:3" ht="15.75">
      <c r="A26" s="353" t="s">
        <v>571</v>
      </c>
      <c r="B26" s="359" t="s">
        <v>742</v>
      </c>
      <c r="C26" s="357">
        <f>SUM(C14+C17+C23+C24)</f>
        <v>139826905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87" r:id="rId1"/>
  <headerFooter>
    <oddHeader>&amp;C16. számú melléklet a 2/2017.(II.14.)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105"/>
  <sheetViews>
    <sheetView view="pageLayout" zoomScaleSheetLayoutView="100" workbookViewId="0" topLeftCell="A47">
      <selection activeCell="AL87" sqref="AL87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8" width="11.140625" style="125" customWidth="1"/>
    <col min="39" max="39" width="12.140625" style="5" customWidth="1"/>
    <col min="40" max="40" width="12.00390625" style="2" customWidth="1"/>
    <col min="41" max="46" width="2.7109375" style="1" customWidth="1"/>
    <col min="47" max="16384" width="9.140625" style="1" customWidth="1"/>
  </cols>
  <sheetData>
    <row r="1" spans="37:39" ht="23.25" customHeight="1">
      <c r="AK1" s="441"/>
      <c r="AL1" s="441"/>
      <c r="AM1" s="442"/>
    </row>
    <row r="2" spans="1:73" ht="31.5" customHeight="1">
      <c r="A2" s="437" t="s">
        <v>583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</row>
    <row r="3" spans="1:73" ht="33" customHeight="1">
      <c r="A3" s="437" t="s">
        <v>689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</row>
    <row r="4" spans="1:40" ht="25.5" customHeight="1">
      <c r="A4" s="439" t="s">
        <v>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</row>
    <row r="5" spans="1:40" ht="38.25" customHeight="1">
      <c r="A5" s="465" t="s">
        <v>581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7"/>
      <c r="AH5" s="467"/>
      <c r="AI5" s="467"/>
      <c r="AJ5" s="467"/>
      <c r="AK5" s="122"/>
      <c r="AL5" s="122"/>
      <c r="AM5" s="121"/>
      <c r="AN5" s="412"/>
    </row>
    <row r="6" spans="1:41" ht="34.5" customHeight="1">
      <c r="A6" s="468" t="s">
        <v>3</v>
      </c>
      <c r="B6" s="469"/>
      <c r="C6" s="470" t="s">
        <v>4</v>
      </c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2" t="s">
        <v>5</v>
      </c>
      <c r="AD6" s="471"/>
      <c r="AE6" s="471"/>
      <c r="AF6" s="471"/>
      <c r="AG6" s="469" t="s">
        <v>6</v>
      </c>
      <c r="AH6" s="471"/>
      <c r="AI6" s="471"/>
      <c r="AJ6" s="471"/>
      <c r="AK6" s="129" t="s">
        <v>831</v>
      </c>
      <c r="AL6" s="129" t="s">
        <v>830</v>
      </c>
      <c r="AM6" s="399" t="s">
        <v>829</v>
      </c>
      <c r="AN6" s="411"/>
      <c r="AO6" s="120"/>
    </row>
    <row r="7" spans="1:41" ht="12.75">
      <c r="A7" s="463" t="s">
        <v>7</v>
      </c>
      <c r="B7" s="463"/>
      <c r="C7" s="464" t="s">
        <v>8</v>
      </c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 t="s">
        <v>9</v>
      </c>
      <c r="AD7" s="464"/>
      <c r="AE7" s="464"/>
      <c r="AF7" s="464"/>
      <c r="AG7" s="464" t="s">
        <v>10</v>
      </c>
      <c r="AH7" s="464"/>
      <c r="AI7" s="464"/>
      <c r="AJ7" s="464"/>
      <c r="AK7" s="121"/>
      <c r="AL7" s="121"/>
      <c r="AM7" s="121"/>
      <c r="AN7" s="128"/>
      <c r="AO7" s="328"/>
    </row>
    <row r="8" spans="1:40" ht="19.5" customHeight="1">
      <c r="A8" s="447" t="s">
        <v>11</v>
      </c>
      <c r="B8" s="447"/>
      <c r="C8" s="461" t="s">
        <v>12</v>
      </c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2" t="s">
        <v>13</v>
      </c>
      <c r="AD8" s="462"/>
      <c r="AE8" s="462"/>
      <c r="AF8" s="462"/>
      <c r="AG8" s="446">
        <v>65978</v>
      </c>
      <c r="AH8" s="446"/>
      <c r="AI8" s="446"/>
      <c r="AJ8" s="446"/>
      <c r="AK8" s="123">
        <v>22659</v>
      </c>
      <c r="AL8" s="123"/>
      <c r="AM8" s="123">
        <f aca="true" t="shared" si="0" ref="AM8:AM39">SUM(AG8:AL8)</f>
        <v>88637</v>
      </c>
      <c r="AN8" s="328"/>
    </row>
    <row r="9" spans="1:40" ht="19.5" customHeight="1">
      <c r="A9" s="447" t="s">
        <v>14</v>
      </c>
      <c r="B9" s="447"/>
      <c r="C9" s="461" t="s">
        <v>15</v>
      </c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49" t="s">
        <v>16</v>
      </c>
      <c r="AD9" s="449"/>
      <c r="AE9" s="449"/>
      <c r="AF9" s="449"/>
      <c r="AG9" s="446">
        <v>3372</v>
      </c>
      <c r="AH9" s="446"/>
      <c r="AI9" s="446"/>
      <c r="AJ9" s="446"/>
      <c r="AK9" s="123"/>
      <c r="AL9" s="123"/>
      <c r="AM9" s="123">
        <f t="shared" si="0"/>
        <v>3372</v>
      </c>
      <c r="AN9" s="328"/>
    </row>
    <row r="10" spans="1:40" ht="19.5" customHeight="1">
      <c r="A10" s="447" t="s">
        <v>17</v>
      </c>
      <c r="B10" s="447"/>
      <c r="C10" s="461" t="s">
        <v>18</v>
      </c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49" t="s">
        <v>19</v>
      </c>
      <c r="AD10" s="449"/>
      <c r="AE10" s="449"/>
      <c r="AF10" s="449"/>
      <c r="AG10" s="446"/>
      <c r="AH10" s="446"/>
      <c r="AI10" s="446"/>
      <c r="AJ10" s="446"/>
      <c r="AK10" s="123"/>
      <c r="AL10" s="123">
        <v>1290</v>
      </c>
      <c r="AM10" s="123">
        <f t="shared" si="0"/>
        <v>1290</v>
      </c>
      <c r="AN10" s="328"/>
    </row>
    <row r="11" spans="1:40" ht="19.5" customHeight="1">
      <c r="A11" s="447" t="s">
        <v>20</v>
      </c>
      <c r="B11" s="447"/>
      <c r="C11" s="460" t="s">
        <v>21</v>
      </c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49" t="s">
        <v>22</v>
      </c>
      <c r="AD11" s="449"/>
      <c r="AE11" s="449"/>
      <c r="AF11" s="449"/>
      <c r="AG11" s="446"/>
      <c r="AH11" s="446"/>
      <c r="AI11" s="446"/>
      <c r="AJ11" s="446"/>
      <c r="AK11" s="123"/>
      <c r="AL11" s="123"/>
      <c r="AM11" s="123">
        <f t="shared" si="0"/>
        <v>0</v>
      </c>
      <c r="AN11" s="328"/>
    </row>
    <row r="12" spans="1:40" ht="19.5" customHeight="1">
      <c r="A12" s="447" t="s">
        <v>23</v>
      </c>
      <c r="B12" s="447"/>
      <c r="C12" s="460" t="s">
        <v>24</v>
      </c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49" t="s">
        <v>25</v>
      </c>
      <c r="AD12" s="449"/>
      <c r="AE12" s="449"/>
      <c r="AF12" s="449"/>
      <c r="AG12" s="446"/>
      <c r="AH12" s="446"/>
      <c r="AI12" s="446"/>
      <c r="AJ12" s="446"/>
      <c r="AK12" s="123"/>
      <c r="AL12" s="123"/>
      <c r="AM12" s="123">
        <f t="shared" si="0"/>
        <v>0</v>
      </c>
      <c r="AN12" s="328"/>
    </row>
    <row r="13" spans="1:40" ht="19.5" customHeight="1">
      <c r="A13" s="447" t="s">
        <v>26</v>
      </c>
      <c r="B13" s="447"/>
      <c r="C13" s="460" t="s">
        <v>27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49" t="s">
        <v>28</v>
      </c>
      <c r="AD13" s="449"/>
      <c r="AE13" s="449"/>
      <c r="AF13" s="449"/>
      <c r="AG13" s="446">
        <v>1738</v>
      </c>
      <c r="AH13" s="446"/>
      <c r="AI13" s="446"/>
      <c r="AJ13" s="446"/>
      <c r="AK13" s="123"/>
      <c r="AL13" s="123"/>
      <c r="AM13" s="123">
        <f t="shared" si="0"/>
        <v>1738</v>
      </c>
      <c r="AN13" s="328"/>
    </row>
    <row r="14" spans="1:40" ht="19.5" customHeight="1">
      <c r="A14" s="447" t="s">
        <v>29</v>
      </c>
      <c r="B14" s="447"/>
      <c r="C14" s="460" t="s">
        <v>30</v>
      </c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49" t="s">
        <v>31</v>
      </c>
      <c r="AD14" s="449"/>
      <c r="AE14" s="449"/>
      <c r="AF14" s="449"/>
      <c r="AG14" s="446">
        <v>3265</v>
      </c>
      <c r="AH14" s="446"/>
      <c r="AI14" s="446"/>
      <c r="AJ14" s="446"/>
      <c r="AK14" s="123"/>
      <c r="AL14" s="123"/>
      <c r="AM14" s="123">
        <f t="shared" si="0"/>
        <v>3265</v>
      </c>
      <c r="AN14" s="328"/>
    </row>
    <row r="15" spans="1:40" ht="19.5" customHeight="1">
      <c r="A15" s="447" t="s">
        <v>32</v>
      </c>
      <c r="B15" s="447"/>
      <c r="C15" s="460" t="s">
        <v>33</v>
      </c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49" t="s">
        <v>34</v>
      </c>
      <c r="AD15" s="449"/>
      <c r="AE15" s="449"/>
      <c r="AF15" s="449"/>
      <c r="AG15" s="446"/>
      <c r="AH15" s="446"/>
      <c r="AI15" s="446"/>
      <c r="AJ15" s="446"/>
      <c r="AK15" s="123"/>
      <c r="AL15" s="123"/>
      <c r="AM15" s="123">
        <f t="shared" si="0"/>
        <v>0</v>
      </c>
      <c r="AN15" s="328"/>
    </row>
    <row r="16" spans="1:40" ht="19.5" customHeight="1">
      <c r="A16" s="447" t="s">
        <v>35</v>
      </c>
      <c r="B16" s="447"/>
      <c r="C16" s="457" t="s">
        <v>36</v>
      </c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49" t="s">
        <v>37</v>
      </c>
      <c r="AD16" s="449"/>
      <c r="AE16" s="449"/>
      <c r="AF16" s="449"/>
      <c r="AG16" s="446">
        <v>591</v>
      </c>
      <c r="AH16" s="446"/>
      <c r="AI16" s="446"/>
      <c r="AJ16" s="446"/>
      <c r="AK16" s="123"/>
      <c r="AL16" s="123"/>
      <c r="AM16" s="123">
        <f t="shared" si="0"/>
        <v>591</v>
      </c>
      <c r="AN16" s="328"/>
    </row>
    <row r="17" spans="1:40" ht="19.5" customHeight="1">
      <c r="A17" s="447" t="s">
        <v>38</v>
      </c>
      <c r="B17" s="447"/>
      <c r="C17" s="457" t="s">
        <v>39</v>
      </c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49" t="s">
        <v>40</v>
      </c>
      <c r="AD17" s="449"/>
      <c r="AE17" s="449"/>
      <c r="AF17" s="449"/>
      <c r="AG17" s="446">
        <v>370</v>
      </c>
      <c r="AH17" s="446"/>
      <c r="AI17" s="446"/>
      <c r="AJ17" s="446"/>
      <c r="AK17" s="123"/>
      <c r="AL17" s="123"/>
      <c r="AM17" s="123">
        <f t="shared" si="0"/>
        <v>370</v>
      </c>
      <c r="AN17" s="328"/>
    </row>
    <row r="18" spans="1:40" ht="19.5" customHeight="1">
      <c r="A18" s="447" t="s">
        <v>41</v>
      </c>
      <c r="B18" s="447"/>
      <c r="C18" s="457" t="s">
        <v>42</v>
      </c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49" t="s">
        <v>43</v>
      </c>
      <c r="AD18" s="449"/>
      <c r="AE18" s="449"/>
      <c r="AF18" s="449"/>
      <c r="AG18" s="446"/>
      <c r="AH18" s="446"/>
      <c r="AI18" s="446"/>
      <c r="AJ18" s="446"/>
      <c r="AK18" s="123"/>
      <c r="AL18" s="123"/>
      <c r="AM18" s="123">
        <f t="shared" si="0"/>
        <v>0</v>
      </c>
      <c r="AN18" s="328"/>
    </row>
    <row r="19" spans="1:40" s="2" customFormat="1" ht="19.5" customHeight="1">
      <c r="A19" s="447" t="s">
        <v>44</v>
      </c>
      <c r="B19" s="447"/>
      <c r="C19" s="457" t="s">
        <v>45</v>
      </c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49" t="s">
        <v>46</v>
      </c>
      <c r="AD19" s="449"/>
      <c r="AE19" s="449"/>
      <c r="AF19" s="449"/>
      <c r="AG19" s="446"/>
      <c r="AH19" s="446"/>
      <c r="AI19" s="446"/>
      <c r="AJ19" s="446"/>
      <c r="AK19" s="123"/>
      <c r="AL19" s="123"/>
      <c r="AM19" s="123">
        <f t="shared" si="0"/>
        <v>0</v>
      </c>
      <c r="AN19" s="328"/>
    </row>
    <row r="20" spans="1:40" s="2" customFormat="1" ht="19.5" customHeight="1">
      <c r="A20" s="447" t="s">
        <v>47</v>
      </c>
      <c r="B20" s="447"/>
      <c r="C20" s="457" t="s">
        <v>48</v>
      </c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49" t="s">
        <v>49</v>
      </c>
      <c r="AD20" s="449"/>
      <c r="AE20" s="449"/>
      <c r="AF20" s="449"/>
      <c r="AG20" s="446">
        <v>99</v>
      </c>
      <c r="AH20" s="446"/>
      <c r="AI20" s="446"/>
      <c r="AJ20" s="446"/>
      <c r="AK20" s="123"/>
      <c r="AL20" s="123"/>
      <c r="AM20" s="123">
        <f t="shared" si="0"/>
        <v>99</v>
      </c>
      <c r="AN20" s="328"/>
    </row>
    <row r="21" spans="1:40" s="2" customFormat="1" ht="19.5" customHeight="1">
      <c r="A21" s="443" t="s">
        <v>50</v>
      </c>
      <c r="B21" s="443"/>
      <c r="C21" s="459" t="s">
        <v>51</v>
      </c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45" t="s">
        <v>52</v>
      </c>
      <c r="AD21" s="445"/>
      <c r="AE21" s="445"/>
      <c r="AF21" s="445"/>
      <c r="AG21" s="446">
        <v>75413</v>
      </c>
      <c r="AH21" s="446"/>
      <c r="AI21" s="446"/>
      <c r="AJ21" s="446"/>
      <c r="AK21" s="124">
        <f>SUM(AK8:AK20)</f>
        <v>22659</v>
      </c>
      <c r="AL21" s="124">
        <f>SUM(AL8:AL20)</f>
        <v>1290</v>
      </c>
      <c r="AM21" s="123">
        <f t="shared" si="0"/>
        <v>99362</v>
      </c>
      <c r="AN21" s="407"/>
    </row>
    <row r="22" spans="1:40" ht="19.5" customHeight="1">
      <c r="A22" s="447" t="s">
        <v>53</v>
      </c>
      <c r="B22" s="447"/>
      <c r="C22" s="457" t="s">
        <v>54</v>
      </c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49" t="s">
        <v>55</v>
      </c>
      <c r="AD22" s="449"/>
      <c r="AE22" s="449"/>
      <c r="AF22" s="449"/>
      <c r="AG22" s="446">
        <v>7411</v>
      </c>
      <c r="AH22" s="446"/>
      <c r="AI22" s="446"/>
      <c r="AJ22" s="446"/>
      <c r="AK22" s="123"/>
      <c r="AL22" s="123"/>
      <c r="AM22" s="123">
        <f t="shared" si="0"/>
        <v>7411</v>
      </c>
      <c r="AN22" s="328"/>
    </row>
    <row r="23" spans="1:40" ht="29.25" customHeight="1">
      <c r="A23" s="447" t="s">
        <v>56</v>
      </c>
      <c r="B23" s="447"/>
      <c r="C23" s="457" t="s">
        <v>57</v>
      </c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49" t="s">
        <v>58</v>
      </c>
      <c r="AD23" s="449"/>
      <c r="AE23" s="449"/>
      <c r="AF23" s="449"/>
      <c r="AG23" s="446">
        <v>305</v>
      </c>
      <c r="AH23" s="446"/>
      <c r="AI23" s="446"/>
      <c r="AJ23" s="446"/>
      <c r="AK23" s="123"/>
      <c r="AL23" s="123"/>
      <c r="AM23" s="123">
        <f t="shared" si="0"/>
        <v>305</v>
      </c>
      <c r="AN23" s="328"/>
    </row>
    <row r="24" spans="1:40" ht="19.5" customHeight="1">
      <c r="A24" s="447" t="s">
        <v>59</v>
      </c>
      <c r="B24" s="447"/>
      <c r="C24" s="451" t="s">
        <v>60</v>
      </c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49" t="s">
        <v>61</v>
      </c>
      <c r="AD24" s="449"/>
      <c r="AE24" s="449"/>
      <c r="AF24" s="449"/>
      <c r="AG24" s="446">
        <v>1540</v>
      </c>
      <c r="AH24" s="446"/>
      <c r="AI24" s="446"/>
      <c r="AJ24" s="446"/>
      <c r="AK24" s="123"/>
      <c r="AL24" s="123"/>
      <c r="AM24" s="123">
        <f t="shared" si="0"/>
        <v>1540</v>
      </c>
      <c r="AN24" s="328"/>
    </row>
    <row r="25" spans="1:40" ht="19.5" customHeight="1">
      <c r="A25" s="443" t="s">
        <v>62</v>
      </c>
      <c r="B25" s="443"/>
      <c r="C25" s="456" t="s">
        <v>63</v>
      </c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45" t="s">
        <v>64</v>
      </c>
      <c r="AD25" s="445"/>
      <c r="AE25" s="445"/>
      <c r="AF25" s="445"/>
      <c r="AG25" s="446">
        <v>9256</v>
      </c>
      <c r="AH25" s="446"/>
      <c r="AI25" s="446"/>
      <c r="AJ25" s="446"/>
      <c r="AK25" s="123"/>
      <c r="AL25" s="123"/>
      <c r="AM25" s="123">
        <f t="shared" si="0"/>
        <v>9256</v>
      </c>
      <c r="AN25" s="409"/>
    </row>
    <row r="26" spans="1:40" ht="19.5" customHeight="1">
      <c r="A26" s="443" t="s">
        <v>65</v>
      </c>
      <c r="B26" s="443"/>
      <c r="C26" s="459" t="s">
        <v>66</v>
      </c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45" t="s">
        <v>67</v>
      </c>
      <c r="AD26" s="445"/>
      <c r="AE26" s="445"/>
      <c r="AF26" s="445"/>
      <c r="AG26" s="446">
        <v>84669</v>
      </c>
      <c r="AH26" s="446"/>
      <c r="AI26" s="446"/>
      <c r="AJ26" s="446"/>
      <c r="AK26" s="124">
        <f>SUM(AK21+AK25)</f>
        <v>22659</v>
      </c>
      <c r="AL26" s="124">
        <f>SUM(AL21+AL25)</f>
        <v>1290</v>
      </c>
      <c r="AM26" s="123">
        <f t="shared" si="0"/>
        <v>108618</v>
      </c>
      <c r="AN26" s="407"/>
    </row>
    <row r="27" spans="1:40" s="3" customFormat="1" ht="19.5" customHeight="1">
      <c r="A27" s="443" t="s">
        <v>68</v>
      </c>
      <c r="B27" s="443"/>
      <c r="C27" s="456" t="s">
        <v>69</v>
      </c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45" t="s">
        <v>70</v>
      </c>
      <c r="AD27" s="445"/>
      <c r="AE27" s="445"/>
      <c r="AF27" s="445"/>
      <c r="AG27" s="446">
        <v>17589</v>
      </c>
      <c r="AH27" s="446"/>
      <c r="AI27" s="446"/>
      <c r="AJ27" s="446"/>
      <c r="AK27" s="124">
        <v>2539</v>
      </c>
      <c r="AL27" s="124">
        <v>210</v>
      </c>
      <c r="AM27" s="123">
        <f t="shared" si="0"/>
        <v>20338</v>
      </c>
      <c r="AN27" s="410"/>
    </row>
    <row r="28" spans="1:40" ht="19.5" customHeight="1">
      <c r="A28" s="447" t="s">
        <v>71</v>
      </c>
      <c r="B28" s="447"/>
      <c r="C28" s="457" t="s">
        <v>72</v>
      </c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49" t="s">
        <v>73</v>
      </c>
      <c r="AD28" s="449"/>
      <c r="AE28" s="449"/>
      <c r="AF28" s="449"/>
      <c r="AG28" s="446">
        <v>85</v>
      </c>
      <c r="AH28" s="446"/>
      <c r="AI28" s="446"/>
      <c r="AJ28" s="446"/>
      <c r="AK28" s="123"/>
      <c r="AL28" s="123"/>
      <c r="AM28" s="123">
        <f t="shared" si="0"/>
        <v>85</v>
      </c>
      <c r="AN28" s="328"/>
    </row>
    <row r="29" spans="1:40" ht="19.5" customHeight="1">
      <c r="A29" s="447" t="s">
        <v>74</v>
      </c>
      <c r="B29" s="447"/>
      <c r="C29" s="457" t="s">
        <v>75</v>
      </c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49" t="s">
        <v>76</v>
      </c>
      <c r="AD29" s="449"/>
      <c r="AE29" s="449"/>
      <c r="AF29" s="449"/>
      <c r="AG29" s="446">
        <v>24424</v>
      </c>
      <c r="AH29" s="446"/>
      <c r="AI29" s="446"/>
      <c r="AJ29" s="446"/>
      <c r="AK29" s="123">
        <v>1900</v>
      </c>
      <c r="AL29" s="123"/>
      <c r="AM29" s="123">
        <f t="shared" si="0"/>
        <v>26324</v>
      </c>
      <c r="AN29" s="328"/>
    </row>
    <row r="30" spans="1:40" ht="19.5" customHeight="1">
      <c r="A30" s="447" t="s">
        <v>77</v>
      </c>
      <c r="B30" s="447"/>
      <c r="C30" s="457" t="s">
        <v>78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49" t="s">
        <v>79</v>
      </c>
      <c r="AD30" s="449"/>
      <c r="AE30" s="449"/>
      <c r="AF30" s="449"/>
      <c r="AG30" s="446"/>
      <c r="AH30" s="446"/>
      <c r="AI30" s="446"/>
      <c r="AJ30" s="446"/>
      <c r="AK30" s="123"/>
      <c r="AL30" s="123"/>
      <c r="AM30" s="123">
        <f t="shared" si="0"/>
        <v>0</v>
      </c>
      <c r="AN30" s="328"/>
    </row>
    <row r="31" spans="1:40" ht="19.5" customHeight="1">
      <c r="A31" s="443" t="s">
        <v>80</v>
      </c>
      <c r="B31" s="443"/>
      <c r="C31" s="456" t="s">
        <v>81</v>
      </c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45" t="s">
        <v>82</v>
      </c>
      <c r="AD31" s="445"/>
      <c r="AE31" s="445"/>
      <c r="AF31" s="445"/>
      <c r="AG31" s="446">
        <v>24509</v>
      </c>
      <c r="AH31" s="446"/>
      <c r="AI31" s="446"/>
      <c r="AJ31" s="446"/>
      <c r="AK31" s="123">
        <f>SUM(AK29:AK30)</f>
        <v>1900</v>
      </c>
      <c r="AL31" s="123"/>
      <c r="AM31" s="123">
        <f t="shared" si="0"/>
        <v>26409</v>
      </c>
      <c r="AN31" s="409"/>
    </row>
    <row r="32" spans="1:40" ht="19.5" customHeight="1">
      <c r="A32" s="447" t="s">
        <v>83</v>
      </c>
      <c r="B32" s="447"/>
      <c r="C32" s="457" t="s">
        <v>84</v>
      </c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49" t="s">
        <v>85</v>
      </c>
      <c r="AD32" s="449"/>
      <c r="AE32" s="449"/>
      <c r="AF32" s="449"/>
      <c r="AG32" s="446">
        <v>332</v>
      </c>
      <c r="AH32" s="446"/>
      <c r="AI32" s="446"/>
      <c r="AJ32" s="446"/>
      <c r="AK32" s="123"/>
      <c r="AL32" s="123"/>
      <c r="AM32" s="123">
        <f t="shared" si="0"/>
        <v>332</v>
      </c>
      <c r="AN32" s="328"/>
    </row>
    <row r="33" spans="1:40" ht="19.5" customHeight="1">
      <c r="A33" s="447" t="s">
        <v>86</v>
      </c>
      <c r="B33" s="447"/>
      <c r="C33" s="457" t="s">
        <v>87</v>
      </c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49" t="s">
        <v>88</v>
      </c>
      <c r="AD33" s="449"/>
      <c r="AE33" s="449"/>
      <c r="AF33" s="449"/>
      <c r="AG33" s="446">
        <v>1526</v>
      </c>
      <c r="AH33" s="446"/>
      <c r="AI33" s="446"/>
      <c r="AJ33" s="446"/>
      <c r="AK33" s="123"/>
      <c r="AL33" s="123"/>
      <c r="AM33" s="123">
        <f t="shared" si="0"/>
        <v>1526</v>
      </c>
      <c r="AN33" s="328"/>
    </row>
    <row r="34" spans="1:40" ht="19.5" customHeight="1">
      <c r="A34" s="443" t="s">
        <v>89</v>
      </c>
      <c r="B34" s="443"/>
      <c r="C34" s="456" t="s">
        <v>90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45" t="s">
        <v>91</v>
      </c>
      <c r="AD34" s="445"/>
      <c r="AE34" s="445"/>
      <c r="AF34" s="445"/>
      <c r="AG34" s="446">
        <v>1858</v>
      </c>
      <c r="AH34" s="446"/>
      <c r="AI34" s="446"/>
      <c r="AJ34" s="446"/>
      <c r="AK34" s="124"/>
      <c r="AL34" s="124"/>
      <c r="AM34" s="123">
        <f t="shared" si="0"/>
        <v>1858</v>
      </c>
      <c r="AN34" s="407"/>
    </row>
    <row r="35" spans="1:40" ht="19.5" customHeight="1">
      <c r="A35" s="447" t="s">
        <v>92</v>
      </c>
      <c r="B35" s="447"/>
      <c r="C35" s="457" t="s">
        <v>93</v>
      </c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49" t="s">
        <v>94</v>
      </c>
      <c r="AD35" s="449"/>
      <c r="AE35" s="449"/>
      <c r="AF35" s="449"/>
      <c r="AG35" s="446">
        <v>3940</v>
      </c>
      <c r="AH35" s="446"/>
      <c r="AI35" s="446"/>
      <c r="AJ35" s="446"/>
      <c r="AK35" s="123"/>
      <c r="AL35" s="123"/>
      <c r="AM35" s="123">
        <f t="shared" si="0"/>
        <v>3940</v>
      </c>
      <c r="AN35" s="328"/>
    </row>
    <row r="36" spans="1:40" ht="19.5" customHeight="1">
      <c r="A36" s="447" t="s">
        <v>95</v>
      </c>
      <c r="B36" s="447"/>
      <c r="C36" s="457" t="s">
        <v>96</v>
      </c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49" t="s">
        <v>97</v>
      </c>
      <c r="AD36" s="449"/>
      <c r="AE36" s="449"/>
      <c r="AF36" s="449"/>
      <c r="AG36" s="446">
        <v>850</v>
      </c>
      <c r="AH36" s="446"/>
      <c r="AI36" s="446"/>
      <c r="AJ36" s="446"/>
      <c r="AK36" s="123"/>
      <c r="AL36" s="123"/>
      <c r="AM36" s="123">
        <f t="shared" si="0"/>
        <v>850</v>
      </c>
      <c r="AN36" s="328"/>
    </row>
    <row r="37" spans="1:40" ht="19.5" customHeight="1">
      <c r="A37" s="447" t="s">
        <v>98</v>
      </c>
      <c r="B37" s="447"/>
      <c r="C37" s="457" t="s">
        <v>99</v>
      </c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49" t="s">
        <v>100</v>
      </c>
      <c r="AD37" s="449"/>
      <c r="AE37" s="449"/>
      <c r="AF37" s="449"/>
      <c r="AG37" s="446">
        <v>311</v>
      </c>
      <c r="AH37" s="446"/>
      <c r="AI37" s="446"/>
      <c r="AJ37" s="446"/>
      <c r="AK37" s="123"/>
      <c r="AL37" s="123"/>
      <c r="AM37" s="123">
        <f t="shared" si="0"/>
        <v>311</v>
      </c>
      <c r="AN37" s="328"/>
    </row>
    <row r="38" spans="1:40" ht="19.5" customHeight="1">
      <c r="A38" s="447" t="s">
        <v>101</v>
      </c>
      <c r="B38" s="447"/>
      <c r="C38" s="457" t="s">
        <v>102</v>
      </c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49" t="s">
        <v>103</v>
      </c>
      <c r="AD38" s="449"/>
      <c r="AE38" s="449"/>
      <c r="AF38" s="449"/>
      <c r="AG38" s="446">
        <v>1829</v>
      </c>
      <c r="AH38" s="446"/>
      <c r="AI38" s="446"/>
      <c r="AJ38" s="446"/>
      <c r="AK38" s="123"/>
      <c r="AL38" s="123"/>
      <c r="AM38" s="123">
        <f t="shared" si="0"/>
        <v>1829</v>
      </c>
      <c r="AN38" s="328"/>
    </row>
    <row r="39" spans="1:40" ht="19.5" customHeight="1">
      <c r="A39" s="447" t="s">
        <v>104</v>
      </c>
      <c r="B39" s="447"/>
      <c r="C39" s="458" t="s">
        <v>105</v>
      </c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49" t="s">
        <v>106</v>
      </c>
      <c r="AD39" s="449"/>
      <c r="AE39" s="449"/>
      <c r="AF39" s="449"/>
      <c r="AG39" s="446">
        <v>680</v>
      </c>
      <c r="AH39" s="446"/>
      <c r="AI39" s="446"/>
      <c r="AJ39" s="446"/>
      <c r="AK39" s="123"/>
      <c r="AL39" s="123"/>
      <c r="AM39" s="123">
        <f t="shared" si="0"/>
        <v>680</v>
      </c>
      <c r="AN39" s="328"/>
    </row>
    <row r="40" spans="1:40" ht="19.5" customHeight="1">
      <c r="A40" s="447" t="s">
        <v>107</v>
      </c>
      <c r="B40" s="447"/>
      <c r="C40" s="451" t="s">
        <v>108</v>
      </c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49" t="s">
        <v>109</v>
      </c>
      <c r="AD40" s="449"/>
      <c r="AE40" s="449"/>
      <c r="AF40" s="449"/>
      <c r="AG40" s="446">
        <v>1222</v>
      </c>
      <c r="AH40" s="446"/>
      <c r="AI40" s="446"/>
      <c r="AJ40" s="446"/>
      <c r="AK40" s="123"/>
      <c r="AL40" s="123"/>
      <c r="AM40" s="123">
        <f aca="true" t="shared" si="1" ref="AM40:AM71">SUM(AG40:AL40)</f>
        <v>1222</v>
      </c>
      <c r="AN40" s="328"/>
    </row>
    <row r="41" spans="1:40" ht="19.5" customHeight="1">
      <c r="A41" s="447" t="s">
        <v>110</v>
      </c>
      <c r="B41" s="447"/>
      <c r="C41" s="457" t="s">
        <v>111</v>
      </c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49" t="s">
        <v>112</v>
      </c>
      <c r="AD41" s="449"/>
      <c r="AE41" s="449"/>
      <c r="AF41" s="449"/>
      <c r="AG41" s="446">
        <v>4707</v>
      </c>
      <c r="AH41" s="446"/>
      <c r="AI41" s="446"/>
      <c r="AJ41" s="446"/>
      <c r="AK41" s="123"/>
      <c r="AL41" s="123"/>
      <c r="AM41" s="123">
        <f t="shared" si="1"/>
        <v>4707</v>
      </c>
      <c r="AN41" s="328"/>
    </row>
    <row r="42" spans="1:40" ht="19.5" customHeight="1">
      <c r="A42" s="443" t="s">
        <v>113</v>
      </c>
      <c r="B42" s="443"/>
      <c r="C42" s="456" t="s">
        <v>114</v>
      </c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45" t="s">
        <v>115</v>
      </c>
      <c r="AD42" s="445"/>
      <c r="AE42" s="445"/>
      <c r="AF42" s="445"/>
      <c r="AG42" s="446">
        <v>13539</v>
      </c>
      <c r="AH42" s="446"/>
      <c r="AI42" s="446"/>
      <c r="AJ42" s="446"/>
      <c r="AK42" s="124"/>
      <c r="AL42" s="124"/>
      <c r="AM42" s="123">
        <f t="shared" si="1"/>
        <v>13539</v>
      </c>
      <c r="AN42" s="407"/>
    </row>
    <row r="43" spans="1:40" ht="19.5" customHeight="1">
      <c r="A43" s="447" t="s">
        <v>116</v>
      </c>
      <c r="B43" s="447"/>
      <c r="C43" s="457" t="s">
        <v>117</v>
      </c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49" t="s">
        <v>118</v>
      </c>
      <c r="AD43" s="449"/>
      <c r="AE43" s="449"/>
      <c r="AF43" s="449"/>
      <c r="AG43" s="446">
        <v>205</v>
      </c>
      <c r="AH43" s="446"/>
      <c r="AI43" s="446"/>
      <c r="AJ43" s="446"/>
      <c r="AK43" s="123"/>
      <c r="AL43" s="123"/>
      <c r="AM43" s="123">
        <f t="shared" si="1"/>
        <v>205</v>
      </c>
      <c r="AN43" s="328"/>
    </row>
    <row r="44" spans="1:40" ht="19.5" customHeight="1">
      <c r="A44" s="447" t="s">
        <v>119</v>
      </c>
      <c r="B44" s="447"/>
      <c r="C44" s="457" t="s">
        <v>120</v>
      </c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49" t="s">
        <v>121</v>
      </c>
      <c r="AD44" s="449"/>
      <c r="AE44" s="449"/>
      <c r="AF44" s="449"/>
      <c r="AG44" s="446"/>
      <c r="AH44" s="446"/>
      <c r="AI44" s="446"/>
      <c r="AJ44" s="446"/>
      <c r="AK44" s="123"/>
      <c r="AL44" s="123"/>
      <c r="AM44" s="123">
        <f t="shared" si="1"/>
        <v>0</v>
      </c>
      <c r="AN44" s="328"/>
    </row>
    <row r="45" spans="1:40" ht="19.5" customHeight="1">
      <c r="A45" s="443" t="s">
        <v>122</v>
      </c>
      <c r="B45" s="443"/>
      <c r="C45" s="456" t="s">
        <v>123</v>
      </c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45" t="s">
        <v>124</v>
      </c>
      <c r="AD45" s="445"/>
      <c r="AE45" s="445"/>
      <c r="AF45" s="445"/>
      <c r="AG45" s="446">
        <v>205</v>
      </c>
      <c r="AH45" s="446"/>
      <c r="AI45" s="446"/>
      <c r="AJ45" s="446"/>
      <c r="AK45" s="124"/>
      <c r="AL45" s="124"/>
      <c r="AM45" s="123">
        <f t="shared" si="1"/>
        <v>205</v>
      </c>
      <c r="AN45" s="407"/>
    </row>
    <row r="46" spans="1:40" ht="19.5" customHeight="1">
      <c r="A46" s="447" t="s">
        <v>125</v>
      </c>
      <c r="B46" s="447"/>
      <c r="C46" s="457" t="s">
        <v>126</v>
      </c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49" t="s">
        <v>127</v>
      </c>
      <c r="AD46" s="449"/>
      <c r="AE46" s="449"/>
      <c r="AF46" s="449"/>
      <c r="AG46" s="446">
        <v>8462</v>
      </c>
      <c r="AH46" s="446"/>
      <c r="AI46" s="446"/>
      <c r="AJ46" s="446"/>
      <c r="AK46" s="123">
        <v>513</v>
      </c>
      <c r="AL46" s="123"/>
      <c r="AM46" s="123">
        <f t="shared" si="1"/>
        <v>8975</v>
      </c>
      <c r="AN46" s="328"/>
    </row>
    <row r="47" spans="1:40" ht="19.5" customHeight="1">
      <c r="A47" s="447" t="s">
        <v>128</v>
      </c>
      <c r="B47" s="447"/>
      <c r="C47" s="457" t="s">
        <v>129</v>
      </c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49" t="s">
        <v>130</v>
      </c>
      <c r="AD47" s="449"/>
      <c r="AE47" s="449"/>
      <c r="AF47" s="449"/>
      <c r="AG47" s="446">
        <v>1830</v>
      </c>
      <c r="AH47" s="446"/>
      <c r="AI47" s="446"/>
      <c r="AJ47" s="446"/>
      <c r="AK47" s="123"/>
      <c r="AL47" s="123"/>
      <c r="AM47" s="123">
        <f t="shared" si="1"/>
        <v>1830</v>
      </c>
      <c r="AN47" s="328"/>
    </row>
    <row r="48" spans="1:40" ht="19.5" customHeight="1">
      <c r="A48" s="447" t="s">
        <v>131</v>
      </c>
      <c r="B48" s="447"/>
      <c r="C48" s="457" t="s">
        <v>132</v>
      </c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49" t="s">
        <v>133</v>
      </c>
      <c r="AD48" s="449"/>
      <c r="AE48" s="449"/>
      <c r="AF48" s="449"/>
      <c r="AG48" s="446"/>
      <c r="AH48" s="446"/>
      <c r="AI48" s="446"/>
      <c r="AJ48" s="446"/>
      <c r="AK48" s="123"/>
      <c r="AL48" s="123"/>
      <c r="AM48" s="123">
        <f t="shared" si="1"/>
        <v>0</v>
      </c>
      <c r="AN48" s="328"/>
    </row>
    <row r="49" spans="1:40" ht="19.5" customHeight="1">
      <c r="A49" s="447" t="s">
        <v>134</v>
      </c>
      <c r="B49" s="447"/>
      <c r="C49" s="457" t="s">
        <v>135</v>
      </c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49" t="s">
        <v>136</v>
      </c>
      <c r="AD49" s="449"/>
      <c r="AE49" s="449"/>
      <c r="AF49" s="449"/>
      <c r="AG49" s="446"/>
      <c r="AH49" s="446"/>
      <c r="AI49" s="446"/>
      <c r="AJ49" s="446"/>
      <c r="AK49" s="123"/>
      <c r="AL49" s="123"/>
      <c r="AM49" s="123">
        <f t="shared" si="1"/>
        <v>0</v>
      </c>
      <c r="AN49" s="328"/>
    </row>
    <row r="50" spans="1:40" ht="19.5" customHeight="1">
      <c r="A50" s="447" t="s">
        <v>137</v>
      </c>
      <c r="B50" s="447"/>
      <c r="C50" s="457" t="s">
        <v>138</v>
      </c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457"/>
      <c r="AB50" s="457"/>
      <c r="AC50" s="449" t="s">
        <v>139</v>
      </c>
      <c r="AD50" s="449"/>
      <c r="AE50" s="449"/>
      <c r="AF50" s="449"/>
      <c r="AG50" s="446"/>
      <c r="AH50" s="446"/>
      <c r="AI50" s="446"/>
      <c r="AJ50" s="446"/>
      <c r="AK50" s="123"/>
      <c r="AL50" s="123"/>
      <c r="AM50" s="123">
        <f t="shared" si="1"/>
        <v>0</v>
      </c>
      <c r="AN50" s="328"/>
    </row>
    <row r="51" spans="1:40" ht="19.5" customHeight="1">
      <c r="A51" s="443" t="s">
        <v>140</v>
      </c>
      <c r="B51" s="443"/>
      <c r="C51" s="456" t="s">
        <v>141</v>
      </c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45" t="s">
        <v>142</v>
      </c>
      <c r="AD51" s="445"/>
      <c r="AE51" s="445"/>
      <c r="AF51" s="445"/>
      <c r="AG51" s="446">
        <v>10292</v>
      </c>
      <c r="AH51" s="446"/>
      <c r="AI51" s="446"/>
      <c r="AJ51" s="446"/>
      <c r="AK51" s="124">
        <f>SUM(AK46:AK50)</f>
        <v>513</v>
      </c>
      <c r="AL51" s="124"/>
      <c r="AM51" s="123">
        <f t="shared" si="1"/>
        <v>10805</v>
      </c>
      <c r="AN51" s="407"/>
    </row>
    <row r="52" spans="1:40" ht="19.5" customHeight="1">
      <c r="A52" s="443" t="s">
        <v>143</v>
      </c>
      <c r="B52" s="443"/>
      <c r="C52" s="456" t="s">
        <v>144</v>
      </c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45" t="s">
        <v>145</v>
      </c>
      <c r="AD52" s="445"/>
      <c r="AE52" s="445"/>
      <c r="AF52" s="445"/>
      <c r="AG52" s="446">
        <v>50403</v>
      </c>
      <c r="AH52" s="446"/>
      <c r="AI52" s="446"/>
      <c r="AJ52" s="446"/>
      <c r="AK52" s="124">
        <f>SUM(AK31+AK51)</f>
        <v>2413</v>
      </c>
      <c r="AL52" s="124"/>
      <c r="AM52" s="123">
        <f t="shared" si="1"/>
        <v>52816</v>
      </c>
      <c r="AN52" s="407"/>
    </row>
    <row r="53" spans="1:40" ht="19.5" customHeight="1">
      <c r="A53" s="447" t="s">
        <v>146</v>
      </c>
      <c r="B53" s="447"/>
      <c r="C53" s="448" t="s">
        <v>147</v>
      </c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9" t="s">
        <v>148</v>
      </c>
      <c r="AD53" s="449"/>
      <c r="AE53" s="449"/>
      <c r="AF53" s="449"/>
      <c r="AG53" s="446"/>
      <c r="AH53" s="446"/>
      <c r="AI53" s="446"/>
      <c r="AJ53" s="446"/>
      <c r="AK53" s="123"/>
      <c r="AL53" s="123"/>
      <c r="AM53" s="123">
        <f t="shared" si="1"/>
        <v>0</v>
      </c>
      <c r="AN53" s="328"/>
    </row>
    <row r="54" spans="1:40" ht="19.5" customHeight="1">
      <c r="A54" s="447" t="s">
        <v>149</v>
      </c>
      <c r="B54" s="447"/>
      <c r="C54" s="448" t="s">
        <v>150</v>
      </c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9" t="s">
        <v>151</v>
      </c>
      <c r="AD54" s="449"/>
      <c r="AE54" s="449"/>
      <c r="AF54" s="449"/>
      <c r="AG54" s="446"/>
      <c r="AH54" s="446"/>
      <c r="AI54" s="446"/>
      <c r="AJ54" s="446"/>
      <c r="AK54" s="123"/>
      <c r="AL54" s="123"/>
      <c r="AM54" s="123">
        <f t="shared" si="1"/>
        <v>0</v>
      </c>
      <c r="AN54" s="328"/>
    </row>
    <row r="55" spans="1:40" ht="19.5" customHeight="1">
      <c r="A55" s="447" t="s">
        <v>152</v>
      </c>
      <c r="B55" s="447"/>
      <c r="C55" s="455" t="s">
        <v>153</v>
      </c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49" t="s">
        <v>154</v>
      </c>
      <c r="AD55" s="449"/>
      <c r="AE55" s="449"/>
      <c r="AF55" s="449"/>
      <c r="AG55" s="446"/>
      <c r="AH55" s="446"/>
      <c r="AI55" s="446"/>
      <c r="AJ55" s="446"/>
      <c r="AK55" s="123"/>
      <c r="AL55" s="123"/>
      <c r="AM55" s="123">
        <f t="shared" si="1"/>
        <v>0</v>
      </c>
      <c r="AN55" s="328"/>
    </row>
    <row r="56" spans="1:40" ht="19.5" customHeight="1">
      <c r="A56" s="447" t="s">
        <v>155</v>
      </c>
      <c r="B56" s="447"/>
      <c r="C56" s="455" t="s">
        <v>156</v>
      </c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49" t="s">
        <v>157</v>
      </c>
      <c r="AD56" s="449"/>
      <c r="AE56" s="449"/>
      <c r="AF56" s="449"/>
      <c r="AG56" s="446"/>
      <c r="AH56" s="446"/>
      <c r="AI56" s="446"/>
      <c r="AJ56" s="446"/>
      <c r="AK56" s="123"/>
      <c r="AL56" s="123"/>
      <c r="AM56" s="123">
        <f t="shared" si="1"/>
        <v>0</v>
      </c>
      <c r="AN56" s="328"/>
    </row>
    <row r="57" spans="1:40" ht="19.5" customHeight="1">
      <c r="A57" s="447" t="s">
        <v>158</v>
      </c>
      <c r="B57" s="447"/>
      <c r="C57" s="455" t="s">
        <v>159</v>
      </c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49" t="s">
        <v>160</v>
      </c>
      <c r="AD57" s="449"/>
      <c r="AE57" s="449"/>
      <c r="AF57" s="449"/>
      <c r="AG57" s="446"/>
      <c r="AH57" s="446"/>
      <c r="AI57" s="446"/>
      <c r="AJ57" s="446"/>
      <c r="AK57" s="123"/>
      <c r="AL57" s="123"/>
      <c r="AM57" s="123">
        <f t="shared" si="1"/>
        <v>0</v>
      </c>
      <c r="AN57" s="328"/>
    </row>
    <row r="58" spans="1:40" ht="19.5" customHeight="1">
      <c r="A58" s="447" t="s">
        <v>161</v>
      </c>
      <c r="B58" s="447"/>
      <c r="C58" s="448" t="s">
        <v>162</v>
      </c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449" t="s">
        <v>163</v>
      </c>
      <c r="AD58" s="449"/>
      <c r="AE58" s="449"/>
      <c r="AF58" s="449"/>
      <c r="AG58" s="446">
        <v>3500</v>
      </c>
      <c r="AH58" s="446"/>
      <c r="AI58" s="446"/>
      <c r="AJ58" s="446"/>
      <c r="AK58" s="123"/>
      <c r="AL58" s="123"/>
      <c r="AM58" s="123">
        <f t="shared" si="1"/>
        <v>3500</v>
      </c>
      <c r="AN58" s="328"/>
    </row>
    <row r="59" spans="1:40" ht="19.5" customHeight="1">
      <c r="A59" s="447" t="s">
        <v>164</v>
      </c>
      <c r="B59" s="447"/>
      <c r="C59" s="448" t="s">
        <v>681</v>
      </c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49" t="s">
        <v>165</v>
      </c>
      <c r="AD59" s="449"/>
      <c r="AE59" s="449"/>
      <c r="AF59" s="449"/>
      <c r="AG59" s="446"/>
      <c r="AH59" s="446"/>
      <c r="AI59" s="446"/>
      <c r="AJ59" s="446"/>
      <c r="AK59" s="123"/>
      <c r="AL59" s="123"/>
      <c r="AM59" s="123">
        <f t="shared" si="1"/>
        <v>0</v>
      </c>
      <c r="AN59" s="328"/>
    </row>
    <row r="60" spans="1:40" ht="19.5" customHeight="1">
      <c r="A60" s="447" t="s">
        <v>166</v>
      </c>
      <c r="B60" s="447"/>
      <c r="C60" s="448" t="s">
        <v>167</v>
      </c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9" t="s">
        <v>168</v>
      </c>
      <c r="AD60" s="449"/>
      <c r="AE60" s="449"/>
      <c r="AF60" s="449"/>
      <c r="AG60" s="446">
        <v>9985</v>
      </c>
      <c r="AH60" s="446"/>
      <c r="AI60" s="446"/>
      <c r="AJ60" s="446"/>
      <c r="AK60" s="123">
        <v>-753</v>
      </c>
      <c r="AL60" s="123">
        <v>-1135</v>
      </c>
      <c r="AM60" s="123">
        <f t="shared" si="1"/>
        <v>8097</v>
      </c>
      <c r="AN60" s="328"/>
    </row>
    <row r="61" spans="1:40" ht="19.5" customHeight="1">
      <c r="A61" s="443" t="s">
        <v>169</v>
      </c>
      <c r="B61" s="443"/>
      <c r="C61" s="450" t="s">
        <v>170</v>
      </c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50"/>
      <c r="AC61" s="445" t="s">
        <v>171</v>
      </c>
      <c r="AD61" s="445"/>
      <c r="AE61" s="445"/>
      <c r="AF61" s="445"/>
      <c r="AG61" s="446">
        <v>13485</v>
      </c>
      <c r="AH61" s="446"/>
      <c r="AI61" s="446"/>
      <c r="AJ61" s="446"/>
      <c r="AK61" s="124">
        <v>-753</v>
      </c>
      <c r="AL61" s="124">
        <f>SUM(AL60)</f>
        <v>-1135</v>
      </c>
      <c r="AM61" s="123">
        <f t="shared" si="1"/>
        <v>11597</v>
      </c>
      <c r="AN61" s="407"/>
    </row>
    <row r="62" spans="1:40" ht="19.5" customHeight="1">
      <c r="A62" s="447" t="s">
        <v>172</v>
      </c>
      <c r="B62" s="447"/>
      <c r="C62" s="453" t="s">
        <v>173</v>
      </c>
      <c r="D62" s="453"/>
      <c r="E62" s="453"/>
      <c r="F62" s="453"/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49" t="s">
        <v>174</v>
      </c>
      <c r="AD62" s="449"/>
      <c r="AE62" s="449"/>
      <c r="AF62" s="449"/>
      <c r="AG62" s="446"/>
      <c r="AH62" s="446"/>
      <c r="AI62" s="446"/>
      <c r="AJ62" s="446"/>
      <c r="AK62" s="123"/>
      <c r="AL62" s="123"/>
      <c r="AM62" s="123">
        <f t="shared" si="1"/>
        <v>0</v>
      </c>
      <c r="AN62" s="328"/>
    </row>
    <row r="63" spans="1:40" ht="19.5" customHeight="1">
      <c r="A63" s="447" t="s">
        <v>175</v>
      </c>
      <c r="B63" s="447"/>
      <c r="C63" s="453" t="s">
        <v>176</v>
      </c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49" t="s">
        <v>177</v>
      </c>
      <c r="AD63" s="449"/>
      <c r="AE63" s="449"/>
      <c r="AF63" s="449"/>
      <c r="AG63" s="446"/>
      <c r="AH63" s="446"/>
      <c r="AI63" s="446"/>
      <c r="AJ63" s="446"/>
      <c r="AK63" s="123">
        <v>242</v>
      </c>
      <c r="AL63" s="123"/>
      <c r="AM63" s="123">
        <f t="shared" si="1"/>
        <v>242</v>
      </c>
      <c r="AN63" s="328"/>
    </row>
    <row r="64" spans="1:40" ht="29.25" customHeight="1">
      <c r="A64" s="447" t="s">
        <v>178</v>
      </c>
      <c r="B64" s="447"/>
      <c r="C64" s="453" t="s">
        <v>179</v>
      </c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49" t="s">
        <v>180</v>
      </c>
      <c r="AD64" s="449"/>
      <c r="AE64" s="449"/>
      <c r="AF64" s="449"/>
      <c r="AG64" s="446"/>
      <c r="AH64" s="446"/>
      <c r="AI64" s="446"/>
      <c r="AJ64" s="446"/>
      <c r="AK64" s="123"/>
      <c r="AL64" s="123"/>
      <c r="AM64" s="123">
        <f t="shared" si="1"/>
        <v>0</v>
      </c>
      <c r="AN64" s="328"/>
    </row>
    <row r="65" spans="1:40" ht="29.25" customHeight="1">
      <c r="A65" s="447" t="s">
        <v>181</v>
      </c>
      <c r="B65" s="447"/>
      <c r="C65" s="453" t="s">
        <v>182</v>
      </c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49" t="s">
        <v>183</v>
      </c>
      <c r="AD65" s="449"/>
      <c r="AE65" s="449"/>
      <c r="AF65" s="449"/>
      <c r="AG65" s="446"/>
      <c r="AH65" s="446"/>
      <c r="AI65" s="446"/>
      <c r="AJ65" s="446"/>
      <c r="AK65" s="123"/>
      <c r="AL65" s="123"/>
      <c r="AM65" s="123">
        <f t="shared" si="1"/>
        <v>0</v>
      </c>
      <c r="AN65" s="328"/>
    </row>
    <row r="66" spans="1:40" ht="29.25" customHeight="1">
      <c r="A66" s="447" t="s">
        <v>184</v>
      </c>
      <c r="B66" s="447"/>
      <c r="C66" s="453" t="s">
        <v>185</v>
      </c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49" t="s">
        <v>186</v>
      </c>
      <c r="AD66" s="449"/>
      <c r="AE66" s="449"/>
      <c r="AF66" s="449"/>
      <c r="AG66" s="446"/>
      <c r="AH66" s="446"/>
      <c r="AI66" s="446"/>
      <c r="AJ66" s="446"/>
      <c r="AK66" s="123"/>
      <c r="AL66" s="123"/>
      <c r="AM66" s="123">
        <f t="shared" si="1"/>
        <v>0</v>
      </c>
      <c r="AN66" s="328"/>
    </row>
    <row r="67" spans="1:40" ht="19.5" customHeight="1">
      <c r="A67" s="447" t="s">
        <v>187</v>
      </c>
      <c r="B67" s="447"/>
      <c r="C67" s="453" t="s">
        <v>188</v>
      </c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49" t="s">
        <v>189</v>
      </c>
      <c r="AD67" s="449"/>
      <c r="AE67" s="449"/>
      <c r="AF67" s="449"/>
      <c r="AG67" s="446">
        <v>45623</v>
      </c>
      <c r="AH67" s="446"/>
      <c r="AI67" s="446"/>
      <c r="AJ67" s="446"/>
      <c r="AK67" s="123">
        <v>25</v>
      </c>
      <c r="AL67" s="123">
        <v>227</v>
      </c>
      <c r="AM67" s="123">
        <f t="shared" si="1"/>
        <v>45875</v>
      </c>
      <c r="AN67" s="328"/>
    </row>
    <row r="68" spans="1:40" ht="29.25" customHeight="1">
      <c r="A68" s="447" t="s">
        <v>190</v>
      </c>
      <c r="B68" s="447"/>
      <c r="C68" s="453" t="s">
        <v>191</v>
      </c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49" t="s">
        <v>192</v>
      </c>
      <c r="AD68" s="449"/>
      <c r="AE68" s="449"/>
      <c r="AF68" s="449"/>
      <c r="AG68" s="446"/>
      <c r="AH68" s="446"/>
      <c r="AI68" s="446"/>
      <c r="AJ68" s="446"/>
      <c r="AK68" s="123"/>
      <c r="AL68" s="123"/>
      <c r="AM68" s="123">
        <f t="shared" si="1"/>
        <v>0</v>
      </c>
      <c r="AN68" s="328"/>
    </row>
    <row r="69" spans="1:40" ht="29.25" customHeight="1">
      <c r="A69" s="447" t="s">
        <v>193</v>
      </c>
      <c r="B69" s="447"/>
      <c r="C69" s="453" t="s">
        <v>194</v>
      </c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49" t="s">
        <v>195</v>
      </c>
      <c r="AD69" s="449"/>
      <c r="AE69" s="449"/>
      <c r="AF69" s="449"/>
      <c r="AG69" s="446">
        <v>480</v>
      </c>
      <c r="AH69" s="446"/>
      <c r="AI69" s="446"/>
      <c r="AJ69" s="446"/>
      <c r="AK69" s="123"/>
      <c r="AL69" s="123">
        <v>860</v>
      </c>
      <c r="AM69" s="123">
        <f t="shared" si="1"/>
        <v>1340</v>
      </c>
      <c r="AN69" s="328"/>
    </row>
    <row r="70" spans="1:40" ht="19.5" customHeight="1">
      <c r="A70" s="447" t="s">
        <v>196</v>
      </c>
      <c r="B70" s="447"/>
      <c r="C70" s="453" t="s">
        <v>197</v>
      </c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49" t="s">
        <v>198</v>
      </c>
      <c r="AD70" s="449"/>
      <c r="AE70" s="449"/>
      <c r="AF70" s="449"/>
      <c r="AG70" s="446"/>
      <c r="AH70" s="446"/>
      <c r="AI70" s="446"/>
      <c r="AJ70" s="446"/>
      <c r="AK70" s="123"/>
      <c r="AL70" s="123"/>
      <c r="AM70" s="123">
        <f t="shared" si="1"/>
        <v>0</v>
      </c>
      <c r="AN70" s="328"/>
    </row>
    <row r="71" spans="1:40" ht="19.5" customHeight="1">
      <c r="A71" s="447" t="s">
        <v>199</v>
      </c>
      <c r="B71" s="447"/>
      <c r="C71" s="454" t="s">
        <v>200</v>
      </c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49" t="s">
        <v>201</v>
      </c>
      <c r="AD71" s="449"/>
      <c r="AE71" s="449"/>
      <c r="AF71" s="449"/>
      <c r="AG71" s="446"/>
      <c r="AH71" s="446"/>
      <c r="AI71" s="446"/>
      <c r="AJ71" s="446"/>
      <c r="AK71" s="123"/>
      <c r="AL71" s="123"/>
      <c r="AM71" s="123">
        <f t="shared" si="1"/>
        <v>0</v>
      </c>
      <c r="AN71" s="328"/>
    </row>
    <row r="72" spans="1:40" ht="19.5" customHeight="1">
      <c r="A72" s="447" t="s">
        <v>202</v>
      </c>
      <c r="B72" s="447"/>
      <c r="C72" s="453" t="s">
        <v>203</v>
      </c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49" t="s">
        <v>204</v>
      </c>
      <c r="AD72" s="449"/>
      <c r="AE72" s="449"/>
      <c r="AF72" s="449"/>
      <c r="AG72" s="446">
        <v>3110</v>
      </c>
      <c r="AH72" s="446"/>
      <c r="AI72" s="446"/>
      <c r="AJ72" s="446"/>
      <c r="AK72" s="123">
        <v>471</v>
      </c>
      <c r="AL72" s="123">
        <v>350</v>
      </c>
      <c r="AM72" s="123">
        <f aca="true" t="shared" si="2" ref="AM72:AM97">SUM(AG72:AL72)</f>
        <v>3931</v>
      </c>
      <c r="AN72" s="328"/>
    </row>
    <row r="73" spans="1:40" ht="19.5" customHeight="1">
      <c r="A73" s="447" t="s">
        <v>205</v>
      </c>
      <c r="B73" s="447"/>
      <c r="C73" s="454" t="s">
        <v>206</v>
      </c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49" t="s">
        <v>207</v>
      </c>
      <c r="AD73" s="449"/>
      <c r="AE73" s="449"/>
      <c r="AF73" s="449"/>
      <c r="AG73" s="446">
        <v>596</v>
      </c>
      <c r="AH73" s="446"/>
      <c r="AI73" s="446"/>
      <c r="AJ73" s="446"/>
      <c r="AK73" s="123">
        <v>52</v>
      </c>
      <c r="AL73" s="123">
        <v>-648</v>
      </c>
      <c r="AM73" s="123">
        <f t="shared" si="2"/>
        <v>0</v>
      </c>
      <c r="AN73" s="328"/>
    </row>
    <row r="74" spans="1:40" ht="19.5" customHeight="1">
      <c r="A74" s="443" t="s">
        <v>208</v>
      </c>
      <c r="B74" s="443"/>
      <c r="C74" s="450" t="s">
        <v>209</v>
      </c>
      <c r="D74" s="450"/>
      <c r="E74" s="450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0"/>
      <c r="AA74" s="450"/>
      <c r="AB74" s="450"/>
      <c r="AC74" s="445" t="s">
        <v>210</v>
      </c>
      <c r="AD74" s="445"/>
      <c r="AE74" s="445"/>
      <c r="AF74" s="445"/>
      <c r="AG74" s="446">
        <v>49809</v>
      </c>
      <c r="AH74" s="446"/>
      <c r="AI74" s="446"/>
      <c r="AJ74" s="446"/>
      <c r="AK74" s="123">
        <f>SUM(AK63+AK67+AK72+AK73)</f>
        <v>790</v>
      </c>
      <c r="AL74" s="123">
        <f>SUM(AL62:AL73)</f>
        <v>789</v>
      </c>
      <c r="AM74" s="123">
        <f t="shared" si="2"/>
        <v>51388</v>
      </c>
      <c r="AN74" s="409"/>
    </row>
    <row r="75" spans="1:40" ht="19.5" customHeight="1">
      <c r="A75" s="447" t="s">
        <v>211</v>
      </c>
      <c r="B75" s="447"/>
      <c r="C75" s="452" t="s">
        <v>212</v>
      </c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49" t="s">
        <v>213</v>
      </c>
      <c r="AD75" s="449"/>
      <c r="AE75" s="449"/>
      <c r="AF75" s="449"/>
      <c r="AG75" s="446"/>
      <c r="AH75" s="446"/>
      <c r="AI75" s="446"/>
      <c r="AJ75" s="446"/>
      <c r="AK75" s="123"/>
      <c r="AL75" s="123">
        <v>787</v>
      </c>
      <c r="AM75" s="123">
        <f t="shared" si="2"/>
        <v>787</v>
      </c>
      <c r="AN75" s="328"/>
    </row>
    <row r="76" spans="1:40" ht="19.5" customHeight="1">
      <c r="A76" s="447" t="s">
        <v>214</v>
      </c>
      <c r="B76" s="447"/>
      <c r="C76" s="452" t="s">
        <v>215</v>
      </c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49" t="s">
        <v>216</v>
      </c>
      <c r="AD76" s="449"/>
      <c r="AE76" s="449"/>
      <c r="AF76" s="449"/>
      <c r="AG76" s="446"/>
      <c r="AH76" s="446"/>
      <c r="AI76" s="446"/>
      <c r="AJ76" s="446"/>
      <c r="AK76" s="123"/>
      <c r="AL76" s="123"/>
      <c r="AM76" s="123">
        <f t="shared" si="2"/>
        <v>0</v>
      </c>
      <c r="AN76" s="328"/>
    </row>
    <row r="77" spans="1:40" ht="19.5" customHeight="1">
      <c r="A77" s="447" t="s">
        <v>217</v>
      </c>
      <c r="B77" s="447"/>
      <c r="C77" s="452" t="s">
        <v>218</v>
      </c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49" t="s">
        <v>219</v>
      </c>
      <c r="AD77" s="449"/>
      <c r="AE77" s="449"/>
      <c r="AF77" s="449"/>
      <c r="AG77" s="446"/>
      <c r="AH77" s="446"/>
      <c r="AI77" s="446"/>
      <c r="AJ77" s="446"/>
      <c r="AK77" s="123"/>
      <c r="AL77" s="123"/>
      <c r="AM77" s="123">
        <f t="shared" si="2"/>
        <v>0</v>
      </c>
      <c r="AN77" s="328"/>
    </row>
    <row r="78" spans="1:40" ht="19.5" customHeight="1">
      <c r="A78" s="447" t="s">
        <v>220</v>
      </c>
      <c r="B78" s="447"/>
      <c r="C78" s="452" t="s">
        <v>221</v>
      </c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49" t="s">
        <v>222</v>
      </c>
      <c r="AD78" s="449"/>
      <c r="AE78" s="449"/>
      <c r="AF78" s="449"/>
      <c r="AG78" s="446">
        <v>9685</v>
      </c>
      <c r="AH78" s="446"/>
      <c r="AI78" s="446"/>
      <c r="AJ78" s="446"/>
      <c r="AK78" s="123">
        <v>10169</v>
      </c>
      <c r="AL78" s="123">
        <v>217</v>
      </c>
      <c r="AM78" s="123">
        <f t="shared" si="2"/>
        <v>20071</v>
      </c>
      <c r="AN78" s="328"/>
    </row>
    <row r="79" spans="1:40" ht="19.5" customHeight="1">
      <c r="A79" s="447" t="s">
        <v>223</v>
      </c>
      <c r="B79" s="447"/>
      <c r="C79" s="451" t="s">
        <v>224</v>
      </c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49" t="s">
        <v>225</v>
      </c>
      <c r="AD79" s="449"/>
      <c r="AE79" s="449"/>
      <c r="AF79" s="449"/>
      <c r="AG79" s="446"/>
      <c r="AH79" s="446"/>
      <c r="AI79" s="446"/>
      <c r="AJ79" s="446"/>
      <c r="AK79" s="123"/>
      <c r="AL79" s="123"/>
      <c r="AM79" s="123">
        <f t="shared" si="2"/>
        <v>0</v>
      </c>
      <c r="AN79" s="328"/>
    </row>
    <row r="80" spans="1:40" ht="19.5" customHeight="1">
      <c r="A80" s="447" t="s">
        <v>226</v>
      </c>
      <c r="B80" s="447"/>
      <c r="C80" s="451" t="s">
        <v>227</v>
      </c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49" t="s">
        <v>228</v>
      </c>
      <c r="AD80" s="449"/>
      <c r="AE80" s="449"/>
      <c r="AF80" s="449"/>
      <c r="AG80" s="446"/>
      <c r="AH80" s="446"/>
      <c r="AI80" s="446"/>
      <c r="AJ80" s="446"/>
      <c r="AK80" s="123"/>
      <c r="AL80" s="123"/>
      <c r="AM80" s="123">
        <f t="shared" si="2"/>
        <v>0</v>
      </c>
      <c r="AN80" s="328"/>
    </row>
    <row r="81" spans="1:40" ht="19.5" customHeight="1">
      <c r="A81" s="447" t="s">
        <v>229</v>
      </c>
      <c r="B81" s="447"/>
      <c r="C81" s="451" t="s">
        <v>230</v>
      </c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1"/>
      <c r="AA81" s="451"/>
      <c r="AB81" s="451"/>
      <c r="AC81" s="449" t="s">
        <v>231</v>
      </c>
      <c r="AD81" s="449"/>
      <c r="AE81" s="449"/>
      <c r="AF81" s="449"/>
      <c r="AG81" s="446">
        <v>2615</v>
      </c>
      <c r="AH81" s="446"/>
      <c r="AI81" s="446"/>
      <c r="AJ81" s="446"/>
      <c r="AK81" s="123">
        <v>2746</v>
      </c>
      <c r="AL81" s="123">
        <v>271</v>
      </c>
      <c r="AM81" s="123">
        <f t="shared" si="2"/>
        <v>5632</v>
      </c>
      <c r="AN81" s="328"/>
    </row>
    <row r="82" spans="1:40" s="3" customFormat="1" ht="19.5" customHeight="1">
      <c r="A82" s="443" t="s">
        <v>232</v>
      </c>
      <c r="B82" s="443"/>
      <c r="C82" s="444" t="s">
        <v>233</v>
      </c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5" t="s">
        <v>234</v>
      </c>
      <c r="AD82" s="445"/>
      <c r="AE82" s="445"/>
      <c r="AF82" s="445"/>
      <c r="AG82" s="446">
        <v>12300</v>
      </c>
      <c r="AH82" s="446"/>
      <c r="AI82" s="446"/>
      <c r="AJ82" s="446"/>
      <c r="AK82" s="124">
        <f>SUM(AK78:AK81)</f>
        <v>12915</v>
      </c>
      <c r="AL82" s="124">
        <f>SUM(AL75:AL81)</f>
        <v>1275</v>
      </c>
      <c r="AM82" s="123">
        <f t="shared" si="2"/>
        <v>26490</v>
      </c>
      <c r="AN82" s="407"/>
    </row>
    <row r="83" spans="1:40" ht="19.5" customHeight="1">
      <c r="A83" s="447" t="s">
        <v>235</v>
      </c>
      <c r="B83" s="447"/>
      <c r="C83" s="448" t="s">
        <v>236</v>
      </c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9" t="s">
        <v>237</v>
      </c>
      <c r="AD83" s="449"/>
      <c r="AE83" s="449"/>
      <c r="AF83" s="449"/>
      <c r="AG83" s="446">
        <v>45487</v>
      </c>
      <c r="AH83" s="446"/>
      <c r="AI83" s="446"/>
      <c r="AJ83" s="446"/>
      <c r="AK83" s="123">
        <v>58116</v>
      </c>
      <c r="AL83" s="123">
        <v>-127</v>
      </c>
      <c r="AM83" s="123">
        <f t="shared" si="2"/>
        <v>103476</v>
      </c>
      <c r="AN83" s="328"/>
    </row>
    <row r="84" spans="1:40" ht="19.5" customHeight="1">
      <c r="A84" s="447" t="s">
        <v>238</v>
      </c>
      <c r="B84" s="447"/>
      <c r="C84" s="448" t="s">
        <v>239</v>
      </c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9" t="s">
        <v>240</v>
      </c>
      <c r="AD84" s="449"/>
      <c r="AE84" s="449"/>
      <c r="AF84" s="449"/>
      <c r="AG84" s="446"/>
      <c r="AH84" s="446"/>
      <c r="AI84" s="446"/>
      <c r="AJ84" s="446"/>
      <c r="AK84" s="123"/>
      <c r="AL84" s="123"/>
      <c r="AM84" s="123">
        <f t="shared" si="2"/>
        <v>0</v>
      </c>
      <c r="AN84" s="328"/>
    </row>
    <row r="85" spans="1:40" ht="19.5" customHeight="1">
      <c r="A85" s="447" t="s">
        <v>241</v>
      </c>
      <c r="B85" s="447"/>
      <c r="C85" s="448" t="s">
        <v>242</v>
      </c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9" t="s">
        <v>243</v>
      </c>
      <c r="AD85" s="449"/>
      <c r="AE85" s="449"/>
      <c r="AF85" s="449"/>
      <c r="AG85" s="446"/>
      <c r="AH85" s="446"/>
      <c r="AI85" s="446"/>
      <c r="AJ85" s="446"/>
      <c r="AK85" s="123"/>
      <c r="AL85" s="123"/>
      <c r="AM85" s="123">
        <f t="shared" si="2"/>
        <v>0</v>
      </c>
      <c r="AN85" s="328"/>
    </row>
    <row r="86" spans="1:40" ht="19.5" customHeight="1">
      <c r="A86" s="447" t="s">
        <v>244</v>
      </c>
      <c r="B86" s="447"/>
      <c r="C86" s="448" t="s">
        <v>245</v>
      </c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9" t="s">
        <v>246</v>
      </c>
      <c r="AD86" s="449"/>
      <c r="AE86" s="449"/>
      <c r="AF86" s="449"/>
      <c r="AG86" s="446">
        <v>12282</v>
      </c>
      <c r="AH86" s="446"/>
      <c r="AI86" s="446"/>
      <c r="AJ86" s="446"/>
      <c r="AK86" s="123">
        <v>15691</v>
      </c>
      <c r="AL86" s="123">
        <v>-34</v>
      </c>
      <c r="AM86" s="123">
        <f t="shared" si="2"/>
        <v>27939</v>
      </c>
      <c r="AN86" s="328"/>
    </row>
    <row r="87" spans="1:40" s="3" customFormat="1" ht="19.5" customHeight="1">
      <c r="A87" s="443" t="s">
        <v>247</v>
      </c>
      <c r="B87" s="443"/>
      <c r="C87" s="450" t="s">
        <v>248</v>
      </c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445" t="s">
        <v>249</v>
      </c>
      <c r="AD87" s="445"/>
      <c r="AE87" s="445"/>
      <c r="AF87" s="445"/>
      <c r="AG87" s="446">
        <v>57769</v>
      </c>
      <c r="AH87" s="446"/>
      <c r="AI87" s="446"/>
      <c r="AJ87" s="446"/>
      <c r="AK87" s="124">
        <f>SUM(AK83:AK86)</f>
        <v>73807</v>
      </c>
      <c r="AL87" s="124">
        <f>SUM(AL83:AL86)</f>
        <v>-161</v>
      </c>
      <c r="AM87" s="123">
        <f t="shared" si="2"/>
        <v>131415</v>
      </c>
      <c r="AN87" s="407"/>
    </row>
    <row r="88" spans="1:40" ht="29.25" customHeight="1">
      <c r="A88" s="447" t="s">
        <v>250</v>
      </c>
      <c r="B88" s="447"/>
      <c r="C88" s="448" t="s">
        <v>251</v>
      </c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9" t="s">
        <v>252</v>
      </c>
      <c r="AD88" s="449"/>
      <c r="AE88" s="449"/>
      <c r="AF88" s="449"/>
      <c r="AG88" s="446"/>
      <c r="AH88" s="446"/>
      <c r="AI88" s="446"/>
      <c r="AJ88" s="446"/>
      <c r="AK88" s="123"/>
      <c r="AL88" s="123"/>
      <c r="AM88" s="123">
        <f t="shared" si="2"/>
        <v>0</v>
      </c>
      <c r="AN88" s="328"/>
    </row>
    <row r="89" spans="1:40" ht="29.25" customHeight="1">
      <c r="A89" s="447" t="s">
        <v>253</v>
      </c>
      <c r="B89" s="447"/>
      <c r="C89" s="448" t="s">
        <v>254</v>
      </c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9" t="s">
        <v>255</v>
      </c>
      <c r="AD89" s="449"/>
      <c r="AE89" s="449"/>
      <c r="AF89" s="449"/>
      <c r="AG89" s="446"/>
      <c r="AH89" s="446"/>
      <c r="AI89" s="446"/>
      <c r="AJ89" s="446"/>
      <c r="AK89" s="123"/>
      <c r="AL89" s="123"/>
      <c r="AM89" s="123">
        <f t="shared" si="2"/>
        <v>0</v>
      </c>
      <c r="AN89" s="328"/>
    </row>
    <row r="90" spans="1:40" ht="29.25" customHeight="1">
      <c r="A90" s="447" t="s">
        <v>256</v>
      </c>
      <c r="B90" s="447"/>
      <c r="C90" s="448" t="s">
        <v>257</v>
      </c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9" t="s">
        <v>258</v>
      </c>
      <c r="AD90" s="449"/>
      <c r="AE90" s="449"/>
      <c r="AF90" s="449"/>
      <c r="AG90" s="446"/>
      <c r="AH90" s="446"/>
      <c r="AI90" s="446"/>
      <c r="AJ90" s="446"/>
      <c r="AK90" s="123"/>
      <c r="AL90" s="123"/>
      <c r="AM90" s="123">
        <f t="shared" si="2"/>
        <v>0</v>
      </c>
      <c r="AN90" s="328"/>
    </row>
    <row r="91" spans="1:40" ht="19.5" customHeight="1">
      <c r="A91" s="447" t="s">
        <v>259</v>
      </c>
      <c r="B91" s="447"/>
      <c r="C91" s="448" t="s">
        <v>260</v>
      </c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449" t="s">
        <v>261</v>
      </c>
      <c r="AD91" s="449"/>
      <c r="AE91" s="449"/>
      <c r="AF91" s="449"/>
      <c r="AG91" s="446"/>
      <c r="AH91" s="446"/>
      <c r="AI91" s="446"/>
      <c r="AJ91" s="446"/>
      <c r="AK91" s="123"/>
      <c r="AL91" s="123"/>
      <c r="AM91" s="123">
        <f t="shared" si="2"/>
        <v>0</v>
      </c>
      <c r="AN91" s="328"/>
    </row>
    <row r="92" spans="1:40" ht="29.25" customHeight="1">
      <c r="A92" s="447" t="s">
        <v>262</v>
      </c>
      <c r="B92" s="447"/>
      <c r="C92" s="448" t="s">
        <v>263</v>
      </c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9" t="s">
        <v>264</v>
      </c>
      <c r="AD92" s="449"/>
      <c r="AE92" s="449"/>
      <c r="AF92" s="449"/>
      <c r="AG92" s="446"/>
      <c r="AH92" s="446"/>
      <c r="AI92" s="446"/>
      <c r="AJ92" s="446"/>
      <c r="AK92" s="123"/>
      <c r="AL92" s="123"/>
      <c r="AM92" s="123">
        <f t="shared" si="2"/>
        <v>0</v>
      </c>
      <c r="AN92" s="328"/>
    </row>
    <row r="93" spans="1:40" ht="29.25" customHeight="1">
      <c r="A93" s="447" t="s">
        <v>265</v>
      </c>
      <c r="B93" s="447"/>
      <c r="C93" s="448" t="s">
        <v>266</v>
      </c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9" t="s">
        <v>267</v>
      </c>
      <c r="AD93" s="449"/>
      <c r="AE93" s="449"/>
      <c r="AF93" s="449"/>
      <c r="AG93" s="446">
        <v>500</v>
      </c>
      <c r="AH93" s="446"/>
      <c r="AI93" s="446"/>
      <c r="AJ93" s="446"/>
      <c r="AK93" s="123"/>
      <c r="AL93" s="123"/>
      <c r="AM93" s="123">
        <f t="shared" si="2"/>
        <v>500</v>
      </c>
      <c r="AN93" s="328"/>
    </row>
    <row r="94" spans="1:40" ht="19.5" customHeight="1">
      <c r="A94" s="447" t="s">
        <v>268</v>
      </c>
      <c r="B94" s="447"/>
      <c r="C94" s="448" t="s">
        <v>269</v>
      </c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9" t="s">
        <v>270</v>
      </c>
      <c r="AD94" s="449"/>
      <c r="AE94" s="449"/>
      <c r="AF94" s="449"/>
      <c r="AG94" s="446"/>
      <c r="AH94" s="446"/>
      <c r="AI94" s="446"/>
      <c r="AJ94" s="446"/>
      <c r="AK94" s="123"/>
      <c r="AL94" s="123"/>
      <c r="AM94" s="123">
        <f t="shared" si="2"/>
        <v>0</v>
      </c>
      <c r="AN94" s="328"/>
    </row>
    <row r="95" spans="1:40" ht="19.5" customHeight="1">
      <c r="A95" s="447" t="s">
        <v>271</v>
      </c>
      <c r="B95" s="447"/>
      <c r="C95" s="448" t="s">
        <v>272</v>
      </c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9" t="s">
        <v>273</v>
      </c>
      <c r="AD95" s="449"/>
      <c r="AE95" s="449"/>
      <c r="AF95" s="449"/>
      <c r="AG95" s="446"/>
      <c r="AH95" s="446"/>
      <c r="AI95" s="446"/>
      <c r="AJ95" s="446"/>
      <c r="AK95" s="123"/>
      <c r="AL95" s="123"/>
      <c r="AM95" s="123">
        <f t="shared" si="2"/>
        <v>0</v>
      </c>
      <c r="AN95" s="328"/>
    </row>
    <row r="96" spans="1:40" ht="19.5" customHeight="1">
      <c r="A96" s="443" t="s">
        <v>274</v>
      </c>
      <c r="B96" s="443"/>
      <c r="C96" s="450" t="s">
        <v>275</v>
      </c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50"/>
      <c r="AC96" s="445" t="s">
        <v>276</v>
      </c>
      <c r="AD96" s="445"/>
      <c r="AE96" s="445"/>
      <c r="AF96" s="445"/>
      <c r="AG96" s="446">
        <v>500</v>
      </c>
      <c r="AH96" s="446"/>
      <c r="AI96" s="446"/>
      <c r="AJ96" s="446"/>
      <c r="AK96" s="123"/>
      <c r="AL96" s="123"/>
      <c r="AM96" s="123">
        <f t="shared" si="2"/>
        <v>500</v>
      </c>
      <c r="AN96" s="328"/>
    </row>
    <row r="97" spans="1:40" s="3" customFormat="1" ht="19.5" customHeight="1">
      <c r="A97" s="443" t="s">
        <v>277</v>
      </c>
      <c r="B97" s="443"/>
      <c r="C97" s="444" t="s">
        <v>278</v>
      </c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5" t="s">
        <v>279</v>
      </c>
      <c r="AD97" s="445"/>
      <c r="AE97" s="445"/>
      <c r="AF97" s="445"/>
      <c r="AG97" s="446">
        <v>286524</v>
      </c>
      <c r="AH97" s="446"/>
      <c r="AI97" s="446"/>
      <c r="AJ97" s="446"/>
      <c r="AK97" s="408">
        <f>SUM(AK26+AK27+AK52+AK61+AK74+AK82+AK87+AK96)</f>
        <v>114370</v>
      </c>
      <c r="AL97" s="408">
        <f>SUM(AL26+AL27+AL52+AL61+AL74+AL82+AL87+AL96)</f>
        <v>2268</v>
      </c>
      <c r="AM97" s="123">
        <f t="shared" si="2"/>
        <v>403162</v>
      </c>
      <c r="AN97" s="407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4">
    <mergeCell ref="A7:B7"/>
    <mergeCell ref="C7:AB7"/>
    <mergeCell ref="A5:AF5"/>
    <mergeCell ref="AG5:AJ5"/>
    <mergeCell ref="A6:B6"/>
    <mergeCell ref="C6:AB6"/>
    <mergeCell ref="AC6:AF6"/>
    <mergeCell ref="AG6:AJ6"/>
    <mergeCell ref="AC7:AF7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6:B96"/>
    <mergeCell ref="C96:AB96"/>
    <mergeCell ref="AC96:AF96"/>
    <mergeCell ref="AG96:AJ96"/>
    <mergeCell ref="A94:B94"/>
    <mergeCell ref="C94:AB94"/>
    <mergeCell ref="AC94:AF94"/>
    <mergeCell ref="AG94:AJ94"/>
    <mergeCell ref="AC93:AF93"/>
    <mergeCell ref="AG93:AJ93"/>
    <mergeCell ref="A95:B95"/>
    <mergeCell ref="C95:AB95"/>
    <mergeCell ref="AC95:AF95"/>
    <mergeCell ref="AG95:AJ95"/>
    <mergeCell ref="A2:AN2"/>
    <mergeCell ref="A3:AN3"/>
    <mergeCell ref="A4:AN4"/>
    <mergeCell ref="AK1:AM1"/>
    <mergeCell ref="A97:B97"/>
    <mergeCell ref="C97:AB97"/>
    <mergeCell ref="AC97:AF97"/>
    <mergeCell ref="AG97:AJ97"/>
    <mergeCell ref="A93:B93"/>
    <mergeCell ref="C93:AB9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65" r:id="rId1"/>
  <headerFooter alignWithMargins="0">
    <oddHeader>&amp;C2. melléklet</oddHeader>
  </headerFooter>
  <rowBreaks count="1" manualBreakCount="1">
    <brk id="4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view="pageLayout" workbookViewId="0" topLeftCell="A1">
      <selection activeCell="H7" sqref="H7"/>
    </sheetView>
  </sheetViews>
  <sheetFormatPr defaultColWidth="9.140625" defaultRowHeight="15"/>
  <cols>
    <col min="1" max="1" width="68.57421875" style="251" customWidth="1"/>
    <col min="2" max="2" width="14.57421875" style="342" customWidth="1"/>
    <col min="3" max="3" width="16.28125" style="251" customWidth="1"/>
    <col min="4" max="16384" width="9.140625" style="251" customWidth="1"/>
  </cols>
  <sheetData>
    <row r="1" spans="1:4" ht="18">
      <c r="A1" s="473"/>
      <c r="B1" s="474"/>
      <c r="C1" s="249"/>
      <c r="D1" s="250"/>
    </row>
    <row r="2" spans="1:4" ht="33.75" customHeight="1">
      <c r="A2" s="475" t="s">
        <v>779</v>
      </c>
      <c r="B2" s="476"/>
      <c r="C2" s="252"/>
      <c r="D2" s="253"/>
    </row>
    <row r="3" spans="1:4" ht="18">
      <c r="A3" s="254"/>
      <c r="B3" s="338"/>
      <c r="C3" s="254"/>
      <c r="D3" s="250"/>
    </row>
    <row r="4" spans="1:4" ht="18">
      <c r="A4" s="254"/>
      <c r="B4" s="338"/>
      <c r="C4" s="254"/>
      <c r="D4" s="250"/>
    </row>
    <row r="5" spans="1:4" ht="18">
      <c r="A5" s="255"/>
      <c r="B5" s="346" t="s">
        <v>640</v>
      </c>
      <c r="C5" s="254"/>
      <c r="D5" s="250"/>
    </row>
    <row r="6" spans="1:4" ht="36">
      <c r="A6" s="256" t="s">
        <v>641</v>
      </c>
      <c r="B6" s="339" t="s">
        <v>780</v>
      </c>
      <c r="D6" s="250"/>
    </row>
    <row r="7" spans="1:4" ht="18">
      <c r="A7" s="257" t="s">
        <v>781</v>
      </c>
      <c r="B7" s="340">
        <v>1843</v>
      </c>
      <c r="D7" s="250"/>
    </row>
    <row r="8" spans="1:4" ht="18">
      <c r="A8" s="259" t="s">
        <v>782</v>
      </c>
      <c r="B8" s="340">
        <v>66</v>
      </c>
      <c r="D8" s="250"/>
    </row>
    <row r="9" spans="1:4" ht="18">
      <c r="A9" s="257" t="s">
        <v>783</v>
      </c>
      <c r="B9" s="340">
        <v>70</v>
      </c>
      <c r="D9" s="250"/>
    </row>
    <row r="10" spans="1:4" ht="18">
      <c r="A10" s="258" t="s">
        <v>642</v>
      </c>
      <c r="B10" s="340">
        <v>43384</v>
      </c>
      <c r="D10" s="250"/>
    </row>
    <row r="11" spans="1:4" ht="18">
      <c r="A11" s="257" t="s">
        <v>693</v>
      </c>
      <c r="B11" s="340">
        <v>260</v>
      </c>
      <c r="D11" s="250"/>
    </row>
    <row r="12" spans="1:4" ht="18">
      <c r="A12" s="260" t="s">
        <v>694</v>
      </c>
      <c r="B12" s="266">
        <f>SUM(B7:B11)</f>
        <v>45623</v>
      </c>
      <c r="D12" s="250"/>
    </row>
    <row r="13" spans="1:4" ht="18">
      <c r="A13" s="257" t="s">
        <v>643</v>
      </c>
      <c r="B13" s="340">
        <v>130</v>
      </c>
      <c r="D13" s="250"/>
    </row>
    <row r="14" spans="1:4" ht="18">
      <c r="A14" s="257" t="s">
        <v>644</v>
      </c>
      <c r="B14" s="340">
        <v>100</v>
      </c>
      <c r="D14" s="261"/>
    </row>
    <row r="15" spans="1:5" ht="18">
      <c r="A15" s="257" t="s">
        <v>784</v>
      </c>
      <c r="B15" s="340">
        <v>600</v>
      </c>
      <c r="D15" s="261"/>
      <c r="E15" s="261"/>
    </row>
    <row r="16" spans="1:5" ht="18">
      <c r="A16" s="257" t="s">
        <v>717</v>
      </c>
      <c r="B16" s="340">
        <v>380</v>
      </c>
      <c r="D16" s="261"/>
      <c r="E16" s="261"/>
    </row>
    <row r="17" spans="1:5" ht="18">
      <c r="A17" s="257" t="s">
        <v>695</v>
      </c>
      <c r="B17" s="340">
        <v>900</v>
      </c>
      <c r="D17" s="261"/>
      <c r="E17" s="261"/>
    </row>
    <row r="18" spans="1:5" ht="18">
      <c r="A18" s="257" t="s">
        <v>785</v>
      </c>
      <c r="B18" s="340">
        <v>900</v>
      </c>
      <c r="D18" s="261"/>
      <c r="E18" s="261"/>
    </row>
    <row r="19" spans="1:5" ht="18">
      <c r="A19" s="262" t="s">
        <v>696</v>
      </c>
      <c r="B19" s="263">
        <f>SUM(B13:B18)</f>
        <v>3010</v>
      </c>
      <c r="D19" s="264"/>
      <c r="E19" s="265"/>
    </row>
    <row r="20" spans="1:5" ht="18">
      <c r="A20" s="259" t="s">
        <v>786</v>
      </c>
      <c r="B20" s="331">
        <v>48575</v>
      </c>
      <c r="C20" s="265"/>
      <c r="D20" s="265"/>
      <c r="E20" s="265"/>
    </row>
    <row r="21" spans="1:5" s="335" customFormat="1" ht="18">
      <c r="A21" s="259" t="s">
        <v>645</v>
      </c>
      <c r="B21" s="331">
        <v>39415</v>
      </c>
      <c r="C21" s="333"/>
      <c r="D21" s="332"/>
      <c r="E21" s="334"/>
    </row>
    <row r="22" spans="1:5" s="272" customFormat="1" ht="18">
      <c r="A22" s="336" t="s">
        <v>787</v>
      </c>
      <c r="B22" s="337">
        <f>SUM(B20:B21)</f>
        <v>87990</v>
      </c>
      <c r="C22" s="264"/>
      <c r="D22" s="264"/>
      <c r="E22" s="264"/>
    </row>
    <row r="23" spans="1:5" ht="15.75">
      <c r="A23" s="269"/>
      <c r="B23" s="277"/>
      <c r="C23" s="269"/>
      <c r="D23" s="269"/>
      <c r="E23" s="269"/>
    </row>
    <row r="24" spans="1:5" ht="18">
      <c r="A24" s="270"/>
      <c r="B24" s="271"/>
      <c r="C24" s="267"/>
      <c r="D24" s="268"/>
      <c r="E24" s="269"/>
    </row>
    <row r="25" spans="1:5" ht="18">
      <c r="A25" s="270"/>
      <c r="B25" s="271"/>
      <c r="C25" s="267"/>
      <c r="D25" s="268"/>
      <c r="E25" s="269"/>
    </row>
    <row r="26" spans="1:5" ht="15.75">
      <c r="A26" s="265"/>
      <c r="B26" s="341"/>
      <c r="C26" s="265"/>
      <c r="D26" s="265"/>
      <c r="E26" s="265"/>
    </row>
    <row r="27" spans="1:5" ht="18">
      <c r="A27" s="265"/>
      <c r="B27" s="341"/>
      <c r="C27" s="265"/>
      <c r="D27" s="272"/>
      <c r="E27" s="265"/>
    </row>
    <row r="28" spans="1:5" ht="18">
      <c r="A28" s="265"/>
      <c r="B28" s="341"/>
      <c r="C28" s="265"/>
      <c r="D28" s="272"/>
      <c r="E28" s="265"/>
    </row>
    <row r="29" spans="1:5" ht="18">
      <c r="A29" s="265"/>
      <c r="B29" s="341"/>
      <c r="C29" s="265"/>
      <c r="D29" s="272"/>
      <c r="E29" s="265"/>
    </row>
    <row r="30" spans="1:5" ht="18">
      <c r="A30" s="265"/>
      <c r="B30" s="341"/>
      <c r="C30" s="265"/>
      <c r="D30" s="272"/>
      <c r="E30" s="265"/>
    </row>
    <row r="31" spans="1:5" ht="18">
      <c r="A31" s="265"/>
      <c r="B31" s="341"/>
      <c r="C31" s="265"/>
      <c r="D31" s="272"/>
      <c r="E31" s="265"/>
    </row>
    <row r="48" ht="12.75">
      <c r="C48" s="248"/>
    </row>
    <row r="49" spans="2:3" ht="18">
      <c r="B49" s="475"/>
      <c r="C49" s="475"/>
    </row>
    <row r="52" spans="2:3" ht="18">
      <c r="B52" s="343"/>
      <c r="C52" s="273"/>
    </row>
    <row r="53" spans="2:3" ht="15.75">
      <c r="B53" s="344"/>
      <c r="C53" s="274"/>
    </row>
    <row r="54" spans="2:3" ht="15">
      <c r="B54" s="275"/>
      <c r="C54" s="275"/>
    </row>
    <row r="55" spans="2:3" ht="15">
      <c r="B55" s="275"/>
      <c r="C55" s="275"/>
    </row>
    <row r="56" spans="2:3" ht="15">
      <c r="B56" s="275"/>
      <c r="C56" s="275"/>
    </row>
    <row r="57" spans="2:3" ht="15">
      <c r="B57" s="275"/>
      <c r="C57" s="275"/>
    </row>
    <row r="58" spans="2:3" ht="15">
      <c r="B58" s="275"/>
      <c r="C58" s="275"/>
    </row>
    <row r="59" spans="2:3" ht="15">
      <c r="B59" s="275"/>
      <c r="C59" s="275"/>
    </row>
    <row r="60" spans="2:3" ht="15">
      <c r="B60" s="275"/>
      <c r="C60" s="275"/>
    </row>
    <row r="61" spans="2:3" ht="15">
      <c r="B61" s="275"/>
      <c r="C61" s="275"/>
    </row>
    <row r="62" spans="2:3" ht="15">
      <c r="B62" s="275"/>
      <c r="C62" s="275"/>
    </row>
    <row r="63" spans="2:3" ht="14.25">
      <c r="B63" s="345"/>
      <c r="C63" s="276"/>
    </row>
    <row r="64" spans="2:3" ht="14.25">
      <c r="B64" s="345"/>
      <c r="C64" s="276"/>
    </row>
    <row r="65" spans="2:3" ht="14.25">
      <c r="B65" s="345"/>
      <c r="C65" s="276"/>
    </row>
    <row r="66" spans="2:3" ht="14.25">
      <c r="B66" s="345"/>
      <c r="C66" s="276"/>
    </row>
    <row r="67" spans="2:3" ht="15.75">
      <c r="B67" s="277"/>
      <c r="C67" s="277"/>
    </row>
  </sheetData>
  <sheetProtection/>
  <mergeCells count="3">
    <mergeCell ref="A1:B1"/>
    <mergeCell ref="A2:B2"/>
    <mergeCell ref="B49:C49"/>
  </mergeCells>
  <printOptions/>
  <pageMargins left="0.75" right="0.75" top="1" bottom="1" header="0.5" footer="0.5"/>
  <pageSetup horizontalDpi="600" verticalDpi="600" orientation="portrait" paperSize="9" scale="76" r:id="rId1"/>
  <headerFooter alignWithMargins="0">
    <oddHeader>&amp;C2.1.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A1" sqref="A1:B1"/>
    </sheetView>
  </sheetViews>
  <sheetFormatPr defaultColWidth="9.00390625" defaultRowHeight="15"/>
  <cols>
    <col min="1" max="1" width="51.8515625" style="375" customWidth="1"/>
    <col min="2" max="2" width="15.28125" style="375" customWidth="1"/>
    <col min="3" max="3" width="15.7109375" style="375" customWidth="1"/>
    <col min="4" max="16384" width="9.00390625" style="375" customWidth="1"/>
  </cols>
  <sheetData>
    <row r="1" spans="1:2" ht="14.25">
      <c r="A1" s="477"/>
      <c r="B1" s="478"/>
    </row>
    <row r="2" spans="1:3" ht="41.25" customHeight="1">
      <c r="A2" s="479" t="s">
        <v>828</v>
      </c>
      <c r="B2" s="479"/>
      <c r="C2" s="376"/>
    </row>
    <row r="3" spans="1:3" ht="18">
      <c r="A3" s="377"/>
      <c r="B3" s="377"/>
      <c r="C3" s="377"/>
    </row>
    <row r="4" spans="1:3" ht="18">
      <c r="A4" s="377"/>
      <c r="B4" s="377"/>
      <c r="C4" s="377"/>
    </row>
    <row r="5" spans="1:3" ht="18">
      <c r="A5" s="377"/>
      <c r="B5" s="377"/>
      <c r="C5" s="377"/>
    </row>
    <row r="6" spans="1:2" ht="18">
      <c r="A6" s="378"/>
      <c r="B6" s="379" t="s">
        <v>640</v>
      </c>
    </row>
    <row r="7" spans="1:2" ht="45.75" customHeight="1">
      <c r="A7" s="380" t="s">
        <v>646</v>
      </c>
      <c r="B7" s="381" t="s">
        <v>823</v>
      </c>
    </row>
    <row r="8" spans="1:2" ht="18">
      <c r="A8" s="382" t="s">
        <v>681</v>
      </c>
      <c r="B8" s="383">
        <v>13485</v>
      </c>
    </row>
    <row r="9" spans="1:2" ht="18">
      <c r="A9" s="384"/>
      <c r="B9" s="385"/>
    </row>
    <row r="10" spans="1:4" ht="18">
      <c r="A10" s="386" t="s">
        <v>824</v>
      </c>
      <c r="B10" s="387">
        <v>3500</v>
      </c>
      <c r="D10" s="388"/>
    </row>
    <row r="11" spans="1:2" ht="18">
      <c r="A11" s="384" t="s">
        <v>825</v>
      </c>
      <c r="B11" s="387">
        <v>200</v>
      </c>
    </row>
    <row r="12" spans="1:2" ht="18">
      <c r="A12" s="389" t="s">
        <v>826</v>
      </c>
      <c r="B12" s="387">
        <v>450</v>
      </c>
    </row>
    <row r="13" spans="1:2" ht="18">
      <c r="A13" s="390" t="s">
        <v>827</v>
      </c>
      <c r="B13" s="383">
        <f>SUM(B8-B9-B10-B11-B12)</f>
        <v>9335</v>
      </c>
    </row>
    <row r="14" spans="1:2" ht="18">
      <c r="A14" s="384"/>
      <c r="B14" s="385"/>
    </row>
    <row r="15" spans="1:2" ht="18">
      <c r="A15" s="384"/>
      <c r="B15" s="391"/>
    </row>
    <row r="16" spans="1:2" ht="18">
      <c r="A16" s="384"/>
      <c r="B16" s="391"/>
    </row>
    <row r="17" spans="1:2" ht="18">
      <c r="A17" s="392" t="s">
        <v>561</v>
      </c>
      <c r="B17" s="393">
        <f>SUM(B9:B13)</f>
        <v>13485</v>
      </c>
    </row>
    <row r="21" spans="1:3" ht="15.75">
      <c r="A21" s="394"/>
      <c r="B21" s="394"/>
      <c r="C21" s="395"/>
    </row>
    <row r="22" spans="1:3" ht="12.75">
      <c r="A22" s="396"/>
      <c r="B22" s="397"/>
      <c r="C22" s="397"/>
    </row>
    <row r="23" spans="1:3" ht="12.75">
      <c r="A23" s="396"/>
      <c r="B23" s="398"/>
      <c r="C23" s="397"/>
    </row>
    <row r="24" spans="1:2" ht="12.75">
      <c r="A24" s="396"/>
      <c r="B24" s="398"/>
    </row>
    <row r="25" spans="1:2" ht="12.75">
      <c r="A25" s="396"/>
      <c r="B25" s="398"/>
    </row>
    <row r="26" spans="1:2" ht="12.75">
      <c r="A26" s="396"/>
      <c r="B26" s="398"/>
    </row>
    <row r="27" spans="1:2" ht="12.75">
      <c r="A27" s="396"/>
      <c r="B27" s="398"/>
    </row>
    <row r="28" spans="1:2" ht="12.75">
      <c r="A28" s="396"/>
      <c r="B28" s="398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&amp;C2.2.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67"/>
  <sheetViews>
    <sheetView view="pageLayout" zoomScaleSheetLayoutView="100" workbookViewId="0" topLeftCell="A44">
      <selection activeCell="AM66" sqref="AM66:AM67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39" width="11.421875" style="1" customWidth="1"/>
    <col min="40" max="40" width="11.8515625" style="2" customWidth="1"/>
    <col min="41" max="47" width="2.7109375" style="1" customWidth="1"/>
    <col min="48" max="16384" width="9.140625" style="1" customWidth="1"/>
  </cols>
  <sheetData>
    <row r="1" spans="37:39" ht="21.75" customHeight="1">
      <c r="AK1" s="418"/>
      <c r="AL1" s="418"/>
      <c r="AM1" s="418"/>
    </row>
    <row r="2" spans="1:40" ht="31.5" customHeight="1">
      <c r="A2" s="417" t="s">
        <v>583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</row>
    <row r="3" spans="1:40" ht="31.5" customHeight="1">
      <c r="A3" s="438" t="s">
        <v>788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</row>
    <row r="4" spans="1:40" ht="25.5" customHeight="1">
      <c r="A4" s="439" t="s">
        <v>280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</row>
    <row r="5" spans="1:40" ht="19.5" customHeight="1">
      <c r="A5" s="483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</row>
    <row r="6" spans="1:40" ht="45.75" customHeight="1">
      <c r="A6" s="465" t="s">
        <v>2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86" t="s">
        <v>833</v>
      </c>
      <c r="AH6" s="487"/>
      <c r="AI6" s="487"/>
      <c r="AJ6" s="487"/>
      <c r="AK6" s="487"/>
      <c r="AL6" s="487"/>
      <c r="AM6" s="488"/>
      <c r="AN6" s="412"/>
    </row>
    <row r="7" spans="1:41" ht="34.5" customHeight="1">
      <c r="A7" s="468" t="s">
        <v>3</v>
      </c>
      <c r="B7" s="469"/>
      <c r="C7" s="470" t="s">
        <v>4</v>
      </c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2" t="s">
        <v>5</v>
      </c>
      <c r="AD7" s="471"/>
      <c r="AE7" s="471"/>
      <c r="AF7" s="471"/>
      <c r="AG7" s="469" t="s">
        <v>6</v>
      </c>
      <c r="AH7" s="485"/>
      <c r="AI7" s="485"/>
      <c r="AJ7" s="485"/>
      <c r="AK7" s="129" t="s">
        <v>831</v>
      </c>
      <c r="AL7" s="129" t="s">
        <v>830</v>
      </c>
      <c r="AM7" s="119" t="s">
        <v>832</v>
      </c>
      <c r="AN7" s="411"/>
      <c r="AO7" s="127"/>
    </row>
    <row r="8" spans="1:42" ht="12.75">
      <c r="A8" s="463" t="s">
        <v>7</v>
      </c>
      <c r="B8" s="463"/>
      <c r="C8" s="464" t="s">
        <v>8</v>
      </c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 t="s">
        <v>9</v>
      </c>
      <c r="AD8" s="485"/>
      <c r="AE8" s="485"/>
      <c r="AF8" s="485"/>
      <c r="AG8" s="464" t="s">
        <v>10</v>
      </c>
      <c r="AH8" s="464"/>
      <c r="AI8" s="464"/>
      <c r="AJ8" s="464"/>
      <c r="AK8" s="121"/>
      <c r="AL8" s="121"/>
      <c r="AM8" s="121"/>
      <c r="AN8" s="128"/>
      <c r="AO8" s="128"/>
      <c r="AP8" s="2"/>
    </row>
    <row r="9" spans="1:40" s="3" customFormat="1" ht="19.5" customHeight="1">
      <c r="A9" s="481" t="s">
        <v>11</v>
      </c>
      <c r="B9" s="464"/>
      <c r="C9" s="460" t="s">
        <v>281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51" t="s">
        <v>282</v>
      </c>
      <c r="AD9" s="451"/>
      <c r="AE9" s="451"/>
      <c r="AF9" s="451"/>
      <c r="AG9" s="480">
        <v>56488</v>
      </c>
      <c r="AH9" s="446"/>
      <c r="AI9" s="446"/>
      <c r="AJ9" s="446"/>
      <c r="AK9" s="130"/>
      <c r="AL9" s="130"/>
      <c r="AM9" s="414">
        <f aca="true" t="shared" si="0" ref="AM9:AM40">SUM(AG9:AL9)</f>
        <v>56488</v>
      </c>
      <c r="AN9" s="416"/>
    </row>
    <row r="10" spans="1:40" s="3" customFormat="1" ht="19.5" customHeight="1">
      <c r="A10" s="481" t="s">
        <v>14</v>
      </c>
      <c r="B10" s="464"/>
      <c r="C10" s="457" t="s">
        <v>283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1" t="s">
        <v>284</v>
      </c>
      <c r="AD10" s="451"/>
      <c r="AE10" s="451"/>
      <c r="AF10" s="451"/>
      <c r="AG10" s="480">
        <v>36885</v>
      </c>
      <c r="AH10" s="446"/>
      <c r="AI10" s="446"/>
      <c r="AJ10" s="446"/>
      <c r="AK10" s="130"/>
      <c r="AL10" s="130"/>
      <c r="AM10" s="414">
        <f t="shared" si="0"/>
        <v>36885</v>
      </c>
      <c r="AN10" s="416"/>
    </row>
    <row r="11" spans="1:40" s="3" customFormat="1" ht="30.75" customHeight="1">
      <c r="A11" s="481" t="s">
        <v>17</v>
      </c>
      <c r="B11" s="464"/>
      <c r="C11" s="457" t="s">
        <v>285</v>
      </c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1" t="s">
        <v>286</v>
      </c>
      <c r="AD11" s="451"/>
      <c r="AE11" s="451"/>
      <c r="AF11" s="451"/>
      <c r="AG11" s="480">
        <v>44956</v>
      </c>
      <c r="AH11" s="446"/>
      <c r="AI11" s="446"/>
      <c r="AJ11" s="446"/>
      <c r="AK11" s="130">
        <v>385</v>
      </c>
      <c r="AL11" s="130"/>
      <c r="AM11" s="414">
        <f t="shared" si="0"/>
        <v>45341</v>
      </c>
      <c r="AN11" s="416"/>
    </row>
    <row r="12" spans="1:39" ht="19.5" customHeight="1">
      <c r="A12" s="481" t="s">
        <v>20</v>
      </c>
      <c r="B12" s="464"/>
      <c r="C12" s="457" t="s">
        <v>287</v>
      </c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1" t="s">
        <v>288</v>
      </c>
      <c r="AD12" s="451"/>
      <c r="AE12" s="451"/>
      <c r="AF12" s="451"/>
      <c r="AG12" s="480">
        <v>1498</v>
      </c>
      <c r="AH12" s="446"/>
      <c r="AI12" s="446"/>
      <c r="AJ12" s="446"/>
      <c r="AK12" s="130"/>
      <c r="AL12" s="130"/>
      <c r="AM12" s="414">
        <f t="shared" si="0"/>
        <v>1498</v>
      </c>
    </row>
    <row r="13" spans="1:39" s="2" customFormat="1" ht="19.5" customHeight="1">
      <c r="A13" s="481" t="s">
        <v>23</v>
      </c>
      <c r="B13" s="464"/>
      <c r="C13" s="457" t="s">
        <v>289</v>
      </c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1" t="s">
        <v>290</v>
      </c>
      <c r="AD13" s="451"/>
      <c r="AE13" s="451"/>
      <c r="AF13" s="451"/>
      <c r="AG13" s="480"/>
      <c r="AH13" s="446"/>
      <c r="AI13" s="446"/>
      <c r="AJ13" s="446"/>
      <c r="AK13" s="130"/>
      <c r="AL13" s="130"/>
      <c r="AM13" s="414">
        <f t="shared" si="0"/>
        <v>0</v>
      </c>
    </row>
    <row r="14" spans="1:39" s="2" customFormat="1" ht="19.5" customHeight="1">
      <c r="A14" s="481" t="s">
        <v>26</v>
      </c>
      <c r="B14" s="464"/>
      <c r="C14" s="457" t="s">
        <v>291</v>
      </c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1" t="s">
        <v>292</v>
      </c>
      <c r="AD14" s="451"/>
      <c r="AE14" s="451"/>
      <c r="AF14" s="451"/>
      <c r="AG14" s="480"/>
      <c r="AH14" s="446"/>
      <c r="AI14" s="446"/>
      <c r="AJ14" s="446"/>
      <c r="AK14" s="130">
        <v>2186</v>
      </c>
      <c r="AL14" s="130">
        <v>1268</v>
      </c>
      <c r="AM14" s="414">
        <f t="shared" si="0"/>
        <v>3454</v>
      </c>
    </row>
    <row r="15" spans="1:40" ht="19.5" customHeight="1">
      <c r="A15" s="482" t="s">
        <v>29</v>
      </c>
      <c r="B15" s="470"/>
      <c r="C15" s="456" t="s">
        <v>293</v>
      </c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44" t="s">
        <v>294</v>
      </c>
      <c r="AD15" s="444"/>
      <c r="AE15" s="444"/>
      <c r="AF15" s="444"/>
      <c r="AG15" s="480">
        <v>139827</v>
      </c>
      <c r="AH15" s="446"/>
      <c r="AI15" s="446"/>
      <c r="AJ15" s="446"/>
      <c r="AK15" s="130">
        <f>SUM(AK9:AK14)</f>
        <v>2571</v>
      </c>
      <c r="AL15" s="130">
        <f>SUM(AL9:AL14)</f>
        <v>1268</v>
      </c>
      <c r="AM15" s="414">
        <f t="shared" si="0"/>
        <v>143666</v>
      </c>
      <c r="AN15" s="413"/>
    </row>
    <row r="16" spans="1:39" ht="19.5" customHeight="1">
      <c r="A16" s="481" t="s">
        <v>32</v>
      </c>
      <c r="B16" s="464"/>
      <c r="C16" s="457" t="s">
        <v>295</v>
      </c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1" t="s">
        <v>296</v>
      </c>
      <c r="AD16" s="451"/>
      <c r="AE16" s="451"/>
      <c r="AF16" s="451"/>
      <c r="AG16" s="480"/>
      <c r="AH16" s="446"/>
      <c r="AI16" s="446"/>
      <c r="AJ16" s="446"/>
      <c r="AK16" s="130"/>
      <c r="AL16" s="130"/>
      <c r="AM16" s="414">
        <f t="shared" si="0"/>
        <v>0</v>
      </c>
    </row>
    <row r="17" spans="1:39" ht="29.25" customHeight="1">
      <c r="A17" s="481" t="s">
        <v>35</v>
      </c>
      <c r="B17" s="464"/>
      <c r="C17" s="457" t="s">
        <v>297</v>
      </c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1" t="s">
        <v>298</v>
      </c>
      <c r="AD17" s="451"/>
      <c r="AE17" s="451"/>
      <c r="AF17" s="451"/>
      <c r="AG17" s="480"/>
      <c r="AH17" s="446"/>
      <c r="AI17" s="446"/>
      <c r="AJ17" s="446"/>
      <c r="AK17" s="130"/>
      <c r="AL17" s="130"/>
      <c r="AM17" s="414">
        <f t="shared" si="0"/>
        <v>0</v>
      </c>
    </row>
    <row r="18" spans="1:39" ht="29.25" customHeight="1">
      <c r="A18" s="481" t="s">
        <v>38</v>
      </c>
      <c r="B18" s="464"/>
      <c r="C18" s="457" t="s">
        <v>299</v>
      </c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1" t="s">
        <v>300</v>
      </c>
      <c r="AD18" s="451"/>
      <c r="AE18" s="451"/>
      <c r="AF18" s="451"/>
      <c r="AG18" s="480"/>
      <c r="AH18" s="446"/>
      <c r="AI18" s="446"/>
      <c r="AJ18" s="446"/>
      <c r="AK18" s="130"/>
      <c r="AL18" s="130"/>
      <c r="AM18" s="414">
        <f t="shared" si="0"/>
        <v>0</v>
      </c>
    </row>
    <row r="19" spans="1:39" ht="29.25" customHeight="1">
      <c r="A19" s="481" t="s">
        <v>41</v>
      </c>
      <c r="B19" s="464"/>
      <c r="C19" s="457" t="s">
        <v>301</v>
      </c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1" t="s">
        <v>302</v>
      </c>
      <c r="AD19" s="451"/>
      <c r="AE19" s="451"/>
      <c r="AF19" s="451"/>
      <c r="AG19" s="480"/>
      <c r="AH19" s="446"/>
      <c r="AI19" s="446"/>
      <c r="AJ19" s="446"/>
      <c r="AK19" s="130"/>
      <c r="AL19" s="130"/>
      <c r="AM19" s="414">
        <f t="shared" si="0"/>
        <v>0</v>
      </c>
    </row>
    <row r="20" spans="1:39" ht="19.5" customHeight="1">
      <c r="A20" s="481" t="s">
        <v>44</v>
      </c>
      <c r="B20" s="464"/>
      <c r="C20" s="457" t="s">
        <v>303</v>
      </c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1" t="s">
        <v>304</v>
      </c>
      <c r="AD20" s="451"/>
      <c r="AE20" s="451"/>
      <c r="AF20" s="451"/>
      <c r="AG20" s="480">
        <v>18083</v>
      </c>
      <c r="AH20" s="446"/>
      <c r="AI20" s="446"/>
      <c r="AJ20" s="446"/>
      <c r="AK20" s="130">
        <v>27972</v>
      </c>
      <c r="AL20" s="130">
        <v>1000</v>
      </c>
      <c r="AM20" s="414">
        <f t="shared" si="0"/>
        <v>47055</v>
      </c>
    </row>
    <row r="21" spans="1:40" ht="19.5" customHeight="1">
      <c r="A21" s="482" t="s">
        <v>47</v>
      </c>
      <c r="B21" s="470"/>
      <c r="C21" s="456" t="s">
        <v>305</v>
      </c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44" t="s">
        <v>306</v>
      </c>
      <c r="AD21" s="444"/>
      <c r="AE21" s="444"/>
      <c r="AF21" s="444"/>
      <c r="AG21" s="480">
        <v>157910</v>
      </c>
      <c r="AH21" s="446"/>
      <c r="AI21" s="446"/>
      <c r="AJ21" s="446"/>
      <c r="AK21" s="130">
        <f>SUM(AK15+AK16+AK20)</f>
        <v>30543</v>
      </c>
      <c r="AL21" s="130">
        <f>SUM(AL15+AL16+AL20)</f>
        <v>2268</v>
      </c>
      <c r="AM21" s="414">
        <f t="shared" si="0"/>
        <v>190721</v>
      </c>
      <c r="AN21" s="413"/>
    </row>
    <row r="22" spans="1:39" ht="19.5" customHeight="1">
      <c r="A22" s="481" t="s">
        <v>50</v>
      </c>
      <c r="B22" s="464"/>
      <c r="C22" s="457" t="s">
        <v>307</v>
      </c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1" t="s">
        <v>308</v>
      </c>
      <c r="AD22" s="451"/>
      <c r="AE22" s="451"/>
      <c r="AF22" s="451"/>
      <c r="AG22" s="480"/>
      <c r="AH22" s="446"/>
      <c r="AI22" s="446"/>
      <c r="AJ22" s="446"/>
      <c r="AK22" s="130"/>
      <c r="AL22" s="130"/>
      <c r="AM22" s="414">
        <f t="shared" si="0"/>
        <v>0</v>
      </c>
    </row>
    <row r="23" spans="1:39" ht="29.25" customHeight="1">
      <c r="A23" s="481" t="s">
        <v>53</v>
      </c>
      <c r="B23" s="464"/>
      <c r="C23" s="457" t="s">
        <v>309</v>
      </c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1" t="s">
        <v>310</v>
      </c>
      <c r="AD23" s="451"/>
      <c r="AE23" s="451"/>
      <c r="AF23" s="451"/>
      <c r="AG23" s="480"/>
      <c r="AH23" s="446"/>
      <c r="AI23" s="446"/>
      <c r="AJ23" s="446"/>
      <c r="AK23" s="130"/>
      <c r="AL23" s="130"/>
      <c r="AM23" s="414">
        <f t="shared" si="0"/>
        <v>0</v>
      </c>
    </row>
    <row r="24" spans="1:39" ht="29.25" customHeight="1">
      <c r="A24" s="481" t="s">
        <v>56</v>
      </c>
      <c r="B24" s="464"/>
      <c r="C24" s="457" t="s">
        <v>311</v>
      </c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1" t="s">
        <v>312</v>
      </c>
      <c r="AD24" s="451"/>
      <c r="AE24" s="451"/>
      <c r="AF24" s="451"/>
      <c r="AG24" s="480"/>
      <c r="AH24" s="446"/>
      <c r="AI24" s="446"/>
      <c r="AJ24" s="446"/>
      <c r="AK24" s="130"/>
      <c r="AL24" s="130"/>
      <c r="AM24" s="414">
        <f t="shared" si="0"/>
        <v>0</v>
      </c>
    </row>
    <row r="25" spans="1:39" ht="29.25" customHeight="1">
      <c r="A25" s="481" t="s">
        <v>59</v>
      </c>
      <c r="B25" s="464"/>
      <c r="C25" s="457" t="s">
        <v>313</v>
      </c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1" t="s">
        <v>314</v>
      </c>
      <c r="AD25" s="451"/>
      <c r="AE25" s="451"/>
      <c r="AF25" s="451"/>
      <c r="AG25" s="480"/>
      <c r="AH25" s="446"/>
      <c r="AI25" s="446"/>
      <c r="AJ25" s="446"/>
      <c r="AK25" s="130"/>
      <c r="AL25" s="130"/>
      <c r="AM25" s="414">
        <f t="shared" si="0"/>
        <v>0</v>
      </c>
    </row>
    <row r="26" spans="1:39" ht="19.5" customHeight="1">
      <c r="A26" s="481" t="s">
        <v>62</v>
      </c>
      <c r="B26" s="464"/>
      <c r="C26" s="457" t="s">
        <v>315</v>
      </c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1" t="s">
        <v>316</v>
      </c>
      <c r="AD26" s="451"/>
      <c r="AE26" s="451"/>
      <c r="AF26" s="451"/>
      <c r="AG26" s="480">
        <v>9150</v>
      </c>
      <c r="AH26" s="446"/>
      <c r="AI26" s="446"/>
      <c r="AJ26" s="446"/>
      <c r="AK26" s="130"/>
      <c r="AL26" s="130"/>
      <c r="AM26" s="414">
        <f t="shared" si="0"/>
        <v>9150</v>
      </c>
    </row>
    <row r="27" spans="1:40" ht="19.5" customHeight="1">
      <c r="A27" s="482" t="s">
        <v>65</v>
      </c>
      <c r="B27" s="470"/>
      <c r="C27" s="456" t="s">
        <v>317</v>
      </c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44" t="s">
        <v>318</v>
      </c>
      <c r="AD27" s="444"/>
      <c r="AE27" s="444"/>
      <c r="AF27" s="444"/>
      <c r="AG27" s="480">
        <v>9150</v>
      </c>
      <c r="AH27" s="446"/>
      <c r="AI27" s="446"/>
      <c r="AJ27" s="446"/>
      <c r="AK27" s="130"/>
      <c r="AL27" s="130"/>
      <c r="AM27" s="414">
        <f t="shared" si="0"/>
        <v>9150</v>
      </c>
      <c r="AN27" s="413"/>
    </row>
    <row r="28" spans="1:39" ht="19.5" customHeight="1">
      <c r="A28" s="481" t="s">
        <v>68</v>
      </c>
      <c r="B28" s="464"/>
      <c r="C28" s="457" t="s">
        <v>319</v>
      </c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1" t="s">
        <v>320</v>
      </c>
      <c r="AD28" s="451"/>
      <c r="AE28" s="451"/>
      <c r="AF28" s="451"/>
      <c r="AG28" s="480"/>
      <c r="AH28" s="446"/>
      <c r="AI28" s="446"/>
      <c r="AJ28" s="446"/>
      <c r="AK28" s="131"/>
      <c r="AL28" s="131"/>
      <c r="AM28" s="414">
        <f t="shared" si="0"/>
        <v>0</v>
      </c>
    </row>
    <row r="29" spans="1:39" ht="19.5" customHeight="1">
      <c r="A29" s="481" t="s">
        <v>71</v>
      </c>
      <c r="B29" s="464"/>
      <c r="C29" s="457" t="s">
        <v>321</v>
      </c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1" t="s">
        <v>322</v>
      </c>
      <c r="AD29" s="451"/>
      <c r="AE29" s="451"/>
      <c r="AF29" s="451"/>
      <c r="AG29" s="480"/>
      <c r="AH29" s="446"/>
      <c r="AI29" s="446"/>
      <c r="AJ29" s="446"/>
      <c r="AK29" s="130"/>
      <c r="AL29" s="130"/>
      <c r="AM29" s="414">
        <f t="shared" si="0"/>
        <v>0</v>
      </c>
    </row>
    <row r="30" spans="1:40" s="6" customFormat="1" ht="19.5" customHeight="1">
      <c r="A30" s="482" t="s">
        <v>74</v>
      </c>
      <c r="B30" s="470"/>
      <c r="C30" s="456" t="s">
        <v>323</v>
      </c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44" t="s">
        <v>324</v>
      </c>
      <c r="AD30" s="444"/>
      <c r="AE30" s="444"/>
      <c r="AF30" s="444"/>
      <c r="AG30" s="480"/>
      <c r="AH30" s="446"/>
      <c r="AI30" s="446"/>
      <c r="AJ30" s="446"/>
      <c r="AK30" s="130"/>
      <c r="AL30" s="130"/>
      <c r="AM30" s="414">
        <f t="shared" si="0"/>
        <v>0</v>
      </c>
      <c r="AN30" s="415"/>
    </row>
    <row r="31" spans="1:39" ht="19.5" customHeight="1">
      <c r="A31" s="481" t="s">
        <v>77</v>
      </c>
      <c r="B31" s="464"/>
      <c r="C31" s="457" t="s">
        <v>325</v>
      </c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1" t="s">
        <v>326</v>
      </c>
      <c r="AD31" s="451"/>
      <c r="AE31" s="451"/>
      <c r="AF31" s="451"/>
      <c r="AG31" s="480"/>
      <c r="AH31" s="446"/>
      <c r="AI31" s="446"/>
      <c r="AJ31" s="446"/>
      <c r="AK31" s="130"/>
      <c r="AL31" s="130"/>
      <c r="AM31" s="414">
        <f t="shared" si="0"/>
        <v>0</v>
      </c>
    </row>
    <row r="32" spans="1:39" ht="19.5" customHeight="1">
      <c r="A32" s="481" t="s">
        <v>80</v>
      </c>
      <c r="B32" s="464"/>
      <c r="C32" s="457" t="s">
        <v>327</v>
      </c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1" t="s">
        <v>328</v>
      </c>
      <c r="AD32" s="451"/>
      <c r="AE32" s="451"/>
      <c r="AF32" s="451"/>
      <c r="AG32" s="480"/>
      <c r="AH32" s="446"/>
      <c r="AI32" s="446"/>
      <c r="AJ32" s="446"/>
      <c r="AK32" s="130"/>
      <c r="AL32" s="130"/>
      <c r="AM32" s="414">
        <f t="shared" si="0"/>
        <v>0</v>
      </c>
    </row>
    <row r="33" spans="1:39" ht="19.5" customHeight="1">
      <c r="A33" s="481" t="s">
        <v>83</v>
      </c>
      <c r="B33" s="464"/>
      <c r="C33" s="457" t="s">
        <v>329</v>
      </c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1" t="s">
        <v>330</v>
      </c>
      <c r="AD33" s="451"/>
      <c r="AE33" s="451"/>
      <c r="AF33" s="451"/>
      <c r="AG33" s="480">
        <v>5600</v>
      </c>
      <c r="AH33" s="446"/>
      <c r="AI33" s="446"/>
      <c r="AJ33" s="446"/>
      <c r="AK33" s="130"/>
      <c r="AL33" s="130"/>
      <c r="AM33" s="414">
        <f t="shared" si="0"/>
        <v>5600</v>
      </c>
    </row>
    <row r="34" spans="1:39" ht="19.5" customHeight="1">
      <c r="A34" s="481" t="s">
        <v>86</v>
      </c>
      <c r="B34" s="464"/>
      <c r="C34" s="457" t="s">
        <v>331</v>
      </c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1" t="s">
        <v>332</v>
      </c>
      <c r="AD34" s="451"/>
      <c r="AE34" s="451"/>
      <c r="AF34" s="451"/>
      <c r="AG34" s="480">
        <v>20500</v>
      </c>
      <c r="AH34" s="446"/>
      <c r="AI34" s="446"/>
      <c r="AJ34" s="446"/>
      <c r="AK34" s="130"/>
      <c r="AL34" s="130"/>
      <c r="AM34" s="414">
        <f t="shared" si="0"/>
        <v>20500</v>
      </c>
    </row>
    <row r="35" spans="1:39" ht="19.5" customHeight="1">
      <c r="A35" s="481" t="s">
        <v>89</v>
      </c>
      <c r="B35" s="464"/>
      <c r="C35" s="457" t="s">
        <v>333</v>
      </c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1" t="s">
        <v>334</v>
      </c>
      <c r="AD35" s="451"/>
      <c r="AE35" s="451"/>
      <c r="AF35" s="451"/>
      <c r="AG35" s="480"/>
      <c r="AH35" s="446"/>
      <c r="AI35" s="446"/>
      <c r="AJ35" s="446"/>
      <c r="AK35" s="130"/>
      <c r="AL35" s="130"/>
      <c r="AM35" s="414">
        <f t="shared" si="0"/>
        <v>0</v>
      </c>
    </row>
    <row r="36" spans="1:39" ht="19.5" customHeight="1">
      <c r="A36" s="481" t="s">
        <v>92</v>
      </c>
      <c r="B36" s="464"/>
      <c r="C36" s="457" t="s">
        <v>335</v>
      </c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1" t="s">
        <v>336</v>
      </c>
      <c r="AD36" s="451"/>
      <c r="AE36" s="451"/>
      <c r="AF36" s="451"/>
      <c r="AG36" s="480"/>
      <c r="AH36" s="446"/>
      <c r="AI36" s="446"/>
      <c r="AJ36" s="446"/>
      <c r="AK36" s="130"/>
      <c r="AL36" s="130"/>
      <c r="AM36" s="414">
        <f t="shared" si="0"/>
        <v>0</v>
      </c>
    </row>
    <row r="37" spans="1:39" ht="19.5" customHeight="1">
      <c r="A37" s="481" t="s">
        <v>95</v>
      </c>
      <c r="B37" s="464"/>
      <c r="C37" s="457" t="s">
        <v>337</v>
      </c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1" t="s">
        <v>338</v>
      </c>
      <c r="AD37" s="451"/>
      <c r="AE37" s="451"/>
      <c r="AF37" s="451"/>
      <c r="AG37" s="480">
        <v>2600</v>
      </c>
      <c r="AH37" s="446"/>
      <c r="AI37" s="446"/>
      <c r="AJ37" s="446"/>
      <c r="AK37" s="130"/>
      <c r="AL37" s="130"/>
      <c r="AM37" s="414">
        <f t="shared" si="0"/>
        <v>2600</v>
      </c>
    </row>
    <row r="38" spans="1:39" ht="19.5" customHeight="1">
      <c r="A38" s="481" t="s">
        <v>98</v>
      </c>
      <c r="B38" s="464"/>
      <c r="C38" s="457" t="s">
        <v>339</v>
      </c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1" t="s">
        <v>340</v>
      </c>
      <c r="AD38" s="451"/>
      <c r="AE38" s="451"/>
      <c r="AF38" s="451"/>
      <c r="AG38" s="480">
        <v>1200</v>
      </c>
      <c r="AH38" s="446"/>
      <c r="AI38" s="446"/>
      <c r="AJ38" s="446"/>
      <c r="AK38" s="130"/>
      <c r="AL38" s="130"/>
      <c r="AM38" s="414">
        <f t="shared" si="0"/>
        <v>1200</v>
      </c>
    </row>
    <row r="39" spans="1:40" ht="19.5" customHeight="1">
      <c r="A39" s="482" t="s">
        <v>101</v>
      </c>
      <c r="B39" s="470"/>
      <c r="C39" s="456" t="s">
        <v>341</v>
      </c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44" t="s">
        <v>342</v>
      </c>
      <c r="AD39" s="444"/>
      <c r="AE39" s="444"/>
      <c r="AF39" s="444"/>
      <c r="AG39" s="480">
        <v>24300</v>
      </c>
      <c r="AH39" s="446"/>
      <c r="AI39" s="446"/>
      <c r="AJ39" s="446"/>
      <c r="AK39" s="130"/>
      <c r="AL39" s="130"/>
      <c r="AM39" s="414">
        <f t="shared" si="0"/>
        <v>24300</v>
      </c>
      <c r="AN39" s="413"/>
    </row>
    <row r="40" spans="1:39" ht="19.5" customHeight="1">
      <c r="A40" s="481" t="s">
        <v>104</v>
      </c>
      <c r="B40" s="464"/>
      <c r="C40" s="457" t="s">
        <v>343</v>
      </c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1" t="s">
        <v>344</v>
      </c>
      <c r="AD40" s="451"/>
      <c r="AE40" s="451"/>
      <c r="AF40" s="451"/>
      <c r="AG40" s="480">
        <v>950</v>
      </c>
      <c r="AH40" s="446"/>
      <c r="AI40" s="446"/>
      <c r="AJ40" s="446"/>
      <c r="AK40" s="130"/>
      <c r="AL40" s="130"/>
      <c r="AM40" s="414">
        <f t="shared" si="0"/>
        <v>950</v>
      </c>
    </row>
    <row r="41" spans="1:40" ht="19.5" customHeight="1">
      <c r="A41" s="482" t="s">
        <v>107</v>
      </c>
      <c r="B41" s="470"/>
      <c r="C41" s="456" t="s">
        <v>345</v>
      </c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44" t="s">
        <v>346</v>
      </c>
      <c r="AD41" s="444"/>
      <c r="AE41" s="444"/>
      <c r="AF41" s="444"/>
      <c r="AG41" s="480">
        <v>30850</v>
      </c>
      <c r="AH41" s="446"/>
      <c r="AI41" s="446"/>
      <c r="AJ41" s="446"/>
      <c r="AK41" s="130"/>
      <c r="AL41" s="130"/>
      <c r="AM41" s="414">
        <f aca="true" t="shared" si="1" ref="AM41:AM67">SUM(AG41:AL41)</f>
        <v>30850</v>
      </c>
      <c r="AN41" s="413"/>
    </row>
    <row r="42" spans="1:40" ht="19.5" customHeight="1">
      <c r="A42" s="481" t="s">
        <v>110</v>
      </c>
      <c r="B42" s="464"/>
      <c r="C42" s="448" t="s">
        <v>347</v>
      </c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51" t="s">
        <v>348</v>
      </c>
      <c r="AD42" s="451"/>
      <c r="AE42" s="451"/>
      <c r="AF42" s="451"/>
      <c r="AG42" s="480">
        <v>1102</v>
      </c>
      <c r="AH42" s="446"/>
      <c r="AI42" s="446"/>
      <c r="AJ42" s="446"/>
      <c r="AK42" s="130"/>
      <c r="AL42" s="130"/>
      <c r="AM42" s="414">
        <f t="shared" si="1"/>
        <v>1102</v>
      </c>
      <c r="AN42" s="328"/>
    </row>
    <row r="43" spans="1:40" ht="19.5" customHeight="1">
      <c r="A43" s="481" t="s">
        <v>113</v>
      </c>
      <c r="B43" s="464"/>
      <c r="C43" s="448" t="s">
        <v>349</v>
      </c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51" t="s">
        <v>350</v>
      </c>
      <c r="AD43" s="451"/>
      <c r="AE43" s="451"/>
      <c r="AF43" s="451"/>
      <c r="AG43" s="480">
        <v>14519</v>
      </c>
      <c r="AH43" s="446"/>
      <c r="AI43" s="446"/>
      <c r="AJ43" s="446"/>
      <c r="AK43" s="130"/>
      <c r="AL43" s="130"/>
      <c r="AM43" s="414">
        <f t="shared" si="1"/>
        <v>14519</v>
      </c>
      <c r="AN43" s="328"/>
    </row>
    <row r="44" spans="1:40" ht="19.5" customHeight="1">
      <c r="A44" s="481" t="s">
        <v>116</v>
      </c>
      <c r="B44" s="464"/>
      <c r="C44" s="448" t="s">
        <v>351</v>
      </c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51" t="s">
        <v>352</v>
      </c>
      <c r="AD44" s="451"/>
      <c r="AE44" s="451"/>
      <c r="AF44" s="451"/>
      <c r="AG44" s="480">
        <v>1347</v>
      </c>
      <c r="AH44" s="446"/>
      <c r="AI44" s="446"/>
      <c r="AJ44" s="446"/>
      <c r="AK44" s="130"/>
      <c r="AL44" s="130"/>
      <c r="AM44" s="414">
        <f t="shared" si="1"/>
        <v>1347</v>
      </c>
      <c r="AN44" s="328"/>
    </row>
    <row r="45" spans="1:40" ht="19.5" customHeight="1">
      <c r="A45" s="481" t="s">
        <v>119</v>
      </c>
      <c r="B45" s="464"/>
      <c r="C45" s="448" t="s">
        <v>353</v>
      </c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51" t="s">
        <v>354</v>
      </c>
      <c r="AD45" s="451"/>
      <c r="AE45" s="451"/>
      <c r="AF45" s="451"/>
      <c r="AG45" s="480"/>
      <c r="AH45" s="446"/>
      <c r="AI45" s="446"/>
      <c r="AJ45" s="446"/>
      <c r="AK45" s="130"/>
      <c r="AL45" s="130"/>
      <c r="AM45" s="414">
        <f t="shared" si="1"/>
        <v>0</v>
      </c>
      <c r="AN45" s="328"/>
    </row>
    <row r="46" spans="1:40" ht="19.5" customHeight="1">
      <c r="A46" s="481" t="s">
        <v>122</v>
      </c>
      <c r="B46" s="464"/>
      <c r="C46" s="448" t="s">
        <v>355</v>
      </c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51" t="s">
        <v>356</v>
      </c>
      <c r="AD46" s="451"/>
      <c r="AE46" s="451"/>
      <c r="AF46" s="451"/>
      <c r="AG46" s="480"/>
      <c r="AH46" s="446"/>
      <c r="AI46" s="446"/>
      <c r="AJ46" s="446"/>
      <c r="AK46" s="130"/>
      <c r="AL46" s="130"/>
      <c r="AM46" s="414">
        <f t="shared" si="1"/>
        <v>0</v>
      </c>
      <c r="AN46" s="328"/>
    </row>
    <row r="47" spans="1:40" ht="19.5" customHeight="1">
      <c r="A47" s="481" t="s">
        <v>125</v>
      </c>
      <c r="B47" s="464"/>
      <c r="C47" s="448" t="s">
        <v>357</v>
      </c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51" t="s">
        <v>358</v>
      </c>
      <c r="AD47" s="451"/>
      <c r="AE47" s="451"/>
      <c r="AF47" s="451"/>
      <c r="AG47" s="480">
        <v>3946</v>
      </c>
      <c r="AH47" s="446"/>
      <c r="AI47" s="446"/>
      <c r="AJ47" s="446"/>
      <c r="AK47" s="130"/>
      <c r="AL47" s="130"/>
      <c r="AM47" s="414">
        <f t="shared" si="1"/>
        <v>3946</v>
      </c>
      <c r="AN47" s="328"/>
    </row>
    <row r="48" spans="1:39" ht="19.5" customHeight="1">
      <c r="A48" s="481" t="s">
        <v>128</v>
      </c>
      <c r="B48" s="464"/>
      <c r="C48" s="448" t="s">
        <v>359</v>
      </c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51" t="s">
        <v>360</v>
      </c>
      <c r="AD48" s="451"/>
      <c r="AE48" s="451"/>
      <c r="AF48" s="451"/>
      <c r="AG48" s="480"/>
      <c r="AH48" s="446"/>
      <c r="AI48" s="446"/>
      <c r="AJ48" s="446"/>
      <c r="AK48" s="130"/>
      <c r="AL48" s="130"/>
      <c r="AM48" s="414">
        <f t="shared" si="1"/>
        <v>0</v>
      </c>
    </row>
    <row r="49" spans="1:39" ht="19.5" customHeight="1">
      <c r="A49" s="481" t="s">
        <v>131</v>
      </c>
      <c r="B49" s="464"/>
      <c r="C49" s="448" t="s">
        <v>361</v>
      </c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51" t="s">
        <v>362</v>
      </c>
      <c r="AD49" s="451"/>
      <c r="AE49" s="451"/>
      <c r="AF49" s="451"/>
      <c r="AG49" s="480"/>
      <c r="AH49" s="446"/>
      <c r="AI49" s="446"/>
      <c r="AJ49" s="446"/>
      <c r="AK49" s="130"/>
      <c r="AL49" s="130"/>
      <c r="AM49" s="414">
        <f t="shared" si="1"/>
        <v>0</v>
      </c>
    </row>
    <row r="50" spans="1:39" ht="19.5" customHeight="1">
      <c r="A50" s="481" t="s">
        <v>134</v>
      </c>
      <c r="B50" s="464"/>
      <c r="C50" s="448" t="s">
        <v>363</v>
      </c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51" t="s">
        <v>364</v>
      </c>
      <c r="AD50" s="451"/>
      <c r="AE50" s="451"/>
      <c r="AF50" s="451"/>
      <c r="AG50" s="480"/>
      <c r="AH50" s="446"/>
      <c r="AI50" s="446"/>
      <c r="AJ50" s="446"/>
      <c r="AK50" s="130"/>
      <c r="AL50" s="130"/>
      <c r="AM50" s="414">
        <f t="shared" si="1"/>
        <v>0</v>
      </c>
    </row>
    <row r="51" spans="1:39" ht="19.5" customHeight="1">
      <c r="A51" s="481" t="s">
        <v>137</v>
      </c>
      <c r="B51" s="464"/>
      <c r="C51" s="448" t="s">
        <v>365</v>
      </c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51" t="s">
        <v>366</v>
      </c>
      <c r="AD51" s="451"/>
      <c r="AE51" s="451"/>
      <c r="AF51" s="451"/>
      <c r="AG51" s="480"/>
      <c r="AH51" s="446"/>
      <c r="AI51" s="446"/>
      <c r="AJ51" s="446"/>
      <c r="AK51" s="130"/>
      <c r="AL51" s="130"/>
      <c r="AM51" s="414">
        <f t="shared" si="1"/>
        <v>0</v>
      </c>
    </row>
    <row r="52" spans="1:40" ht="19.5" customHeight="1">
      <c r="A52" s="482" t="s">
        <v>140</v>
      </c>
      <c r="B52" s="470"/>
      <c r="C52" s="450" t="s">
        <v>367</v>
      </c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44" t="s">
        <v>368</v>
      </c>
      <c r="AD52" s="444"/>
      <c r="AE52" s="444"/>
      <c r="AF52" s="444"/>
      <c r="AG52" s="480">
        <v>20914</v>
      </c>
      <c r="AH52" s="446"/>
      <c r="AI52" s="446"/>
      <c r="AJ52" s="446"/>
      <c r="AK52" s="130"/>
      <c r="AL52" s="130"/>
      <c r="AM52" s="414">
        <f t="shared" si="1"/>
        <v>20914</v>
      </c>
      <c r="AN52" s="413"/>
    </row>
    <row r="53" spans="1:39" ht="19.5" customHeight="1">
      <c r="A53" s="481">
        <v>45</v>
      </c>
      <c r="B53" s="481"/>
      <c r="C53" s="448" t="s">
        <v>369</v>
      </c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51" t="s">
        <v>370</v>
      </c>
      <c r="AD53" s="451"/>
      <c r="AE53" s="451"/>
      <c r="AF53" s="451"/>
      <c r="AG53" s="480"/>
      <c r="AH53" s="446"/>
      <c r="AI53" s="446"/>
      <c r="AJ53" s="446"/>
      <c r="AK53" s="130"/>
      <c r="AL53" s="130"/>
      <c r="AM53" s="414">
        <f t="shared" si="1"/>
        <v>0</v>
      </c>
    </row>
    <row r="54" spans="1:39" ht="19.5" customHeight="1">
      <c r="A54" s="481">
        <v>46</v>
      </c>
      <c r="B54" s="481"/>
      <c r="C54" s="448" t="s">
        <v>371</v>
      </c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51" t="s">
        <v>372</v>
      </c>
      <c r="AD54" s="451"/>
      <c r="AE54" s="451"/>
      <c r="AF54" s="451"/>
      <c r="AG54" s="480"/>
      <c r="AH54" s="446"/>
      <c r="AI54" s="446"/>
      <c r="AJ54" s="446"/>
      <c r="AK54" s="130"/>
      <c r="AL54" s="130"/>
      <c r="AM54" s="414">
        <f t="shared" si="1"/>
        <v>0</v>
      </c>
    </row>
    <row r="55" spans="1:39" ht="19.5" customHeight="1">
      <c r="A55" s="481">
        <v>47</v>
      </c>
      <c r="B55" s="481"/>
      <c r="C55" s="448" t="s">
        <v>373</v>
      </c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51" t="s">
        <v>374</v>
      </c>
      <c r="AD55" s="451"/>
      <c r="AE55" s="451"/>
      <c r="AF55" s="451"/>
      <c r="AG55" s="480"/>
      <c r="AH55" s="446"/>
      <c r="AI55" s="446"/>
      <c r="AJ55" s="446"/>
      <c r="AK55" s="130"/>
      <c r="AL55" s="130"/>
      <c r="AM55" s="414">
        <f t="shared" si="1"/>
        <v>0</v>
      </c>
    </row>
    <row r="56" spans="1:39" ht="19.5" customHeight="1">
      <c r="A56" s="481">
        <v>48</v>
      </c>
      <c r="B56" s="481"/>
      <c r="C56" s="448" t="s">
        <v>375</v>
      </c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51" t="s">
        <v>376</v>
      </c>
      <c r="AD56" s="451"/>
      <c r="AE56" s="451"/>
      <c r="AF56" s="451"/>
      <c r="AG56" s="480"/>
      <c r="AH56" s="446"/>
      <c r="AI56" s="446"/>
      <c r="AJ56" s="446"/>
      <c r="AK56" s="130"/>
      <c r="AL56" s="130"/>
      <c r="AM56" s="414">
        <f t="shared" si="1"/>
        <v>0</v>
      </c>
    </row>
    <row r="57" spans="1:39" ht="19.5" customHeight="1">
      <c r="A57" s="481">
        <v>49</v>
      </c>
      <c r="B57" s="481"/>
      <c r="C57" s="448" t="s">
        <v>377</v>
      </c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  <c r="AA57" s="448"/>
      <c r="AB57" s="448"/>
      <c r="AC57" s="451" t="s">
        <v>378</v>
      </c>
      <c r="AD57" s="451"/>
      <c r="AE57" s="451"/>
      <c r="AF57" s="451"/>
      <c r="AG57" s="480"/>
      <c r="AH57" s="446"/>
      <c r="AI57" s="446"/>
      <c r="AJ57" s="446"/>
      <c r="AK57" s="130"/>
      <c r="AL57" s="130"/>
      <c r="AM57" s="414">
        <f t="shared" si="1"/>
        <v>0</v>
      </c>
    </row>
    <row r="58" spans="1:40" ht="19.5" customHeight="1">
      <c r="A58" s="482">
        <v>50</v>
      </c>
      <c r="B58" s="482"/>
      <c r="C58" s="456" t="s">
        <v>379</v>
      </c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44" t="s">
        <v>380</v>
      </c>
      <c r="AD58" s="444"/>
      <c r="AE58" s="444"/>
      <c r="AF58" s="444"/>
      <c r="AG58" s="480"/>
      <c r="AH58" s="446"/>
      <c r="AI58" s="446"/>
      <c r="AJ58" s="446"/>
      <c r="AK58" s="130"/>
      <c r="AL58" s="130"/>
      <c r="AM58" s="414">
        <f t="shared" si="1"/>
        <v>0</v>
      </c>
      <c r="AN58" s="413"/>
    </row>
    <row r="59" spans="1:39" ht="29.25" customHeight="1">
      <c r="A59" s="481">
        <v>51</v>
      </c>
      <c r="B59" s="481"/>
      <c r="C59" s="448" t="s">
        <v>381</v>
      </c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51" t="s">
        <v>382</v>
      </c>
      <c r="AD59" s="451"/>
      <c r="AE59" s="451"/>
      <c r="AF59" s="451"/>
      <c r="AG59" s="480"/>
      <c r="AH59" s="446"/>
      <c r="AI59" s="446"/>
      <c r="AJ59" s="446"/>
      <c r="AK59" s="130"/>
      <c r="AL59" s="130"/>
      <c r="AM59" s="414">
        <f t="shared" si="1"/>
        <v>0</v>
      </c>
    </row>
    <row r="60" spans="1:39" ht="29.25" customHeight="1">
      <c r="A60" s="481">
        <v>52</v>
      </c>
      <c r="B60" s="481"/>
      <c r="C60" s="457" t="s">
        <v>383</v>
      </c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457"/>
      <c r="Z60" s="457"/>
      <c r="AA60" s="457"/>
      <c r="AB60" s="457"/>
      <c r="AC60" s="451" t="s">
        <v>384</v>
      </c>
      <c r="AD60" s="451"/>
      <c r="AE60" s="451"/>
      <c r="AF60" s="451"/>
      <c r="AG60" s="480">
        <v>480</v>
      </c>
      <c r="AH60" s="446"/>
      <c r="AI60" s="446"/>
      <c r="AJ60" s="446"/>
      <c r="AK60" s="130"/>
      <c r="AL60" s="130"/>
      <c r="AM60" s="414">
        <f t="shared" si="1"/>
        <v>480</v>
      </c>
    </row>
    <row r="61" spans="1:39" ht="19.5" customHeight="1">
      <c r="A61" s="481">
        <v>53</v>
      </c>
      <c r="B61" s="481"/>
      <c r="C61" s="448" t="s">
        <v>385</v>
      </c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Y61" s="448"/>
      <c r="Z61" s="448"/>
      <c r="AA61" s="448"/>
      <c r="AB61" s="448"/>
      <c r="AC61" s="451" t="s">
        <v>386</v>
      </c>
      <c r="AD61" s="451"/>
      <c r="AE61" s="451"/>
      <c r="AF61" s="451"/>
      <c r="AG61" s="480"/>
      <c r="AH61" s="446"/>
      <c r="AI61" s="446"/>
      <c r="AJ61" s="446"/>
      <c r="AK61" s="130"/>
      <c r="AL61" s="130"/>
      <c r="AM61" s="414">
        <f t="shared" si="1"/>
        <v>0</v>
      </c>
    </row>
    <row r="62" spans="1:40" ht="19.5" customHeight="1">
      <c r="A62" s="482">
        <v>54</v>
      </c>
      <c r="B62" s="482"/>
      <c r="C62" s="456" t="s">
        <v>387</v>
      </c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44" t="s">
        <v>388</v>
      </c>
      <c r="AD62" s="444"/>
      <c r="AE62" s="444"/>
      <c r="AF62" s="444"/>
      <c r="AG62" s="480">
        <v>480</v>
      </c>
      <c r="AH62" s="446"/>
      <c r="AI62" s="446"/>
      <c r="AJ62" s="446"/>
      <c r="AK62" s="130"/>
      <c r="AL62" s="130"/>
      <c r="AM62" s="414">
        <f t="shared" si="1"/>
        <v>480</v>
      </c>
      <c r="AN62" s="413"/>
    </row>
    <row r="63" spans="1:39" ht="29.25" customHeight="1">
      <c r="A63" s="481">
        <v>55</v>
      </c>
      <c r="B63" s="481"/>
      <c r="C63" s="448" t="s">
        <v>389</v>
      </c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51" t="s">
        <v>390</v>
      </c>
      <c r="AD63" s="451"/>
      <c r="AE63" s="451"/>
      <c r="AF63" s="451"/>
      <c r="AG63" s="480"/>
      <c r="AH63" s="446"/>
      <c r="AI63" s="446"/>
      <c r="AJ63" s="446"/>
      <c r="AK63" s="130"/>
      <c r="AL63" s="130"/>
      <c r="AM63" s="414">
        <f t="shared" si="1"/>
        <v>0</v>
      </c>
    </row>
    <row r="64" spans="1:39" ht="29.25" customHeight="1">
      <c r="A64" s="481">
        <v>56</v>
      </c>
      <c r="B64" s="481"/>
      <c r="C64" s="457" t="s">
        <v>391</v>
      </c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1" t="s">
        <v>392</v>
      </c>
      <c r="AD64" s="451"/>
      <c r="AE64" s="451"/>
      <c r="AF64" s="451"/>
      <c r="AG64" s="480">
        <v>350</v>
      </c>
      <c r="AH64" s="446"/>
      <c r="AI64" s="446"/>
      <c r="AJ64" s="446"/>
      <c r="AK64" s="130"/>
      <c r="AL64" s="130"/>
      <c r="AM64" s="414">
        <f t="shared" si="1"/>
        <v>350</v>
      </c>
    </row>
    <row r="65" spans="1:39" ht="19.5" customHeight="1">
      <c r="A65" s="481">
        <v>57</v>
      </c>
      <c r="B65" s="481"/>
      <c r="C65" s="448" t="s">
        <v>393</v>
      </c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  <c r="AA65" s="448"/>
      <c r="AB65" s="448"/>
      <c r="AC65" s="451" t="s">
        <v>394</v>
      </c>
      <c r="AD65" s="451"/>
      <c r="AE65" s="451"/>
      <c r="AF65" s="451"/>
      <c r="AG65" s="480"/>
      <c r="AH65" s="446"/>
      <c r="AI65" s="446"/>
      <c r="AJ65" s="446"/>
      <c r="AK65" s="130">
        <v>83827</v>
      </c>
      <c r="AL65" s="130"/>
      <c r="AM65" s="414">
        <f t="shared" si="1"/>
        <v>83827</v>
      </c>
    </row>
    <row r="66" spans="1:40" ht="19.5" customHeight="1">
      <c r="A66" s="482">
        <v>58</v>
      </c>
      <c r="B66" s="482"/>
      <c r="C66" s="456" t="s">
        <v>395</v>
      </c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44" t="s">
        <v>396</v>
      </c>
      <c r="AD66" s="444"/>
      <c r="AE66" s="444"/>
      <c r="AF66" s="444"/>
      <c r="AG66" s="480">
        <v>350</v>
      </c>
      <c r="AH66" s="446"/>
      <c r="AI66" s="446"/>
      <c r="AJ66" s="446"/>
      <c r="AK66" s="130">
        <v>83827</v>
      </c>
      <c r="AL66" s="130"/>
      <c r="AM66" s="414">
        <f t="shared" si="1"/>
        <v>84177</v>
      </c>
      <c r="AN66" s="413"/>
    </row>
    <row r="67" spans="1:40" ht="19.5" customHeight="1">
      <c r="A67" s="482">
        <v>59</v>
      </c>
      <c r="B67" s="482"/>
      <c r="C67" s="450" t="s">
        <v>397</v>
      </c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44" t="s">
        <v>398</v>
      </c>
      <c r="AD67" s="444"/>
      <c r="AE67" s="444"/>
      <c r="AF67" s="444"/>
      <c r="AG67" s="480">
        <v>219654</v>
      </c>
      <c r="AH67" s="446"/>
      <c r="AI67" s="446"/>
      <c r="AJ67" s="446"/>
      <c r="AK67" s="130">
        <f>SUM(AK21+AK27+AK41+AK52+AK58+AK62+AK66)</f>
        <v>114370</v>
      </c>
      <c r="AL67" s="130">
        <f>SUM(AL21+AL27+AL41+AL52+AL58+AL62+AL66)</f>
        <v>2268</v>
      </c>
      <c r="AM67" s="414">
        <f t="shared" si="1"/>
        <v>336292</v>
      </c>
      <c r="AN67" s="413"/>
    </row>
  </sheetData>
  <sheetProtection/>
  <mergeCells count="251">
    <mergeCell ref="A6:AF6"/>
    <mergeCell ref="AC9:AF9"/>
    <mergeCell ref="AG9:AJ9"/>
    <mergeCell ref="A7:B7"/>
    <mergeCell ref="C7:AB7"/>
    <mergeCell ref="AC7:AF7"/>
    <mergeCell ref="AG7:AJ7"/>
    <mergeCell ref="AG6:AM6"/>
    <mergeCell ref="AC11:AF11"/>
    <mergeCell ref="AG11:AJ11"/>
    <mergeCell ref="A8:B8"/>
    <mergeCell ref="C8:AB8"/>
    <mergeCell ref="AC8:AF8"/>
    <mergeCell ref="AG8:AJ8"/>
    <mergeCell ref="A9:B9"/>
    <mergeCell ref="C9:AB9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61:B61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C66:AF66"/>
    <mergeCell ref="A59:B59"/>
    <mergeCell ref="C59:AB59"/>
    <mergeCell ref="AC59:AF59"/>
    <mergeCell ref="AG59:AJ59"/>
    <mergeCell ref="AG63:AJ63"/>
    <mergeCell ref="A60:B60"/>
    <mergeCell ref="C60:AB60"/>
    <mergeCell ref="AC60:AF60"/>
    <mergeCell ref="AG60:AJ60"/>
    <mergeCell ref="A3:AN3"/>
    <mergeCell ref="A4:AN4"/>
    <mergeCell ref="A5:AN5"/>
    <mergeCell ref="A62:B62"/>
    <mergeCell ref="A67:B67"/>
    <mergeCell ref="C67:AB67"/>
    <mergeCell ref="AC67:AF67"/>
    <mergeCell ref="AG67:AJ67"/>
    <mergeCell ref="A65:B65"/>
    <mergeCell ref="C65:AB65"/>
    <mergeCell ref="A63:B63"/>
    <mergeCell ref="A64:B64"/>
    <mergeCell ref="C64:AB64"/>
    <mergeCell ref="AC64:AF64"/>
    <mergeCell ref="AG64:AJ64"/>
    <mergeCell ref="AG66:AJ66"/>
    <mergeCell ref="C63:AB63"/>
    <mergeCell ref="AC65:AF65"/>
    <mergeCell ref="A66:B66"/>
    <mergeCell ref="C66:AB66"/>
    <mergeCell ref="AC63:AF63"/>
    <mergeCell ref="AK1:AM1"/>
    <mergeCell ref="AG65:AJ65"/>
    <mergeCell ref="C62:AB62"/>
    <mergeCell ref="AC62:AF62"/>
    <mergeCell ref="AG62:AJ62"/>
    <mergeCell ref="C61:AB61"/>
    <mergeCell ref="AC61:AF61"/>
    <mergeCell ref="AG61:AJ61"/>
    <mergeCell ref="A2:AN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74" r:id="rId1"/>
  <headerFooter alignWithMargins="0">
    <oddHeader>&amp;C3.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000"/>
  <sheetViews>
    <sheetView view="pageLayout" workbookViewId="0" topLeftCell="A1">
      <selection activeCell="B19" sqref="B19"/>
    </sheetView>
  </sheetViews>
  <sheetFormatPr defaultColWidth="17.28125" defaultRowHeight="15"/>
  <cols>
    <col min="1" max="1" width="55.140625" style="279" customWidth="1"/>
    <col min="2" max="2" width="14.7109375" style="279" customWidth="1"/>
    <col min="3" max="25" width="8.00390625" style="279" customWidth="1"/>
    <col min="26" max="16384" width="17.28125" style="279" customWidth="1"/>
  </cols>
  <sheetData>
    <row r="1" spans="1:2" ht="12.75" customHeight="1">
      <c r="A1" s="278"/>
      <c r="B1" s="330"/>
    </row>
    <row r="2" spans="1:2" ht="33.75" customHeight="1">
      <c r="A2" s="489" t="s">
        <v>789</v>
      </c>
      <c r="B2" s="490"/>
    </row>
    <row r="3" spans="1:2" ht="12.75" customHeight="1">
      <c r="A3" s="278"/>
      <c r="B3" s="278"/>
    </row>
    <row r="4" spans="1:2" ht="18" customHeight="1">
      <c r="A4" s="280"/>
      <c r="B4" s="281" t="s">
        <v>640</v>
      </c>
    </row>
    <row r="5" spans="1:2" ht="36" customHeight="1">
      <c r="A5" s="347" t="s">
        <v>697</v>
      </c>
      <c r="B5" s="348" t="s">
        <v>790</v>
      </c>
    </row>
    <row r="6" spans="1:2" ht="15.75" customHeight="1">
      <c r="A6" s="282" t="s">
        <v>698</v>
      </c>
      <c r="B6" s="283">
        <v>5600</v>
      </c>
    </row>
    <row r="7" spans="1:2" ht="15" customHeight="1">
      <c r="A7" s="284" t="s">
        <v>699</v>
      </c>
      <c r="B7" s="284"/>
    </row>
    <row r="8" spans="1:2" ht="15" customHeight="1">
      <c r="A8" s="284" t="s">
        <v>700</v>
      </c>
      <c r="B8" s="284">
        <v>5600</v>
      </c>
    </row>
    <row r="9" spans="1:2" ht="15.75" customHeight="1">
      <c r="A9" s="285" t="s">
        <v>701</v>
      </c>
      <c r="B9" s="285">
        <v>1200</v>
      </c>
    </row>
    <row r="10" spans="1:2" ht="15" customHeight="1">
      <c r="A10" s="284" t="s">
        <v>702</v>
      </c>
      <c r="B10" s="284">
        <v>500</v>
      </c>
    </row>
    <row r="11" spans="1:2" ht="15" customHeight="1">
      <c r="A11" s="284" t="s">
        <v>703</v>
      </c>
      <c r="B11" s="284">
        <v>700</v>
      </c>
    </row>
    <row r="12" spans="1:2" ht="15.75" customHeight="1">
      <c r="A12" s="285" t="s">
        <v>704</v>
      </c>
      <c r="B12" s="285">
        <v>20500</v>
      </c>
    </row>
    <row r="13" spans="1:2" ht="15" customHeight="1">
      <c r="A13" s="284" t="s">
        <v>705</v>
      </c>
      <c r="B13" s="284">
        <v>20500</v>
      </c>
    </row>
    <row r="14" spans="1:2" ht="15.75" customHeight="1">
      <c r="A14" s="285" t="s">
        <v>706</v>
      </c>
      <c r="B14" s="285">
        <v>950</v>
      </c>
    </row>
    <row r="15" spans="1:2" ht="15" customHeight="1">
      <c r="A15" s="284" t="s">
        <v>707</v>
      </c>
      <c r="B15" s="284">
        <v>750</v>
      </c>
    </row>
    <row r="16" spans="1:2" ht="18" customHeight="1">
      <c r="A16" s="284" t="s">
        <v>708</v>
      </c>
      <c r="B16" s="284">
        <v>200</v>
      </c>
    </row>
    <row r="17" spans="1:2" ht="15" customHeight="1">
      <c r="A17" s="284"/>
      <c r="B17" s="284"/>
    </row>
    <row r="18" spans="1:2" ht="15.75" customHeight="1">
      <c r="A18" s="285" t="s">
        <v>709</v>
      </c>
      <c r="B18" s="284">
        <v>2600</v>
      </c>
    </row>
    <row r="19" spans="1:2" ht="15.75" customHeight="1">
      <c r="A19" s="285" t="s">
        <v>710</v>
      </c>
      <c r="B19" s="286">
        <f>SUM(B6+B9+B12+B14+B18)</f>
        <v>30850</v>
      </c>
    </row>
    <row r="20" spans="1:2" ht="12.75" customHeight="1">
      <c r="A20" s="278"/>
      <c r="B20" s="287"/>
    </row>
    <row r="21" spans="1:2" ht="12.75" customHeight="1">
      <c r="A21" s="278"/>
      <c r="B21" s="278"/>
    </row>
    <row r="22" spans="1:2" ht="18" customHeight="1">
      <c r="A22" s="278"/>
      <c r="B22" s="278"/>
    </row>
    <row r="23" spans="1:2" ht="17.25" customHeight="1">
      <c r="A23" s="278"/>
      <c r="B23" s="278"/>
    </row>
    <row r="24" spans="1:2" ht="12.75" customHeight="1">
      <c r="A24" s="278"/>
      <c r="B24" s="278"/>
    </row>
    <row r="25" spans="1:2" ht="12.75" customHeight="1">
      <c r="A25" s="278"/>
      <c r="B25" s="278"/>
    </row>
    <row r="26" spans="1:2" ht="12.75" customHeight="1">
      <c r="A26" s="278"/>
      <c r="B26" s="278"/>
    </row>
    <row r="27" spans="1:2" ht="12.75" customHeight="1">
      <c r="A27" s="278"/>
      <c r="B27" s="278"/>
    </row>
    <row r="28" spans="1:2" ht="12.75" customHeight="1">
      <c r="A28" s="278"/>
      <c r="B28" s="278"/>
    </row>
    <row r="29" spans="1:2" ht="12.75" customHeight="1">
      <c r="A29" s="278"/>
      <c r="B29" s="278"/>
    </row>
    <row r="30" spans="1:2" ht="12.75" customHeight="1">
      <c r="A30" s="278"/>
      <c r="B30" s="278"/>
    </row>
    <row r="31" spans="1:2" ht="21" customHeight="1">
      <c r="A31" s="278"/>
      <c r="B31" s="278"/>
    </row>
    <row r="32" spans="1:2" ht="18" customHeight="1">
      <c r="A32" s="278"/>
      <c r="B32" s="278"/>
    </row>
    <row r="33" spans="1:2" ht="12.75" customHeight="1">
      <c r="A33" s="278"/>
      <c r="B33" s="278"/>
    </row>
    <row r="34" spans="1:2" ht="12.75" customHeight="1">
      <c r="A34" s="278"/>
      <c r="B34" s="278"/>
    </row>
    <row r="35" spans="1:2" ht="12.75" customHeight="1">
      <c r="A35" s="278"/>
      <c r="B35" s="278"/>
    </row>
    <row r="36" spans="1:2" ht="12.75" customHeight="1">
      <c r="A36" s="278"/>
      <c r="B36" s="278"/>
    </row>
    <row r="37" spans="1:2" ht="12.75" customHeight="1">
      <c r="A37" s="278"/>
      <c r="B37" s="278"/>
    </row>
    <row r="38" spans="1:2" ht="12.75" customHeight="1">
      <c r="A38" s="278"/>
      <c r="B38" s="278"/>
    </row>
    <row r="39" spans="1:2" ht="12.75" customHeight="1">
      <c r="A39" s="278"/>
      <c r="B39" s="278"/>
    </row>
    <row r="40" spans="1:2" ht="12.75" customHeight="1">
      <c r="A40" s="278"/>
      <c r="B40" s="278"/>
    </row>
    <row r="41" spans="1:2" ht="12.75" customHeight="1">
      <c r="A41" s="278"/>
      <c r="B41" s="278"/>
    </row>
    <row r="42" spans="1:2" ht="12.75" customHeight="1">
      <c r="A42" s="278"/>
      <c r="B42" s="278"/>
    </row>
    <row r="43" spans="1:2" ht="12.75" customHeight="1">
      <c r="A43" s="278"/>
      <c r="B43" s="278"/>
    </row>
    <row r="44" spans="1:2" ht="12.75" customHeight="1">
      <c r="A44" s="278"/>
      <c r="B44" s="278"/>
    </row>
    <row r="45" spans="1:2" ht="12.75" customHeight="1">
      <c r="A45" s="278"/>
      <c r="B45" s="278"/>
    </row>
    <row r="46" spans="1:2" ht="12.75" customHeight="1">
      <c r="A46" s="278"/>
      <c r="B46" s="278"/>
    </row>
    <row r="47" spans="1:2" ht="12.75" customHeight="1">
      <c r="A47" s="278"/>
      <c r="B47" s="278"/>
    </row>
    <row r="48" spans="1:2" ht="12.75" customHeight="1">
      <c r="A48" s="278"/>
      <c r="B48" s="278"/>
    </row>
    <row r="49" spans="1:2" ht="12.75" customHeight="1">
      <c r="A49" s="278"/>
      <c r="B49" s="278"/>
    </row>
    <row r="50" spans="1:2" ht="12.75" customHeight="1">
      <c r="A50" s="278"/>
      <c r="B50" s="278"/>
    </row>
    <row r="51" spans="1:2" ht="12.75" customHeight="1">
      <c r="A51" s="278"/>
      <c r="B51" s="278"/>
    </row>
    <row r="52" spans="1:2" ht="12.75" customHeight="1">
      <c r="A52" s="278"/>
      <c r="B52" s="278"/>
    </row>
    <row r="53" spans="1:2" ht="12.75" customHeight="1">
      <c r="A53" s="278"/>
      <c r="B53" s="278"/>
    </row>
    <row r="54" spans="1:2" ht="12.75" customHeight="1">
      <c r="A54" s="278"/>
      <c r="B54" s="278"/>
    </row>
    <row r="55" spans="1:2" ht="12.75" customHeight="1">
      <c r="A55" s="278"/>
      <c r="B55" s="278"/>
    </row>
    <row r="56" spans="1:2" ht="12.75" customHeight="1">
      <c r="A56" s="278"/>
      <c r="B56" s="278"/>
    </row>
    <row r="57" spans="1:2" ht="12.75" customHeight="1">
      <c r="A57" s="278"/>
      <c r="B57" s="278"/>
    </row>
    <row r="58" spans="1:2" ht="12.75" customHeight="1">
      <c r="A58" s="278"/>
      <c r="B58" s="278"/>
    </row>
    <row r="59" spans="1:2" ht="12.75" customHeight="1">
      <c r="A59" s="278"/>
      <c r="B59" s="278"/>
    </row>
    <row r="60" spans="1:2" ht="12.75" customHeight="1">
      <c r="A60" s="278"/>
      <c r="B60" s="278"/>
    </row>
    <row r="61" spans="1:2" ht="12.75" customHeight="1">
      <c r="A61" s="278"/>
      <c r="B61" s="278"/>
    </row>
    <row r="62" spans="1:2" ht="12.75" customHeight="1">
      <c r="A62" s="278"/>
      <c r="B62" s="278"/>
    </row>
    <row r="63" spans="1:2" ht="12.75" customHeight="1">
      <c r="A63" s="278"/>
      <c r="B63" s="278"/>
    </row>
    <row r="64" spans="1:2" ht="12.75" customHeight="1">
      <c r="A64" s="278"/>
      <c r="B64" s="278"/>
    </row>
    <row r="65" spans="1:2" ht="12.75" customHeight="1">
      <c r="A65" s="278"/>
      <c r="B65" s="278"/>
    </row>
    <row r="66" spans="1:2" ht="12.75" customHeight="1">
      <c r="A66" s="278"/>
      <c r="B66" s="278"/>
    </row>
    <row r="67" spans="1:2" ht="12.75" customHeight="1">
      <c r="A67" s="278"/>
      <c r="B67" s="278"/>
    </row>
    <row r="68" spans="1:2" ht="12.75" customHeight="1">
      <c r="A68" s="278"/>
      <c r="B68" s="278"/>
    </row>
    <row r="69" spans="1:2" ht="12.75" customHeight="1">
      <c r="A69" s="278"/>
      <c r="B69" s="278"/>
    </row>
    <row r="70" spans="1:2" ht="12.75" customHeight="1">
      <c r="A70" s="278"/>
      <c r="B70" s="278"/>
    </row>
    <row r="71" spans="1:2" ht="12.75" customHeight="1">
      <c r="A71" s="278"/>
      <c r="B71" s="278"/>
    </row>
    <row r="72" spans="1:2" ht="12.75" customHeight="1">
      <c r="A72" s="278"/>
      <c r="B72" s="278"/>
    </row>
    <row r="73" spans="1:2" ht="12.75" customHeight="1">
      <c r="A73" s="278"/>
      <c r="B73" s="278"/>
    </row>
    <row r="74" spans="1:2" ht="12.75" customHeight="1">
      <c r="A74" s="278"/>
      <c r="B74" s="278"/>
    </row>
    <row r="75" spans="1:2" ht="12.75" customHeight="1">
      <c r="A75" s="278"/>
      <c r="B75" s="278"/>
    </row>
    <row r="76" spans="1:2" ht="12.75" customHeight="1">
      <c r="A76" s="278"/>
      <c r="B76" s="278"/>
    </row>
    <row r="77" spans="1:2" ht="12.75" customHeight="1">
      <c r="A77" s="278"/>
      <c r="B77" s="278"/>
    </row>
    <row r="78" spans="1:2" ht="12.75" customHeight="1">
      <c r="A78" s="278"/>
      <c r="B78" s="278"/>
    </row>
    <row r="79" spans="1:2" ht="12.75" customHeight="1">
      <c r="A79" s="278"/>
      <c r="B79" s="278"/>
    </row>
    <row r="80" spans="1:2" ht="12.75" customHeight="1">
      <c r="A80" s="278"/>
      <c r="B80" s="278"/>
    </row>
    <row r="81" spans="1:2" ht="12.75" customHeight="1">
      <c r="A81" s="278"/>
      <c r="B81" s="278"/>
    </row>
    <row r="82" spans="1:2" ht="12.75" customHeight="1">
      <c r="A82" s="278"/>
      <c r="B82" s="278"/>
    </row>
    <row r="83" spans="1:2" ht="12.75" customHeight="1">
      <c r="A83" s="278"/>
      <c r="B83" s="278"/>
    </row>
    <row r="84" spans="1:2" ht="12.75" customHeight="1">
      <c r="A84" s="278"/>
      <c r="B84" s="278"/>
    </row>
    <row r="85" spans="1:2" ht="12.75" customHeight="1">
      <c r="A85" s="278"/>
      <c r="B85" s="278"/>
    </row>
    <row r="86" spans="1:2" ht="12.75" customHeight="1">
      <c r="A86" s="278"/>
      <c r="B86" s="278"/>
    </row>
    <row r="87" spans="1:2" ht="12.75" customHeight="1">
      <c r="A87" s="278"/>
      <c r="B87" s="278"/>
    </row>
    <row r="88" spans="1:2" ht="12.75" customHeight="1">
      <c r="A88" s="278"/>
      <c r="B88" s="278"/>
    </row>
    <row r="89" spans="1:2" ht="12.75" customHeight="1">
      <c r="A89" s="278"/>
      <c r="B89" s="278"/>
    </row>
    <row r="90" spans="1:2" ht="12.75" customHeight="1">
      <c r="A90" s="278"/>
      <c r="B90" s="278"/>
    </row>
    <row r="91" spans="1:2" ht="12.75" customHeight="1">
      <c r="A91" s="278"/>
      <c r="B91" s="278"/>
    </row>
    <row r="92" spans="1:2" ht="12.75" customHeight="1">
      <c r="A92" s="278"/>
      <c r="B92" s="278"/>
    </row>
    <row r="93" spans="1:2" ht="12.75" customHeight="1">
      <c r="A93" s="278"/>
      <c r="B93" s="278"/>
    </row>
    <row r="94" spans="1:2" ht="12.75" customHeight="1">
      <c r="A94" s="278"/>
      <c r="B94" s="278"/>
    </row>
    <row r="95" spans="1:2" ht="12.75" customHeight="1">
      <c r="A95" s="278"/>
      <c r="B95" s="278"/>
    </row>
    <row r="96" spans="1:2" ht="12.75" customHeight="1">
      <c r="A96" s="278"/>
      <c r="B96" s="278"/>
    </row>
    <row r="97" spans="1:2" ht="12.75" customHeight="1">
      <c r="A97" s="278"/>
      <c r="B97" s="278"/>
    </row>
    <row r="98" spans="1:2" ht="12.75" customHeight="1">
      <c r="A98" s="278"/>
      <c r="B98" s="278"/>
    </row>
    <row r="99" spans="1:2" ht="12.75" customHeight="1">
      <c r="A99" s="278"/>
      <c r="B99" s="278"/>
    </row>
    <row r="100" spans="1:2" ht="12.75" customHeight="1">
      <c r="A100" s="278"/>
      <c r="B100" s="278"/>
    </row>
    <row r="101" spans="1:2" ht="12.75" customHeight="1">
      <c r="A101" s="278"/>
      <c r="B101" s="278"/>
    </row>
    <row r="102" spans="1:2" ht="12.75" customHeight="1">
      <c r="A102" s="278"/>
      <c r="B102" s="278"/>
    </row>
    <row r="103" spans="1:2" ht="12.75" customHeight="1">
      <c r="A103" s="278"/>
      <c r="B103" s="278"/>
    </row>
    <row r="104" spans="1:2" ht="12.75" customHeight="1">
      <c r="A104" s="278"/>
      <c r="B104" s="278"/>
    </row>
    <row r="105" spans="1:2" ht="12.75" customHeight="1">
      <c r="A105" s="278"/>
      <c r="B105" s="278"/>
    </row>
    <row r="106" spans="1:2" ht="12.75" customHeight="1">
      <c r="A106" s="278"/>
      <c r="B106" s="278"/>
    </row>
    <row r="107" spans="1:2" ht="12.75" customHeight="1">
      <c r="A107" s="278"/>
      <c r="B107" s="278"/>
    </row>
    <row r="108" spans="1:2" ht="12.75" customHeight="1">
      <c r="A108" s="278"/>
      <c r="B108" s="278"/>
    </row>
    <row r="109" spans="1:2" ht="12.75" customHeight="1">
      <c r="A109" s="278"/>
      <c r="B109" s="278"/>
    </row>
    <row r="110" spans="1:2" ht="12.75" customHeight="1">
      <c r="A110" s="278"/>
      <c r="B110" s="278"/>
    </row>
    <row r="111" spans="1:2" ht="12.75" customHeight="1">
      <c r="A111" s="278"/>
      <c r="B111" s="278"/>
    </row>
    <row r="112" spans="1:2" ht="12.75" customHeight="1">
      <c r="A112" s="278"/>
      <c r="B112" s="278"/>
    </row>
    <row r="113" spans="1:2" ht="12.75" customHeight="1">
      <c r="A113" s="278"/>
      <c r="B113" s="278"/>
    </row>
    <row r="114" spans="1:2" ht="12.75" customHeight="1">
      <c r="A114" s="278"/>
      <c r="B114" s="278"/>
    </row>
    <row r="115" spans="1:2" ht="12.75" customHeight="1">
      <c r="A115" s="278"/>
      <c r="B115" s="278"/>
    </row>
    <row r="116" spans="1:2" ht="12.75" customHeight="1">
      <c r="A116" s="278"/>
      <c r="B116" s="278"/>
    </row>
    <row r="117" spans="1:2" ht="12.75" customHeight="1">
      <c r="A117" s="278"/>
      <c r="B117" s="278"/>
    </row>
    <row r="118" spans="1:2" ht="12.75" customHeight="1">
      <c r="A118" s="278"/>
      <c r="B118" s="278"/>
    </row>
    <row r="119" spans="1:2" ht="12.75" customHeight="1">
      <c r="A119" s="278"/>
      <c r="B119" s="278"/>
    </row>
    <row r="120" spans="1:2" ht="12.75" customHeight="1">
      <c r="A120" s="278"/>
      <c r="B120" s="278"/>
    </row>
    <row r="121" spans="1:2" ht="12.75" customHeight="1">
      <c r="A121" s="278"/>
      <c r="B121" s="278"/>
    </row>
    <row r="122" spans="1:2" ht="12.75" customHeight="1">
      <c r="A122" s="278"/>
      <c r="B122" s="278"/>
    </row>
    <row r="123" spans="1:2" ht="12.75" customHeight="1">
      <c r="A123" s="278"/>
      <c r="B123" s="278"/>
    </row>
    <row r="124" spans="1:2" ht="12.75" customHeight="1">
      <c r="A124" s="278"/>
      <c r="B124" s="278"/>
    </row>
    <row r="125" spans="1:2" ht="12.75" customHeight="1">
      <c r="A125" s="278"/>
      <c r="B125" s="278"/>
    </row>
    <row r="126" spans="1:2" ht="12.75" customHeight="1">
      <c r="A126" s="278"/>
      <c r="B126" s="278"/>
    </row>
    <row r="127" spans="1:2" ht="12.75" customHeight="1">
      <c r="A127" s="278"/>
      <c r="B127" s="278"/>
    </row>
    <row r="128" spans="1:2" ht="12.75" customHeight="1">
      <c r="A128" s="278"/>
      <c r="B128" s="278"/>
    </row>
    <row r="129" spans="1:2" ht="12.75" customHeight="1">
      <c r="A129" s="278"/>
      <c r="B129" s="278"/>
    </row>
    <row r="130" spans="1:2" ht="12.75" customHeight="1">
      <c r="A130" s="278"/>
      <c r="B130" s="278"/>
    </row>
    <row r="131" spans="1:2" ht="12.75" customHeight="1">
      <c r="A131" s="278"/>
      <c r="B131" s="278"/>
    </row>
    <row r="132" spans="1:2" ht="12.75" customHeight="1">
      <c r="A132" s="278"/>
      <c r="B132" s="278"/>
    </row>
    <row r="133" spans="1:2" ht="12.75" customHeight="1">
      <c r="A133" s="278"/>
      <c r="B133" s="278"/>
    </row>
    <row r="134" spans="1:2" ht="12.75" customHeight="1">
      <c r="A134" s="278"/>
      <c r="B134" s="278"/>
    </row>
    <row r="135" spans="1:2" ht="12.75" customHeight="1">
      <c r="A135" s="278"/>
      <c r="B135" s="278"/>
    </row>
    <row r="136" spans="1:2" ht="12.75" customHeight="1">
      <c r="A136" s="278"/>
      <c r="B136" s="278"/>
    </row>
    <row r="137" spans="1:2" ht="12.75" customHeight="1">
      <c r="A137" s="278"/>
      <c r="B137" s="278"/>
    </row>
    <row r="138" spans="1:2" ht="12.75" customHeight="1">
      <c r="A138" s="278"/>
      <c r="B138" s="278"/>
    </row>
    <row r="139" spans="1:2" ht="12.75" customHeight="1">
      <c r="A139" s="278"/>
      <c r="B139" s="278"/>
    </row>
    <row r="140" spans="1:2" ht="12.75" customHeight="1">
      <c r="A140" s="278"/>
      <c r="B140" s="278"/>
    </row>
    <row r="141" spans="1:2" ht="12.75" customHeight="1">
      <c r="A141" s="278"/>
      <c r="B141" s="278"/>
    </row>
    <row r="142" spans="1:2" ht="12.75" customHeight="1">
      <c r="A142" s="278"/>
      <c r="B142" s="278"/>
    </row>
    <row r="143" spans="1:2" ht="12.75" customHeight="1">
      <c r="A143" s="278"/>
      <c r="B143" s="278"/>
    </row>
    <row r="144" spans="1:2" ht="12.75" customHeight="1">
      <c r="A144" s="278"/>
      <c r="B144" s="278"/>
    </row>
    <row r="145" spans="1:2" ht="12.75" customHeight="1">
      <c r="A145" s="278"/>
      <c r="B145" s="278"/>
    </row>
    <row r="146" spans="1:2" ht="12.75" customHeight="1">
      <c r="A146" s="278"/>
      <c r="B146" s="278"/>
    </row>
    <row r="147" spans="1:2" ht="12.75" customHeight="1">
      <c r="A147" s="278"/>
      <c r="B147" s="278"/>
    </row>
    <row r="148" spans="1:2" ht="12.75" customHeight="1">
      <c r="A148" s="278"/>
      <c r="B148" s="278"/>
    </row>
    <row r="149" spans="1:2" ht="12.75" customHeight="1">
      <c r="A149" s="278"/>
      <c r="B149" s="278"/>
    </row>
    <row r="150" spans="1:2" ht="12.75" customHeight="1">
      <c r="A150" s="278"/>
      <c r="B150" s="278"/>
    </row>
    <row r="151" spans="1:2" ht="12.75" customHeight="1">
      <c r="A151" s="278"/>
      <c r="B151" s="278"/>
    </row>
    <row r="152" spans="1:2" ht="12.75" customHeight="1">
      <c r="A152" s="278"/>
      <c r="B152" s="278"/>
    </row>
    <row r="153" spans="1:2" ht="12.75" customHeight="1">
      <c r="A153" s="278"/>
      <c r="B153" s="278"/>
    </row>
    <row r="154" spans="1:2" ht="12.75" customHeight="1">
      <c r="A154" s="278"/>
      <c r="B154" s="278"/>
    </row>
    <row r="155" spans="1:2" ht="12.75" customHeight="1">
      <c r="A155" s="278"/>
      <c r="B155" s="278"/>
    </row>
    <row r="156" spans="1:2" ht="12.75" customHeight="1">
      <c r="A156" s="278"/>
      <c r="B156" s="278"/>
    </row>
    <row r="157" spans="1:2" ht="12.75" customHeight="1">
      <c r="A157" s="278"/>
      <c r="B157" s="278"/>
    </row>
    <row r="158" spans="1:2" ht="12.75" customHeight="1">
      <c r="A158" s="278"/>
      <c r="B158" s="278"/>
    </row>
    <row r="159" spans="1:2" ht="12.75" customHeight="1">
      <c r="A159" s="278"/>
      <c r="B159" s="278"/>
    </row>
    <row r="160" spans="1:2" ht="12.75" customHeight="1">
      <c r="A160" s="278"/>
      <c r="B160" s="278"/>
    </row>
    <row r="161" spans="1:2" ht="12.75" customHeight="1">
      <c r="A161" s="278"/>
      <c r="B161" s="278"/>
    </row>
    <row r="162" spans="1:2" ht="12.75" customHeight="1">
      <c r="A162" s="278"/>
      <c r="B162" s="278"/>
    </row>
    <row r="163" spans="1:2" ht="12.75" customHeight="1">
      <c r="A163" s="278"/>
      <c r="B163" s="278"/>
    </row>
    <row r="164" spans="1:2" ht="12.75" customHeight="1">
      <c r="A164" s="278"/>
      <c r="B164" s="278"/>
    </row>
    <row r="165" spans="1:2" ht="12.75" customHeight="1">
      <c r="A165" s="278"/>
      <c r="B165" s="278"/>
    </row>
    <row r="166" spans="1:2" ht="12.75" customHeight="1">
      <c r="A166" s="278"/>
      <c r="B166" s="278"/>
    </row>
    <row r="167" spans="1:2" ht="12.75" customHeight="1">
      <c r="A167" s="278"/>
      <c r="B167" s="278"/>
    </row>
    <row r="168" spans="1:2" ht="12.75" customHeight="1">
      <c r="A168" s="278"/>
      <c r="B168" s="278"/>
    </row>
    <row r="169" spans="1:2" ht="12.75" customHeight="1">
      <c r="A169" s="278"/>
      <c r="B169" s="278"/>
    </row>
    <row r="170" spans="1:2" ht="12.75" customHeight="1">
      <c r="A170" s="278"/>
      <c r="B170" s="278"/>
    </row>
    <row r="171" spans="1:2" ht="12.75" customHeight="1">
      <c r="A171" s="278"/>
      <c r="B171" s="278"/>
    </row>
    <row r="172" spans="1:2" ht="12.75" customHeight="1">
      <c r="A172" s="278"/>
      <c r="B172" s="278"/>
    </row>
    <row r="173" spans="1:2" ht="12.75" customHeight="1">
      <c r="A173" s="278"/>
      <c r="B173" s="278"/>
    </row>
    <row r="174" spans="1:2" ht="12.75" customHeight="1">
      <c r="A174" s="278"/>
      <c r="B174" s="278"/>
    </row>
    <row r="175" spans="1:2" ht="12.75" customHeight="1">
      <c r="A175" s="278"/>
      <c r="B175" s="278"/>
    </row>
    <row r="176" spans="1:2" ht="12.75" customHeight="1">
      <c r="A176" s="278"/>
      <c r="B176" s="278"/>
    </row>
    <row r="177" spans="1:2" ht="12.75" customHeight="1">
      <c r="A177" s="278"/>
      <c r="B177" s="278"/>
    </row>
    <row r="178" spans="1:2" ht="12.75" customHeight="1">
      <c r="A178" s="278"/>
      <c r="B178" s="278"/>
    </row>
    <row r="179" spans="1:2" ht="12.75" customHeight="1">
      <c r="A179" s="278"/>
      <c r="B179" s="278"/>
    </row>
    <row r="180" spans="1:2" ht="12.75" customHeight="1">
      <c r="A180" s="278"/>
      <c r="B180" s="278"/>
    </row>
    <row r="181" spans="1:2" ht="12.75" customHeight="1">
      <c r="A181" s="278"/>
      <c r="B181" s="278"/>
    </row>
    <row r="182" spans="1:2" ht="12.75" customHeight="1">
      <c r="A182" s="278"/>
      <c r="B182" s="278"/>
    </row>
    <row r="183" spans="1:2" ht="12.75" customHeight="1">
      <c r="A183" s="278"/>
      <c r="B183" s="278"/>
    </row>
    <row r="184" spans="1:2" ht="12.75" customHeight="1">
      <c r="A184" s="278"/>
      <c r="B184" s="278"/>
    </row>
    <row r="185" spans="1:2" ht="12.75" customHeight="1">
      <c r="A185" s="278"/>
      <c r="B185" s="278"/>
    </row>
    <row r="186" spans="1:2" ht="12.75" customHeight="1">
      <c r="A186" s="278"/>
      <c r="B186" s="278"/>
    </row>
    <row r="187" spans="1:2" ht="12.75" customHeight="1">
      <c r="A187" s="278"/>
      <c r="B187" s="278"/>
    </row>
    <row r="188" spans="1:2" ht="12.75" customHeight="1">
      <c r="A188" s="278"/>
      <c r="B188" s="278"/>
    </row>
    <row r="189" spans="1:2" ht="12.75" customHeight="1">
      <c r="A189" s="278"/>
      <c r="B189" s="278"/>
    </row>
    <row r="190" spans="1:2" ht="12.75" customHeight="1">
      <c r="A190" s="278"/>
      <c r="B190" s="278"/>
    </row>
    <row r="191" spans="1:2" ht="12.75" customHeight="1">
      <c r="A191" s="278"/>
      <c r="B191" s="278"/>
    </row>
    <row r="192" spans="1:2" ht="12.75" customHeight="1">
      <c r="A192" s="278"/>
      <c r="B192" s="278"/>
    </row>
    <row r="193" spans="1:2" ht="12.75" customHeight="1">
      <c r="A193" s="278"/>
      <c r="B193" s="278"/>
    </row>
    <row r="194" spans="1:2" ht="12.75" customHeight="1">
      <c r="A194" s="278"/>
      <c r="B194" s="278"/>
    </row>
    <row r="195" spans="1:2" ht="12.75" customHeight="1">
      <c r="A195" s="278"/>
      <c r="B195" s="278"/>
    </row>
    <row r="196" spans="1:2" ht="12.75" customHeight="1">
      <c r="A196" s="278"/>
      <c r="B196" s="278"/>
    </row>
    <row r="197" spans="1:2" ht="12.75" customHeight="1">
      <c r="A197" s="278"/>
      <c r="B197" s="278"/>
    </row>
    <row r="198" spans="1:2" ht="12.75" customHeight="1">
      <c r="A198" s="278"/>
      <c r="B198" s="278"/>
    </row>
    <row r="199" spans="1:2" ht="12.75" customHeight="1">
      <c r="A199" s="278"/>
      <c r="B199" s="278"/>
    </row>
    <row r="200" spans="1:2" ht="12.75" customHeight="1">
      <c r="A200" s="278"/>
      <c r="B200" s="278"/>
    </row>
    <row r="201" spans="1:2" ht="12.75" customHeight="1">
      <c r="A201" s="278"/>
      <c r="B201" s="278"/>
    </row>
    <row r="202" spans="1:2" ht="12.75" customHeight="1">
      <c r="A202" s="278"/>
      <c r="B202" s="278"/>
    </row>
    <row r="203" spans="1:2" ht="12.75" customHeight="1">
      <c r="A203" s="278"/>
      <c r="B203" s="278"/>
    </row>
    <row r="204" spans="1:2" ht="12.75" customHeight="1">
      <c r="A204" s="278"/>
      <c r="B204" s="278"/>
    </row>
    <row r="205" spans="1:2" ht="12.75" customHeight="1">
      <c r="A205" s="278"/>
      <c r="B205" s="278"/>
    </row>
    <row r="206" spans="1:2" ht="12.75" customHeight="1">
      <c r="A206" s="278"/>
      <c r="B206" s="278"/>
    </row>
    <row r="207" spans="1:2" ht="12.75" customHeight="1">
      <c r="A207" s="278"/>
      <c r="B207" s="278"/>
    </row>
    <row r="208" spans="1:2" ht="12.75" customHeight="1">
      <c r="A208" s="278"/>
      <c r="B208" s="278"/>
    </row>
    <row r="209" spans="1:2" ht="12.75" customHeight="1">
      <c r="A209" s="278"/>
      <c r="B209" s="278"/>
    </row>
    <row r="210" spans="1:2" ht="12.75" customHeight="1">
      <c r="A210" s="278"/>
      <c r="B210" s="278"/>
    </row>
    <row r="211" spans="1:2" ht="12.75" customHeight="1">
      <c r="A211" s="278"/>
      <c r="B211" s="278"/>
    </row>
    <row r="212" spans="1:2" ht="12.75" customHeight="1">
      <c r="A212" s="278"/>
      <c r="B212" s="278"/>
    </row>
    <row r="213" spans="1:2" ht="12.75" customHeight="1">
      <c r="A213" s="278"/>
      <c r="B213" s="278"/>
    </row>
    <row r="214" spans="1:2" ht="12.75" customHeight="1">
      <c r="A214" s="278"/>
      <c r="B214" s="278"/>
    </row>
    <row r="215" spans="1:2" ht="12.75" customHeight="1">
      <c r="A215" s="278"/>
      <c r="B215" s="278"/>
    </row>
    <row r="216" spans="1:2" ht="12.75" customHeight="1">
      <c r="A216" s="278"/>
      <c r="B216" s="278"/>
    </row>
    <row r="217" spans="1:2" ht="12.75" customHeight="1">
      <c r="A217" s="278"/>
      <c r="B217" s="278"/>
    </row>
    <row r="218" spans="1:2" ht="12.75" customHeight="1">
      <c r="A218" s="278"/>
      <c r="B218" s="278"/>
    </row>
    <row r="219" spans="1:2" ht="12.75" customHeight="1">
      <c r="A219" s="278"/>
      <c r="B219" s="278"/>
    </row>
    <row r="220" spans="1:2" ht="12.75" customHeight="1">
      <c r="A220" s="278"/>
      <c r="B220" s="278"/>
    </row>
    <row r="221" spans="1:2" ht="12.75" customHeight="1">
      <c r="A221" s="278"/>
      <c r="B221" s="278"/>
    </row>
    <row r="222" spans="1:2" ht="12.75" customHeight="1">
      <c r="A222" s="278"/>
      <c r="B222" s="278"/>
    </row>
    <row r="223" spans="1:2" ht="12.75" customHeight="1">
      <c r="A223" s="278"/>
      <c r="B223" s="278"/>
    </row>
    <row r="224" spans="1:2" ht="12.75" customHeight="1">
      <c r="A224" s="278"/>
      <c r="B224" s="278"/>
    </row>
    <row r="225" spans="1:2" ht="12.75" customHeight="1">
      <c r="A225" s="278"/>
      <c r="B225" s="278"/>
    </row>
    <row r="226" spans="1:2" ht="12.75" customHeight="1">
      <c r="A226" s="278"/>
      <c r="B226" s="278"/>
    </row>
    <row r="227" spans="1:2" ht="12.75" customHeight="1">
      <c r="A227" s="278"/>
      <c r="B227" s="278"/>
    </row>
    <row r="228" spans="1:2" ht="12.75" customHeight="1">
      <c r="A228" s="278"/>
      <c r="B228" s="278"/>
    </row>
    <row r="229" spans="1:2" ht="12.75" customHeight="1">
      <c r="A229" s="278"/>
      <c r="B229" s="278"/>
    </row>
    <row r="230" spans="1:2" ht="12.75" customHeight="1">
      <c r="A230" s="278"/>
      <c r="B230" s="278"/>
    </row>
    <row r="231" spans="1:2" ht="12.75" customHeight="1">
      <c r="A231" s="278"/>
      <c r="B231" s="278"/>
    </row>
    <row r="232" spans="1:2" ht="12.75" customHeight="1">
      <c r="A232" s="278"/>
      <c r="B232" s="278"/>
    </row>
    <row r="233" spans="1:2" ht="12.75" customHeight="1">
      <c r="A233" s="278"/>
      <c r="B233" s="278"/>
    </row>
    <row r="234" spans="1:2" ht="12.75" customHeight="1">
      <c r="A234" s="278"/>
      <c r="B234" s="278"/>
    </row>
    <row r="235" spans="1:2" ht="12.75" customHeight="1">
      <c r="A235" s="278"/>
      <c r="B235" s="278"/>
    </row>
    <row r="236" spans="1:2" ht="12.75" customHeight="1">
      <c r="A236" s="278"/>
      <c r="B236" s="278"/>
    </row>
    <row r="237" spans="1:2" ht="12.75" customHeight="1">
      <c r="A237" s="278"/>
      <c r="B237" s="278"/>
    </row>
    <row r="238" spans="1:2" ht="12.75" customHeight="1">
      <c r="A238" s="278"/>
      <c r="B238" s="278"/>
    </row>
    <row r="239" spans="1:2" ht="12.75" customHeight="1">
      <c r="A239" s="278"/>
      <c r="B239" s="278"/>
    </row>
    <row r="240" spans="1:2" ht="12.75" customHeight="1">
      <c r="A240" s="278"/>
      <c r="B240" s="278"/>
    </row>
    <row r="241" spans="1:2" ht="12.75" customHeight="1">
      <c r="A241" s="278"/>
      <c r="B241" s="278"/>
    </row>
    <row r="242" spans="1:2" ht="12.75" customHeight="1">
      <c r="A242" s="278"/>
      <c r="B242" s="278"/>
    </row>
    <row r="243" spans="1:2" ht="12.75" customHeight="1">
      <c r="A243" s="278"/>
      <c r="B243" s="278"/>
    </row>
    <row r="244" spans="1:2" ht="12.75" customHeight="1">
      <c r="A244" s="278"/>
      <c r="B244" s="278"/>
    </row>
    <row r="245" spans="1:2" ht="12.75" customHeight="1">
      <c r="A245" s="278"/>
      <c r="B245" s="278"/>
    </row>
    <row r="246" spans="1:2" ht="12.75" customHeight="1">
      <c r="A246" s="278"/>
      <c r="B246" s="278"/>
    </row>
    <row r="247" spans="1:2" ht="12.75" customHeight="1">
      <c r="A247" s="278"/>
      <c r="B247" s="278"/>
    </row>
    <row r="248" spans="1:2" ht="12.75" customHeight="1">
      <c r="A248" s="278"/>
      <c r="B248" s="278"/>
    </row>
    <row r="249" spans="1:2" ht="12.75" customHeight="1">
      <c r="A249" s="278"/>
      <c r="B249" s="278"/>
    </row>
    <row r="250" spans="1:2" ht="12.75" customHeight="1">
      <c r="A250" s="278"/>
      <c r="B250" s="278"/>
    </row>
    <row r="251" spans="1:2" ht="12.75" customHeight="1">
      <c r="A251" s="278"/>
      <c r="B251" s="278"/>
    </row>
    <row r="252" spans="1:2" ht="12.75" customHeight="1">
      <c r="A252" s="278"/>
      <c r="B252" s="278"/>
    </row>
    <row r="253" spans="1:2" ht="12.75" customHeight="1">
      <c r="A253" s="278"/>
      <c r="B253" s="278"/>
    </row>
    <row r="254" spans="1:2" ht="12.75" customHeight="1">
      <c r="A254" s="278"/>
      <c r="B254" s="278"/>
    </row>
    <row r="255" spans="1:2" ht="12.75" customHeight="1">
      <c r="A255" s="278"/>
      <c r="B255" s="278"/>
    </row>
    <row r="256" spans="1:2" ht="12.75" customHeight="1">
      <c r="A256" s="278"/>
      <c r="B256" s="278"/>
    </row>
    <row r="257" spans="1:2" ht="12.75" customHeight="1">
      <c r="A257" s="278"/>
      <c r="B257" s="278"/>
    </row>
    <row r="258" spans="1:2" ht="12.75" customHeight="1">
      <c r="A258" s="278"/>
      <c r="B258" s="278"/>
    </row>
    <row r="259" spans="1:2" ht="12.75" customHeight="1">
      <c r="A259" s="278"/>
      <c r="B259" s="278"/>
    </row>
    <row r="260" spans="1:2" ht="12.75" customHeight="1">
      <c r="A260" s="278"/>
      <c r="B260" s="278"/>
    </row>
    <row r="261" spans="1:2" ht="12.75" customHeight="1">
      <c r="A261" s="278"/>
      <c r="B261" s="278"/>
    </row>
    <row r="262" spans="1:2" ht="12.75" customHeight="1">
      <c r="A262" s="278"/>
      <c r="B262" s="278"/>
    </row>
    <row r="263" spans="1:2" ht="12.75" customHeight="1">
      <c r="A263" s="278"/>
      <c r="B263" s="278"/>
    </row>
    <row r="264" spans="1:2" ht="12.75" customHeight="1">
      <c r="A264" s="278"/>
      <c r="B264" s="278"/>
    </row>
    <row r="265" spans="1:2" ht="12.75" customHeight="1">
      <c r="A265" s="278"/>
      <c r="B265" s="278"/>
    </row>
    <row r="266" spans="1:2" ht="12.75" customHeight="1">
      <c r="A266" s="278"/>
      <c r="B266" s="278"/>
    </row>
    <row r="267" spans="1:2" ht="12.75" customHeight="1">
      <c r="A267" s="278"/>
      <c r="B267" s="278"/>
    </row>
    <row r="268" spans="1:2" ht="12.75" customHeight="1">
      <c r="A268" s="278"/>
      <c r="B268" s="278"/>
    </row>
    <row r="269" spans="1:2" ht="12.75" customHeight="1">
      <c r="A269" s="278"/>
      <c r="B269" s="278"/>
    </row>
    <row r="270" spans="1:2" ht="12.75" customHeight="1">
      <c r="A270" s="278"/>
      <c r="B270" s="278"/>
    </row>
    <row r="271" spans="1:2" ht="12.75" customHeight="1">
      <c r="A271" s="278"/>
      <c r="B271" s="278"/>
    </row>
    <row r="272" spans="1:2" ht="12.75" customHeight="1">
      <c r="A272" s="278"/>
      <c r="B272" s="278"/>
    </row>
    <row r="273" spans="1:2" ht="12.75" customHeight="1">
      <c r="A273" s="278"/>
      <c r="B273" s="278"/>
    </row>
    <row r="274" spans="1:2" ht="12.75" customHeight="1">
      <c r="A274" s="278"/>
      <c r="B274" s="278"/>
    </row>
    <row r="275" spans="1:2" ht="12.75" customHeight="1">
      <c r="A275" s="278"/>
      <c r="B275" s="278"/>
    </row>
    <row r="276" spans="1:2" ht="12.75" customHeight="1">
      <c r="A276" s="278"/>
      <c r="B276" s="278"/>
    </row>
    <row r="277" spans="1:2" ht="12.75" customHeight="1">
      <c r="A277" s="278"/>
      <c r="B277" s="278"/>
    </row>
    <row r="278" spans="1:2" ht="12.75" customHeight="1">
      <c r="A278" s="278"/>
      <c r="B278" s="278"/>
    </row>
    <row r="279" spans="1:2" ht="12.75" customHeight="1">
      <c r="A279" s="278"/>
      <c r="B279" s="278"/>
    </row>
    <row r="280" spans="1:2" ht="12.75" customHeight="1">
      <c r="A280" s="278"/>
      <c r="B280" s="278"/>
    </row>
    <row r="281" spans="1:2" ht="12.75" customHeight="1">
      <c r="A281" s="278"/>
      <c r="B281" s="278"/>
    </row>
    <row r="282" spans="1:2" ht="12.75" customHeight="1">
      <c r="A282" s="278"/>
      <c r="B282" s="278"/>
    </row>
    <row r="283" spans="1:2" ht="12.75" customHeight="1">
      <c r="A283" s="278"/>
      <c r="B283" s="278"/>
    </row>
    <row r="284" spans="1:2" ht="12.75" customHeight="1">
      <c r="A284" s="278"/>
      <c r="B284" s="278"/>
    </row>
    <row r="285" spans="1:2" ht="12.75" customHeight="1">
      <c r="A285" s="278"/>
      <c r="B285" s="278"/>
    </row>
    <row r="286" spans="1:2" ht="12.75" customHeight="1">
      <c r="A286" s="278"/>
      <c r="B286" s="278"/>
    </row>
    <row r="287" spans="1:2" ht="12.75" customHeight="1">
      <c r="A287" s="278"/>
      <c r="B287" s="278"/>
    </row>
    <row r="288" spans="1:2" ht="12.75" customHeight="1">
      <c r="A288" s="278"/>
      <c r="B288" s="278"/>
    </row>
    <row r="289" spans="1:2" ht="12.75" customHeight="1">
      <c r="A289" s="278"/>
      <c r="B289" s="278"/>
    </row>
    <row r="290" spans="1:2" ht="12.75" customHeight="1">
      <c r="A290" s="278"/>
      <c r="B290" s="278"/>
    </row>
    <row r="291" spans="1:2" ht="12.75" customHeight="1">
      <c r="A291" s="278"/>
      <c r="B291" s="278"/>
    </row>
    <row r="292" spans="1:2" ht="12.75" customHeight="1">
      <c r="A292" s="278"/>
      <c r="B292" s="278"/>
    </row>
    <row r="293" spans="1:2" ht="12.75" customHeight="1">
      <c r="A293" s="278"/>
      <c r="B293" s="278"/>
    </row>
    <row r="294" spans="1:2" ht="12.75" customHeight="1">
      <c r="A294" s="278"/>
      <c r="B294" s="278"/>
    </row>
    <row r="295" spans="1:2" ht="12.75" customHeight="1">
      <c r="A295" s="278"/>
      <c r="B295" s="278"/>
    </row>
    <row r="296" spans="1:2" ht="12.75" customHeight="1">
      <c r="A296" s="278"/>
      <c r="B296" s="278"/>
    </row>
    <row r="297" spans="1:2" ht="12.75" customHeight="1">
      <c r="A297" s="278"/>
      <c r="B297" s="278"/>
    </row>
    <row r="298" spans="1:2" ht="12.75" customHeight="1">
      <c r="A298" s="278"/>
      <c r="B298" s="278"/>
    </row>
    <row r="299" spans="1:2" ht="12.75" customHeight="1">
      <c r="A299" s="278"/>
      <c r="B299" s="278"/>
    </row>
    <row r="300" spans="1:2" ht="12.75" customHeight="1">
      <c r="A300" s="278"/>
      <c r="B300" s="278"/>
    </row>
    <row r="301" spans="1:2" ht="12.75" customHeight="1">
      <c r="A301" s="278"/>
      <c r="B301" s="278"/>
    </row>
    <row r="302" spans="1:2" ht="12.75" customHeight="1">
      <c r="A302" s="278"/>
      <c r="B302" s="278"/>
    </row>
    <row r="303" spans="1:2" ht="12.75" customHeight="1">
      <c r="A303" s="278"/>
      <c r="B303" s="278"/>
    </row>
    <row r="304" spans="1:2" ht="12.75" customHeight="1">
      <c r="A304" s="278"/>
      <c r="B304" s="278"/>
    </row>
    <row r="305" spans="1:2" ht="12.75" customHeight="1">
      <c r="A305" s="278"/>
      <c r="B305" s="278"/>
    </row>
    <row r="306" spans="1:2" ht="12.75" customHeight="1">
      <c r="A306" s="278"/>
      <c r="B306" s="278"/>
    </row>
    <row r="307" spans="1:2" ht="12.75" customHeight="1">
      <c r="A307" s="278"/>
      <c r="B307" s="278"/>
    </row>
    <row r="308" spans="1:2" ht="12.75" customHeight="1">
      <c r="A308" s="278"/>
      <c r="B308" s="278"/>
    </row>
    <row r="309" spans="1:2" ht="12.75" customHeight="1">
      <c r="A309" s="278"/>
      <c r="B309" s="278"/>
    </row>
    <row r="310" spans="1:2" ht="12.75" customHeight="1">
      <c r="A310" s="278"/>
      <c r="B310" s="278"/>
    </row>
    <row r="311" spans="1:2" ht="12.75" customHeight="1">
      <c r="A311" s="278"/>
      <c r="B311" s="278"/>
    </row>
    <row r="312" spans="1:2" ht="12.75" customHeight="1">
      <c r="A312" s="278"/>
      <c r="B312" s="278"/>
    </row>
    <row r="313" spans="1:2" ht="12.75" customHeight="1">
      <c r="A313" s="278"/>
      <c r="B313" s="278"/>
    </row>
    <row r="314" spans="1:2" ht="12.75" customHeight="1">
      <c r="A314" s="278"/>
      <c r="B314" s="278"/>
    </row>
    <row r="315" spans="1:2" ht="12.75" customHeight="1">
      <c r="A315" s="278"/>
      <c r="B315" s="278"/>
    </row>
    <row r="316" spans="1:2" ht="12.75" customHeight="1">
      <c r="A316" s="278"/>
      <c r="B316" s="278"/>
    </row>
    <row r="317" spans="1:2" ht="12.75" customHeight="1">
      <c r="A317" s="278"/>
      <c r="B317" s="278"/>
    </row>
    <row r="318" spans="1:2" ht="12.75" customHeight="1">
      <c r="A318" s="278"/>
      <c r="B318" s="278"/>
    </row>
    <row r="319" spans="1:2" ht="12.75" customHeight="1">
      <c r="A319" s="278"/>
      <c r="B319" s="278"/>
    </row>
    <row r="320" spans="1:2" ht="12.75" customHeight="1">
      <c r="A320" s="278"/>
      <c r="B320" s="278"/>
    </row>
    <row r="321" spans="1:2" ht="12.75" customHeight="1">
      <c r="A321" s="278"/>
      <c r="B321" s="278"/>
    </row>
    <row r="322" spans="1:2" ht="12.75" customHeight="1">
      <c r="A322" s="278"/>
      <c r="B322" s="278"/>
    </row>
    <row r="323" spans="1:2" ht="12.75" customHeight="1">
      <c r="A323" s="278"/>
      <c r="B323" s="278"/>
    </row>
    <row r="324" spans="1:2" ht="12.75" customHeight="1">
      <c r="A324" s="278"/>
      <c r="B324" s="278"/>
    </row>
    <row r="325" spans="1:2" ht="12.75" customHeight="1">
      <c r="A325" s="278"/>
      <c r="B325" s="278"/>
    </row>
    <row r="326" spans="1:2" ht="12.75" customHeight="1">
      <c r="A326" s="278"/>
      <c r="B326" s="278"/>
    </row>
    <row r="327" spans="1:2" ht="12.75" customHeight="1">
      <c r="A327" s="278"/>
      <c r="B327" s="278"/>
    </row>
    <row r="328" spans="1:2" ht="12.75" customHeight="1">
      <c r="A328" s="278"/>
      <c r="B328" s="278"/>
    </row>
    <row r="329" spans="1:2" ht="12.75" customHeight="1">
      <c r="A329" s="278"/>
      <c r="B329" s="278"/>
    </row>
    <row r="330" spans="1:2" ht="12.75" customHeight="1">
      <c r="A330" s="278"/>
      <c r="B330" s="278"/>
    </row>
    <row r="331" spans="1:2" ht="12.75" customHeight="1">
      <c r="A331" s="278"/>
      <c r="B331" s="278"/>
    </row>
    <row r="332" spans="1:2" ht="12.75" customHeight="1">
      <c r="A332" s="278"/>
      <c r="B332" s="278"/>
    </row>
    <row r="333" spans="1:2" ht="12.75" customHeight="1">
      <c r="A333" s="278"/>
      <c r="B333" s="278"/>
    </row>
    <row r="334" spans="1:2" ht="12.75" customHeight="1">
      <c r="A334" s="278"/>
      <c r="B334" s="278"/>
    </row>
    <row r="335" spans="1:2" ht="12.75" customHeight="1">
      <c r="A335" s="278"/>
      <c r="B335" s="278"/>
    </row>
    <row r="336" spans="1:2" ht="12.75" customHeight="1">
      <c r="A336" s="278"/>
      <c r="B336" s="278"/>
    </row>
    <row r="337" spans="1:2" ht="12.75" customHeight="1">
      <c r="A337" s="278"/>
      <c r="B337" s="278"/>
    </row>
    <row r="338" spans="1:2" ht="12.75" customHeight="1">
      <c r="A338" s="278"/>
      <c r="B338" s="278"/>
    </row>
    <row r="339" spans="1:2" ht="12.75" customHeight="1">
      <c r="A339" s="278"/>
      <c r="B339" s="278"/>
    </row>
    <row r="340" spans="1:2" ht="12.75" customHeight="1">
      <c r="A340" s="278"/>
      <c r="B340" s="278"/>
    </row>
    <row r="341" spans="1:2" ht="12.75" customHeight="1">
      <c r="A341" s="278"/>
      <c r="B341" s="278"/>
    </row>
    <row r="342" spans="1:2" ht="12.75" customHeight="1">
      <c r="A342" s="278"/>
      <c r="B342" s="278"/>
    </row>
    <row r="343" spans="1:2" ht="12.75" customHeight="1">
      <c r="A343" s="278"/>
      <c r="B343" s="278"/>
    </row>
    <row r="344" spans="1:2" ht="12.75" customHeight="1">
      <c r="A344" s="278"/>
      <c r="B344" s="278"/>
    </row>
    <row r="345" spans="1:2" ht="12.75" customHeight="1">
      <c r="A345" s="278"/>
      <c r="B345" s="278"/>
    </row>
    <row r="346" spans="1:2" ht="12.75" customHeight="1">
      <c r="A346" s="278"/>
      <c r="B346" s="278"/>
    </row>
    <row r="347" spans="1:2" ht="12.75" customHeight="1">
      <c r="A347" s="278"/>
      <c r="B347" s="278"/>
    </row>
    <row r="348" spans="1:2" ht="12.75" customHeight="1">
      <c r="A348" s="278"/>
      <c r="B348" s="278"/>
    </row>
    <row r="349" spans="1:2" ht="12.75" customHeight="1">
      <c r="A349" s="278"/>
      <c r="B349" s="278"/>
    </row>
    <row r="350" spans="1:2" ht="12.75" customHeight="1">
      <c r="A350" s="278"/>
      <c r="B350" s="278"/>
    </row>
    <row r="351" spans="1:2" ht="12.75" customHeight="1">
      <c r="A351" s="278"/>
      <c r="B351" s="278"/>
    </row>
    <row r="352" spans="1:2" ht="12.75" customHeight="1">
      <c r="A352" s="278"/>
      <c r="B352" s="278"/>
    </row>
    <row r="353" spans="1:2" ht="12.75" customHeight="1">
      <c r="A353" s="278"/>
      <c r="B353" s="278"/>
    </row>
    <row r="354" spans="1:2" ht="12.75" customHeight="1">
      <c r="A354" s="278"/>
      <c r="B354" s="278"/>
    </row>
    <row r="355" spans="1:2" ht="12.75" customHeight="1">
      <c r="A355" s="278"/>
      <c r="B355" s="278"/>
    </row>
    <row r="356" spans="1:2" ht="12.75" customHeight="1">
      <c r="A356" s="278"/>
      <c r="B356" s="278"/>
    </row>
    <row r="357" spans="1:2" ht="12.75" customHeight="1">
      <c r="A357" s="278"/>
      <c r="B357" s="278"/>
    </row>
    <row r="358" spans="1:2" ht="12.75" customHeight="1">
      <c r="A358" s="278"/>
      <c r="B358" s="278"/>
    </row>
    <row r="359" spans="1:2" ht="12.75" customHeight="1">
      <c r="A359" s="278"/>
      <c r="B359" s="278"/>
    </row>
    <row r="360" spans="1:2" ht="12.75" customHeight="1">
      <c r="A360" s="278"/>
      <c r="B360" s="278"/>
    </row>
    <row r="361" spans="1:2" ht="12.75" customHeight="1">
      <c r="A361" s="278"/>
      <c r="B361" s="278"/>
    </row>
    <row r="362" spans="1:2" ht="12.75" customHeight="1">
      <c r="A362" s="278"/>
      <c r="B362" s="278"/>
    </row>
    <row r="363" spans="1:2" ht="12.75" customHeight="1">
      <c r="A363" s="278"/>
      <c r="B363" s="278"/>
    </row>
    <row r="364" spans="1:2" ht="12.75" customHeight="1">
      <c r="A364" s="278"/>
      <c r="B364" s="278"/>
    </row>
    <row r="365" spans="1:2" ht="12.75" customHeight="1">
      <c r="A365" s="278"/>
      <c r="B365" s="278"/>
    </row>
    <row r="366" spans="1:2" ht="12.75" customHeight="1">
      <c r="A366" s="278"/>
      <c r="B366" s="278"/>
    </row>
    <row r="367" spans="1:2" ht="12.75" customHeight="1">
      <c r="A367" s="278"/>
      <c r="B367" s="278"/>
    </row>
    <row r="368" spans="1:2" ht="12.75" customHeight="1">
      <c r="A368" s="278"/>
      <c r="B368" s="278"/>
    </row>
    <row r="369" spans="1:2" ht="12.75" customHeight="1">
      <c r="A369" s="278"/>
      <c r="B369" s="278"/>
    </row>
    <row r="370" spans="1:2" ht="12.75" customHeight="1">
      <c r="A370" s="278"/>
      <c r="B370" s="278"/>
    </row>
    <row r="371" spans="1:2" ht="12.75" customHeight="1">
      <c r="A371" s="278"/>
      <c r="B371" s="278"/>
    </row>
    <row r="372" spans="1:2" ht="12.75" customHeight="1">
      <c r="A372" s="278"/>
      <c r="B372" s="278"/>
    </row>
    <row r="373" spans="1:2" ht="12.75" customHeight="1">
      <c r="A373" s="278"/>
      <c r="B373" s="278"/>
    </row>
    <row r="374" spans="1:2" ht="12.75" customHeight="1">
      <c r="A374" s="278"/>
      <c r="B374" s="278"/>
    </row>
    <row r="375" spans="1:2" ht="12.75" customHeight="1">
      <c r="A375" s="278"/>
      <c r="B375" s="278"/>
    </row>
    <row r="376" spans="1:2" ht="12.75" customHeight="1">
      <c r="A376" s="278"/>
      <c r="B376" s="278"/>
    </row>
    <row r="377" spans="1:2" ht="12.75" customHeight="1">
      <c r="A377" s="278"/>
      <c r="B377" s="278"/>
    </row>
    <row r="378" spans="1:2" ht="12.75" customHeight="1">
      <c r="A378" s="278"/>
      <c r="B378" s="278"/>
    </row>
    <row r="379" spans="1:2" ht="12.75" customHeight="1">
      <c r="A379" s="278"/>
      <c r="B379" s="278"/>
    </row>
    <row r="380" spans="1:2" ht="12.75" customHeight="1">
      <c r="A380" s="278"/>
      <c r="B380" s="278"/>
    </row>
    <row r="381" spans="1:2" ht="12.75" customHeight="1">
      <c r="A381" s="278"/>
      <c r="B381" s="278"/>
    </row>
    <row r="382" spans="1:2" ht="12.75" customHeight="1">
      <c r="A382" s="278"/>
      <c r="B382" s="278"/>
    </row>
    <row r="383" spans="1:2" ht="12.75" customHeight="1">
      <c r="A383" s="278"/>
      <c r="B383" s="278"/>
    </row>
    <row r="384" spans="1:2" ht="12.75" customHeight="1">
      <c r="A384" s="278"/>
      <c r="B384" s="278"/>
    </row>
    <row r="385" spans="1:2" ht="12.75" customHeight="1">
      <c r="A385" s="278"/>
      <c r="B385" s="278"/>
    </row>
    <row r="386" spans="1:2" ht="12.75" customHeight="1">
      <c r="A386" s="278"/>
      <c r="B386" s="278"/>
    </row>
    <row r="387" spans="1:2" ht="12.75" customHeight="1">
      <c r="A387" s="278"/>
      <c r="B387" s="278"/>
    </row>
    <row r="388" spans="1:2" ht="12.75" customHeight="1">
      <c r="A388" s="278"/>
      <c r="B388" s="278"/>
    </row>
    <row r="389" spans="1:2" ht="12.75" customHeight="1">
      <c r="A389" s="278"/>
      <c r="B389" s="278"/>
    </row>
    <row r="390" spans="1:2" ht="12.75" customHeight="1">
      <c r="A390" s="278"/>
      <c r="B390" s="278"/>
    </row>
    <row r="391" spans="1:2" ht="12.75" customHeight="1">
      <c r="A391" s="278"/>
      <c r="B391" s="278"/>
    </row>
    <row r="392" spans="1:2" ht="12.75" customHeight="1">
      <c r="A392" s="278"/>
      <c r="B392" s="278"/>
    </row>
    <row r="393" spans="1:2" ht="12.75" customHeight="1">
      <c r="A393" s="278"/>
      <c r="B393" s="278"/>
    </row>
    <row r="394" spans="1:2" ht="12.75" customHeight="1">
      <c r="A394" s="278"/>
      <c r="B394" s="278"/>
    </row>
    <row r="395" spans="1:2" ht="12.75" customHeight="1">
      <c r="A395" s="278"/>
      <c r="B395" s="278"/>
    </row>
    <row r="396" spans="1:2" ht="12.75" customHeight="1">
      <c r="A396" s="278"/>
      <c r="B396" s="278"/>
    </row>
    <row r="397" spans="1:2" ht="12.75" customHeight="1">
      <c r="A397" s="278"/>
      <c r="B397" s="278"/>
    </row>
    <row r="398" spans="1:2" ht="12.75" customHeight="1">
      <c r="A398" s="278"/>
      <c r="B398" s="278"/>
    </row>
    <row r="399" spans="1:2" ht="12.75" customHeight="1">
      <c r="A399" s="278"/>
      <c r="B399" s="278"/>
    </row>
    <row r="400" spans="1:2" ht="12.75" customHeight="1">
      <c r="A400" s="278"/>
      <c r="B400" s="278"/>
    </row>
    <row r="401" spans="1:2" ht="12.75" customHeight="1">
      <c r="A401" s="278"/>
      <c r="B401" s="278"/>
    </row>
    <row r="402" spans="1:2" ht="12.75" customHeight="1">
      <c r="A402" s="278"/>
      <c r="B402" s="278"/>
    </row>
    <row r="403" spans="1:2" ht="12.75" customHeight="1">
      <c r="A403" s="278"/>
      <c r="B403" s="278"/>
    </row>
    <row r="404" spans="1:2" ht="12.75" customHeight="1">
      <c r="A404" s="278"/>
      <c r="B404" s="278"/>
    </row>
    <row r="405" spans="1:2" ht="12.75" customHeight="1">
      <c r="A405" s="278"/>
      <c r="B405" s="278"/>
    </row>
    <row r="406" spans="1:2" ht="12.75" customHeight="1">
      <c r="A406" s="278"/>
      <c r="B406" s="278"/>
    </row>
    <row r="407" spans="1:2" ht="12.75" customHeight="1">
      <c r="A407" s="278"/>
      <c r="B407" s="278"/>
    </row>
    <row r="408" spans="1:2" ht="12.75" customHeight="1">
      <c r="A408" s="278"/>
      <c r="B408" s="278"/>
    </row>
    <row r="409" spans="1:2" ht="12.75" customHeight="1">
      <c r="A409" s="278"/>
      <c r="B409" s="278"/>
    </row>
    <row r="410" spans="1:2" ht="12.75" customHeight="1">
      <c r="A410" s="278"/>
      <c r="B410" s="278"/>
    </row>
    <row r="411" spans="1:2" ht="12.75" customHeight="1">
      <c r="A411" s="278"/>
      <c r="B411" s="278"/>
    </row>
    <row r="412" spans="1:2" ht="12.75" customHeight="1">
      <c r="A412" s="278"/>
      <c r="B412" s="278"/>
    </row>
    <row r="413" spans="1:2" ht="12.75" customHeight="1">
      <c r="A413" s="278"/>
      <c r="B413" s="278"/>
    </row>
    <row r="414" spans="1:2" ht="12.75" customHeight="1">
      <c r="A414" s="278"/>
      <c r="B414" s="278"/>
    </row>
    <row r="415" spans="1:2" ht="12.75" customHeight="1">
      <c r="A415" s="278"/>
      <c r="B415" s="278"/>
    </row>
    <row r="416" spans="1:2" ht="12.75" customHeight="1">
      <c r="A416" s="278"/>
      <c r="B416" s="278"/>
    </row>
    <row r="417" spans="1:2" ht="12.75" customHeight="1">
      <c r="A417" s="278"/>
      <c r="B417" s="278"/>
    </row>
    <row r="418" spans="1:2" ht="12.75" customHeight="1">
      <c r="A418" s="278"/>
      <c r="B418" s="278"/>
    </row>
    <row r="419" spans="1:2" ht="12.75" customHeight="1">
      <c r="A419" s="278"/>
      <c r="B419" s="278"/>
    </row>
    <row r="420" spans="1:2" ht="12.75" customHeight="1">
      <c r="A420" s="278"/>
      <c r="B420" s="278"/>
    </row>
    <row r="421" spans="1:2" ht="12.75" customHeight="1">
      <c r="A421" s="278"/>
      <c r="B421" s="278"/>
    </row>
    <row r="422" spans="1:2" ht="12.75" customHeight="1">
      <c r="A422" s="278"/>
      <c r="B422" s="278"/>
    </row>
    <row r="423" spans="1:2" ht="12.75" customHeight="1">
      <c r="A423" s="278"/>
      <c r="B423" s="278"/>
    </row>
    <row r="424" spans="1:2" ht="12.75" customHeight="1">
      <c r="A424" s="278"/>
      <c r="B424" s="278"/>
    </row>
    <row r="425" spans="1:2" ht="12.75" customHeight="1">
      <c r="A425" s="278"/>
      <c r="B425" s="278"/>
    </row>
    <row r="426" spans="1:2" ht="12.75" customHeight="1">
      <c r="A426" s="278"/>
      <c r="B426" s="278"/>
    </row>
    <row r="427" spans="1:2" ht="12.75" customHeight="1">
      <c r="A427" s="278"/>
      <c r="B427" s="278"/>
    </row>
    <row r="428" spans="1:2" ht="12.75" customHeight="1">
      <c r="A428" s="278"/>
      <c r="B428" s="278"/>
    </row>
    <row r="429" spans="1:2" ht="12.75" customHeight="1">
      <c r="A429" s="278"/>
      <c r="B429" s="278"/>
    </row>
    <row r="430" spans="1:2" ht="12.75" customHeight="1">
      <c r="A430" s="278"/>
      <c r="B430" s="278"/>
    </row>
    <row r="431" spans="1:2" ht="12.75" customHeight="1">
      <c r="A431" s="278"/>
      <c r="B431" s="278"/>
    </row>
    <row r="432" spans="1:2" ht="12.75" customHeight="1">
      <c r="A432" s="278"/>
      <c r="B432" s="278"/>
    </row>
    <row r="433" spans="1:2" ht="12.75" customHeight="1">
      <c r="A433" s="278"/>
      <c r="B433" s="278"/>
    </row>
    <row r="434" spans="1:2" ht="12.75" customHeight="1">
      <c r="A434" s="278"/>
      <c r="B434" s="278"/>
    </row>
    <row r="435" spans="1:2" ht="12.75" customHeight="1">
      <c r="A435" s="278"/>
      <c r="B435" s="278"/>
    </row>
    <row r="436" spans="1:2" ht="12.75" customHeight="1">
      <c r="A436" s="278"/>
      <c r="B436" s="278"/>
    </row>
    <row r="437" spans="1:2" ht="12.75" customHeight="1">
      <c r="A437" s="278"/>
      <c r="B437" s="278"/>
    </row>
    <row r="438" spans="1:2" ht="12.75" customHeight="1">
      <c r="A438" s="278"/>
      <c r="B438" s="278"/>
    </row>
    <row r="439" spans="1:2" ht="12.75" customHeight="1">
      <c r="A439" s="278"/>
      <c r="B439" s="278"/>
    </row>
    <row r="440" spans="1:2" ht="12.75" customHeight="1">
      <c r="A440" s="278"/>
      <c r="B440" s="278"/>
    </row>
    <row r="441" spans="1:2" ht="12.75" customHeight="1">
      <c r="A441" s="278"/>
      <c r="B441" s="278"/>
    </row>
    <row r="442" spans="1:2" ht="12.75" customHeight="1">
      <c r="A442" s="278"/>
      <c r="B442" s="278"/>
    </row>
    <row r="443" spans="1:2" ht="12.75" customHeight="1">
      <c r="A443" s="278"/>
      <c r="B443" s="278"/>
    </row>
    <row r="444" spans="1:2" ht="12.75" customHeight="1">
      <c r="A444" s="278"/>
      <c r="B444" s="278"/>
    </row>
    <row r="445" spans="1:2" ht="12.75" customHeight="1">
      <c r="A445" s="278"/>
      <c r="B445" s="278"/>
    </row>
    <row r="446" spans="1:2" ht="12.75" customHeight="1">
      <c r="A446" s="278"/>
      <c r="B446" s="278"/>
    </row>
    <row r="447" spans="1:2" ht="12.75" customHeight="1">
      <c r="A447" s="278"/>
      <c r="B447" s="278"/>
    </row>
    <row r="448" spans="1:2" ht="12.75" customHeight="1">
      <c r="A448" s="278"/>
      <c r="B448" s="278"/>
    </row>
    <row r="449" spans="1:2" ht="12.75" customHeight="1">
      <c r="A449" s="278"/>
      <c r="B449" s="278"/>
    </row>
    <row r="450" spans="1:2" ht="12.75" customHeight="1">
      <c r="A450" s="278"/>
      <c r="B450" s="278"/>
    </row>
    <row r="451" spans="1:2" ht="12.75" customHeight="1">
      <c r="A451" s="278"/>
      <c r="B451" s="278"/>
    </row>
    <row r="452" spans="1:2" ht="12.75" customHeight="1">
      <c r="A452" s="278"/>
      <c r="B452" s="278"/>
    </row>
    <row r="453" spans="1:2" ht="12.75" customHeight="1">
      <c r="A453" s="278"/>
      <c r="B453" s="278"/>
    </row>
    <row r="454" spans="1:2" ht="12.75" customHeight="1">
      <c r="A454" s="278"/>
      <c r="B454" s="278"/>
    </row>
    <row r="455" spans="1:2" ht="12.75" customHeight="1">
      <c r="A455" s="278"/>
      <c r="B455" s="278"/>
    </row>
    <row r="456" spans="1:2" ht="12.75" customHeight="1">
      <c r="A456" s="278"/>
      <c r="B456" s="278"/>
    </row>
    <row r="457" spans="1:2" ht="12.75" customHeight="1">
      <c r="A457" s="278"/>
      <c r="B457" s="278"/>
    </row>
    <row r="458" spans="1:2" ht="12.75" customHeight="1">
      <c r="A458" s="278"/>
      <c r="B458" s="278"/>
    </row>
    <row r="459" spans="1:2" ht="12.75" customHeight="1">
      <c r="A459" s="278"/>
      <c r="B459" s="278"/>
    </row>
    <row r="460" spans="1:2" ht="12.75" customHeight="1">
      <c r="A460" s="278"/>
      <c r="B460" s="278"/>
    </row>
    <row r="461" spans="1:2" ht="12.75" customHeight="1">
      <c r="A461" s="278"/>
      <c r="B461" s="278"/>
    </row>
    <row r="462" spans="1:2" ht="12.75" customHeight="1">
      <c r="A462" s="278"/>
      <c r="B462" s="278"/>
    </row>
    <row r="463" spans="1:2" ht="12.75" customHeight="1">
      <c r="A463" s="278"/>
      <c r="B463" s="278"/>
    </row>
    <row r="464" spans="1:2" ht="12.75" customHeight="1">
      <c r="A464" s="278"/>
      <c r="B464" s="278"/>
    </row>
    <row r="465" spans="1:2" ht="12.75" customHeight="1">
      <c r="A465" s="278"/>
      <c r="B465" s="278"/>
    </row>
    <row r="466" spans="1:2" ht="12.75" customHeight="1">
      <c r="A466" s="278"/>
      <c r="B466" s="278"/>
    </row>
    <row r="467" spans="1:2" ht="12.75" customHeight="1">
      <c r="A467" s="278"/>
      <c r="B467" s="278"/>
    </row>
    <row r="468" spans="1:2" ht="12.75" customHeight="1">
      <c r="A468" s="278"/>
      <c r="B468" s="278"/>
    </row>
    <row r="469" spans="1:2" ht="12.75" customHeight="1">
      <c r="A469" s="278"/>
      <c r="B469" s="278"/>
    </row>
    <row r="470" spans="1:2" ht="12.75" customHeight="1">
      <c r="A470" s="278"/>
      <c r="B470" s="278"/>
    </row>
    <row r="471" spans="1:2" ht="12.75" customHeight="1">
      <c r="A471" s="278"/>
      <c r="B471" s="278"/>
    </row>
    <row r="472" spans="1:2" ht="12.75" customHeight="1">
      <c r="A472" s="278"/>
      <c r="B472" s="278"/>
    </row>
    <row r="473" spans="1:2" ht="12.75" customHeight="1">
      <c r="A473" s="278"/>
      <c r="B473" s="278"/>
    </row>
    <row r="474" spans="1:2" ht="12.75" customHeight="1">
      <c r="A474" s="278"/>
      <c r="B474" s="278"/>
    </row>
    <row r="475" spans="1:2" ht="12.75" customHeight="1">
      <c r="A475" s="278"/>
      <c r="B475" s="278"/>
    </row>
    <row r="476" spans="1:2" ht="12.75" customHeight="1">
      <c r="A476" s="278"/>
      <c r="B476" s="278"/>
    </row>
    <row r="477" spans="1:2" ht="12.75" customHeight="1">
      <c r="A477" s="278"/>
      <c r="B477" s="278"/>
    </row>
    <row r="478" spans="1:2" ht="12.75" customHeight="1">
      <c r="A478" s="278"/>
      <c r="B478" s="278"/>
    </row>
    <row r="479" spans="1:2" ht="12.75" customHeight="1">
      <c r="A479" s="278"/>
      <c r="B479" s="278"/>
    </row>
    <row r="480" spans="1:2" ht="12.75" customHeight="1">
      <c r="A480" s="278"/>
      <c r="B480" s="278"/>
    </row>
    <row r="481" spans="1:2" ht="12.75" customHeight="1">
      <c r="A481" s="278"/>
      <c r="B481" s="278"/>
    </row>
    <row r="482" spans="1:2" ht="12.75" customHeight="1">
      <c r="A482" s="278"/>
      <c r="B482" s="278"/>
    </row>
    <row r="483" spans="1:2" ht="12.75" customHeight="1">
      <c r="A483" s="278"/>
      <c r="B483" s="278"/>
    </row>
    <row r="484" spans="1:2" ht="12.75" customHeight="1">
      <c r="A484" s="278"/>
      <c r="B484" s="278"/>
    </row>
    <row r="485" spans="1:2" ht="12.75" customHeight="1">
      <c r="A485" s="278"/>
      <c r="B485" s="278"/>
    </row>
    <row r="486" spans="1:2" ht="12.75" customHeight="1">
      <c r="A486" s="278"/>
      <c r="B486" s="278"/>
    </row>
    <row r="487" spans="1:2" ht="12.75" customHeight="1">
      <c r="A487" s="278"/>
      <c r="B487" s="278"/>
    </row>
    <row r="488" spans="1:2" ht="12.75" customHeight="1">
      <c r="A488" s="278"/>
      <c r="B488" s="278"/>
    </row>
    <row r="489" spans="1:2" ht="12.75" customHeight="1">
      <c r="A489" s="278"/>
      <c r="B489" s="278"/>
    </row>
    <row r="490" spans="1:2" ht="12.75" customHeight="1">
      <c r="A490" s="278"/>
      <c r="B490" s="278"/>
    </row>
    <row r="491" spans="1:2" ht="12.75" customHeight="1">
      <c r="A491" s="278"/>
      <c r="B491" s="278"/>
    </row>
    <row r="492" spans="1:2" ht="12.75" customHeight="1">
      <c r="A492" s="278"/>
      <c r="B492" s="278"/>
    </row>
    <row r="493" spans="1:2" ht="12.75" customHeight="1">
      <c r="A493" s="278"/>
      <c r="B493" s="278"/>
    </row>
    <row r="494" spans="1:2" ht="12.75" customHeight="1">
      <c r="A494" s="278"/>
      <c r="B494" s="278"/>
    </row>
    <row r="495" spans="1:2" ht="12.75" customHeight="1">
      <c r="A495" s="278"/>
      <c r="B495" s="278"/>
    </row>
    <row r="496" spans="1:2" ht="12.75" customHeight="1">
      <c r="A496" s="278"/>
      <c r="B496" s="278"/>
    </row>
    <row r="497" spans="1:2" ht="12.75" customHeight="1">
      <c r="A497" s="278"/>
      <c r="B497" s="278"/>
    </row>
    <row r="498" spans="1:2" ht="12.75" customHeight="1">
      <c r="A498" s="278"/>
      <c r="B498" s="278"/>
    </row>
    <row r="499" spans="1:2" ht="12.75" customHeight="1">
      <c r="A499" s="278"/>
      <c r="B499" s="278"/>
    </row>
    <row r="500" spans="1:2" ht="12.75" customHeight="1">
      <c r="A500" s="278"/>
      <c r="B500" s="278"/>
    </row>
    <row r="501" spans="1:2" ht="12.75" customHeight="1">
      <c r="A501" s="278"/>
      <c r="B501" s="278"/>
    </row>
    <row r="502" spans="1:2" ht="12.75" customHeight="1">
      <c r="A502" s="278"/>
      <c r="B502" s="278"/>
    </row>
    <row r="503" spans="1:2" ht="12.75" customHeight="1">
      <c r="A503" s="278"/>
      <c r="B503" s="278"/>
    </row>
    <row r="504" spans="1:2" ht="12.75" customHeight="1">
      <c r="A504" s="278"/>
      <c r="B504" s="278"/>
    </row>
    <row r="505" spans="1:2" ht="12.75" customHeight="1">
      <c r="A505" s="278"/>
      <c r="B505" s="278"/>
    </row>
    <row r="506" spans="1:2" ht="12.75" customHeight="1">
      <c r="A506" s="278"/>
      <c r="B506" s="278"/>
    </row>
    <row r="507" spans="1:2" ht="12.75" customHeight="1">
      <c r="A507" s="278"/>
      <c r="B507" s="278"/>
    </row>
    <row r="508" spans="1:2" ht="12.75" customHeight="1">
      <c r="A508" s="278"/>
      <c r="B508" s="278"/>
    </row>
    <row r="509" spans="1:2" ht="12.75" customHeight="1">
      <c r="A509" s="278"/>
      <c r="B509" s="278"/>
    </row>
    <row r="510" spans="1:2" ht="12.75" customHeight="1">
      <c r="A510" s="278"/>
      <c r="B510" s="278"/>
    </row>
    <row r="511" spans="1:2" ht="12.75" customHeight="1">
      <c r="A511" s="278"/>
      <c r="B511" s="278"/>
    </row>
    <row r="512" spans="1:2" ht="12.75" customHeight="1">
      <c r="A512" s="278"/>
      <c r="B512" s="278"/>
    </row>
    <row r="513" spans="1:2" ht="12.75" customHeight="1">
      <c r="A513" s="278"/>
      <c r="B513" s="278"/>
    </row>
    <row r="514" spans="1:2" ht="12.75" customHeight="1">
      <c r="A514" s="278"/>
      <c r="B514" s="278"/>
    </row>
    <row r="515" spans="1:2" ht="12.75" customHeight="1">
      <c r="A515" s="278"/>
      <c r="B515" s="278"/>
    </row>
    <row r="516" spans="1:2" ht="12.75" customHeight="1">
      <c r="A516" s="278"/>
      <c r="B516" s="278"/>
    </row>
    <row r="517" spans="1:2" ht="12.75" customHeight="1">
      <c r="A517" s="278"/>
      <c r="B517" s="278"/>
    </row>
    <row r="518" spans="1:2" ht="12.75" customHeight="1">
      <c r="A518" s="278"/>
      <c r="B518" s="278"/>
    </row>
    <row r="519" spans="1:2" ht="12.75" customHeight="1">
      <c r="A519" s="278"/>
      <c r="B519" s="278"/>
    </row>
    <row r="520" spans="1:2" ht="12.75" customHeight="1">
      <c r="A520" s="278"/>
      <c r="B520" s="278"/>
    </row>
    <row r="521" spans="1:2" ht="12.75" customHeight="1">
      <c r="A521" s="278"/>
      <c r="B521" s="278"/>
    </row>
    <row r="522" spans="1:2" ht="12.75" customHeight="1">
      <c r="A522" s="278"/>
      <c r="B522" s="278"/>
    </row>
    <row r="523" spans="1:2" ht="12.75" customHeight="1">
      <c r="A523" s="278"/>
      <c r="B523" s="278"/>
    </row>
    <row r="524" spans="1:2" ht="12.75" customHeight="1">
      <c r="A524" s="278"/>
      <c r="B524" s="278"/>
    </row>
    <row r="525" spans="1:2" ht="12.75" customHeight="1">
      <c r="A525" s="278"/>
      <c r="B525" s="278"/>
    </row>
    <row r="526" spans="1:2" ht="12.75" customHeight="1">
      <c r="A526" s="278"/>
      <c r="B526" s="278"/>
    </row>
    <row r="527" spans="1:2" ht="12.75" customHeight="1">
      <c r="A527" s="278"/>
      <c r="B527" s="278"/>
    </row>
    <row r="528" spans="1:2" ht="12.75" customHeight="1">
      <c r="A528" s="278"/>
      <c r="B528" s="278"/>
    </row>
    <row r="529" spans="1:2" ht="12.75" customHeight="1">
      <c r="A529" s="278"/>
      <c r="B529" s="278"/>
    </row>
    <row r="530" spans="1:2" ht="12.75" customHeight="1">
      <c r="A530" s="278"/>
      <c r="B530" s="278"/>
    </row>
    <row r="531" spans="1:2" ht="12.75" customHeight="1">
      <c r="A531" s="278"/>
      <c r="B531" s="278"/>
    </row>
    <row r="532" spans="1:2" ht="12.75" customHeight="1">
      <c r="A532" s="278"/>
      <c r="B532" s="278"/>
    </row>
    <row r="533" spans="1:2" ht="12.75" customHeight="1">
      <c r="A533" s="278"/>
      <c r="B533" s="278"/>
    </row>
    <row r="534" spans="1:2" ht="12.75" customHeight="1">
      <c r="A534" s="278"/>
      <c r="B534" s="278"/>
    </row>
    <row r="535" spans="1:2" ht="12.75" customHeight="1">
      <c r="A535" s="278"/>
      <c r="B535" s="278"/>
    </row>
    <row r="536" spans="1:2" ht="12.75" customHeight="1">
      <c r="A536" s="278"/>
      <c r="B536" s="278"/>
    </row>
    <row r="537" spans="1:2" ht="12.75" customHeight="1">
      <c r="A537" s="278"/>
      <c r="B537" s="278"/>
    </row>
    <row r="538" spans="1:2" ht="12.75" customHeight="1">
      <c r="A538" s="278"/>
      <c r="B538" s="278"/>
    </row>
    <row r="539" spans="1:2" ht="12.75" customHeight="1">
      <c r="A539" s="278"/>
      <c r="B539" s="278"/>
    </row>
    <row r="540" spans="1:2" ht="12.75" customHeight="1">
      <c r="A540" s="278"/>
      <c r="B540" s="278"/>
    </row>
    <row r="541" spans="1:2" ht="12.75" customHeight="1">
      <c r="A541" s="278"/>
      <c r="B541" s="278"/>
    </row>
    <row r="542" spans="1:2" ht="12.75" customHeight="1">
      <c r="A542" s="278"/>
      <c r="B542" s="278"/>
    </row>
    <row r="543" spans="1:2" ht="12.75" customHeight="1">
      <c r="A543" s="278"/>
      <c r="B543" s="278"/>
    </row>
    <row r="544" spans="1:2" ht="12.75" customHeight="1">
      <c r="A544" s="278"/>
      <c r="B544" s="278"/>
    </row>
    <row r="545" spans="1:2" ht="12.75" customHeight="1">
      <c r="A545" s="278"/>
      <c r="B545" s="278"/>
    </row>
    <row r="546" spans="1:2" ht="12.75" customHeight="1">
      <c r="A546" s="278"/>
      <c r="B546" s="278"/>
    </row>
    <row r="547" spans="1:2" ht="12.75" customHeight="1">
      <c r="A547" s="278"/>
      <c r="B547" s="278"/>
    </row>
    <row r="548" spans="1:2" ht="12.75" customHeight="1">
      <c r="A548" s="278"/>
      <c r="B548" s="278"/>
    </row>
    <row r="549" spans="1:2" ht="12.75" customHeight="1">
      <c r="A549" s="278"/>
      <c r="B549" s="278"/>
    </row>
    <row r="550" spans="1:2" ht="12.75" customHeight="1">
      <c r="A550" s="278"/>
      <c r="B550" s="278"/>
    </row>
    <row r="551" spans="1:2" ht="12.75" customHeight="1">
      <c r="A551" s="278"/>
      <c r="B551" s="278"/>
    </row>
    <row r="552" spans="1:2" ht="12.75" customHeight="1">
      <c r="A552" s="278"/>
      <c r="B552" s="278"/>
    </row>
    <row r="553" spans="1:2" ht="12.75" customHeight="1">
      <c r="A553" s="278"/>
      <c r="B553" s="278"/>
    </row>
    <row r="554" spans="1:2" ht="12.75" customHeight="1">
      <c r="A554" s="278"/>
      <c r="B554" s="278"/>
    </row>
    <row r="555" spans="1:2" ht="12.75" customHeight="1">
      <c r="A555" s="278"/>
      <c r="B555" s="278"/>
    </row>
    <row r="556" spans="1:2" ht="12.75" customHeight="1">
      <c r="A556" s="278"/>
      <c r="B556" s="278"/>
    </row>
    <row r="557" spans="1:2" ht="12.75" customHeight="1">
      <c r="A557" s="278"/>
      <c r="B557" s="278"/>
    </row>
    <row r="558" spans="1:2" ht="12.75" customHeight="1">
      <c r="A558" s="278"/>
      <c r="B558" s="278"/>
    </row>
    <row r="559" spans="1:2" ht="12.75" customHeight="1">
      <c r="A559" s="278"/>
      <c r="B559" s="278"/>
    </row>
    <row r="560" spans="1:2" ht="12.75" customHeight="1">
      <c r="A560" s="278"/>
      <c r="B560" s="278"/>
    </row>
    <row r="561" spans="1:2" ht="12.75" customHeight="1">
      <c r="A561" s="278"/>
      <c r="B561" s="278"/>
    </row>
    <row r="562" spans="1:2" ht="12.75" customHeight="1">
      <c r="A562" s="278"/>
      <c r="B562" s="278"/>
    </row>
    <row r="563" spans="1:2" ht="12.75" customHeight="1">
      <c r="A563" s="278"/>
      <c r="B563" s="278"/>
    </row>
    <row r="564" spans="1:2" ht="12.75" customHeight="1">
      <c r="A564" s="278"/>
      <c r="B564" s="278"/>
    </row>
    <row r="565" spans="1:2" ht="12.75" customHeight="1">
      <c r="A565" s="278"/>
      <c r="B565" s="278"/>
    </row>
    <row r="566" spans="1:2" ht="12.75" customHeight="1">
      <c r="A566" s="278"/>
      <c r="B566" s="278"/>
    </row>
    <row r="567" spans="1:2" ht="12.75" customHeight="1">
      <c r="A567" s="278"/>
      <c r="B567" s="278"/>
    </row>
    <row r="568" spans="1:2" ht="12.75" customHeight="1">
      <c r="A568" s="278"/>
      <c r="B568" s="278"/>
    </row>
    <row r="569" spans="1:2" ht="12.75" customHeight="1">
      <c r="A569" s="278"/>
      <c r="B569" s="278"/>
    </row>
    <row r="570" spans="1:2" ht="12.75" customHeight="1">
      <c r="A570" s="278"/>
      <c r="B570" s="278"/>
    </row>
    <row r="571" spans="1:2" ht="12.75" customHeight="1">
      <c r="A571" s="278"/>
      <c r="B571" s="278"/>
    </row>
    <row r="572" spans="1:2" ht="12.75" customHeight="1">
      <c r="A572" s="278"/>
      <c r="B572" s="278"/>
    </row>
    <row r="573" spans="1:2" ht="12.75" customHeight="1">
      <c r="A573" s="278"/>
      <c r="B573" s="278"/>
    </row>
    <row r="574" spans="1:2" ht="12.75" customHeight="1">
      <c r="A574" s="278"/>
      <c r="B574" s="278"/>
    </row>
    <row r="575" spans="1:2" ht="12.75" customHeight="1">
      <c r="A575" s="278"/>
      <c r="B575" s="278"/>
    </row>
    <row r="576" spans="1:2" ht="12.75" customHeight="1">
      <c r="A576" s="278"/>
      <c r="B576" s="278"/>
    </row>
    <row r="577" spans="1:2" ht="12.75" customHeight="1">
      <c r="A577" s="278"/>
      <c r="B577" s="278"/>
    </row>
    <row r="578" spans="1:2" ht="12.75" customHeight="1">
      <c r="A578" s="278"/>
      <c r="B578" s="278"/>
    </row>
    <row r="579" spans="1:2" ht="12.75" customHeight="1">
      <c r="A579" s="278"/>
      <c r="B579" s="278"/>
    </row>
    <row r="580" spans="1:2" ht="12.75" customHeight="1">
      <c r="A580" s="278"/>
      <c r="B580" s="278"/>
    </row>
    <row r="581" spans="1:2" ht="12.75" customHeight="1">
      <c r="A581" s="278"/>
      <c r="B581" s="278"/>
    </row>
    <row r="582" spans="1:2" ht="12.75" customHeight="1">
      <c r="A582" s="278"/>
      <c r="B582" s="278"/>
    </row>
    <row r="583" spans="1:2" ht="12.75" customHeight="1">
      <c r="A583" s="278"/>
      <c r="B583" s="278"/>
    </row>
    <row r="584" spans="1:2" ht="12.75" customHeight="1">
      <c r="A584" s="278"/>
      <c r="B584" s="278"/>
    </row>
    <row r="585" spans="1:2" ht="12.75" customHeight="1">
      <c r="A585" s="278"/>
      <c r="B585" s="278"/>
    </row>
    <row r="586" spans="1:2" ht="12.75" customHeight="1">
      <c r="A586" s="278"/>
      <c r="B586" s="278"/>
    </row>
    <row r="587" spans="1:2" ht="12.75" customHeight="1">
      <c r="A587" s="278"/>
      <c r="B587" s="278"/>
    </row>
    <row r="588" spans="1:2" ht="12.75" customHeight="1">
      <c r="A588" s="278"/>
      <c r="B588" s="278"/>
    </row>
    <row r="589" spans="1:2" ht="12.75" customHeight="1">
      <c r="A589" s="278"/>
      <c r="B589" s="278"/>
    </row>
    <row r="590" spans="1:2" ht="12.75" customHeight="1">
      <c r="A590" s="278"/>
      <c r="B590" s="278"/>
    </row>
    <row r="591" spans="1:2" ht="12.75" customHeight="1">
      <c r="A591" s="278"/>
      <c r="B591" s="278"/>
    </row>
    <row r="592" spans="1:2" ht="12.75" customHeight="1">
      <c r="A592" s="278"/>
      <c r="B592" s="278"/>
    </row>
    <row r="593" spans="1:2" ht="12.75" customHeight="1">
      <c r="A593" s="278"/>
      <c r="B593" s="278"/>
    </row>
    <row r="594" spans="1:2" ht="12.75" customHeight="1">
      <c r="A594" s="278"/>
      <c r="B594" s="278"/>
    </row>
    <row r="595" spans="1:2" ht="12.75" customHeight="1">
      <c r="A595" s="278"/>
      <c r="B595" s="278"/>
    </row>
    <row r="596" spans="1:2" ht="12.75" customHeight="1">
      <c r="A596" s="278"/>
      <c r="B596" s="278"/>
    </row>
    <row r="597" spans="1:2" ht="12.75" customHeight="1">
      <c r="A597" s="278"/>
      <c r="B597" s="278"/>
    </row>
    <row r="598" spans="1:2" ht="12.75" customHeight="1">
      <c r="A598" s="278"/>
      <c r="B598" s="278"/>
    </row>
    <row r="599" spans="1:2" ht="12.75" customHeight="1">
      <c r="A599" s="278"/>
      <c r="B599" s="278"/>
    </row>
    <row r="600" spans="1:2" ht="12.75" customHeight="1">
      <c r="A600" s="278"/>
      <c r="B600" s="278"/>
    </row>
    <row r="601" spans="1:2" ht="12.75" customHeight="1">
      <c r="A601" s="278"/>
      <c r="B601" s="278"/>
    </row>
    <row r="602" spans="1:2" ht="12.75" customHeight="1">
      <c r="A602" s="278"/>
      <c r="B602" s="278"/>
    </row>
    <row r="603" spans="1:2" ht="12.75" customHeight="1">
      <c r="A603" s="278"/>
      <c r="B603" s="278"/>
    </row>
    <row r="604" spans="1:2" ht="12.75" customHeight="1">
      <c r="A604" s="278"/>
      <c r="B604" s="278"/>
    </row>
    <row r="605" spans="1:2" ht="12.75" customHeight="1">
      <c r="A605" s="278"/>
      <c r="B605" s="278"/>
    </row>
    <row r="606" spans="1:2" ht="12.75" customHeight="1">
      <c r="A606" s="278"/>
      <c r="B606" s="278"/>
    </row>
    <row r="607" spans="1:2" ht="12.75" customHeight="1">
      <c r="A607" s="278"/>
      <c r="B607" s="278"/>
    </row>
    <row r="608" spans="1:2" ht="12.75" customHeight="1">
      <c r="A608" s="278"/>
      <c r="B608" s="278"/>
    </row>
    <row r="609" spans="1:2" ht="12.75" customHeight="1">
      <c r="A609" s="278"/>
      <c r="B609" s="278"/>
    </row>
    <row r="610" spans="1:2" ht="12.75" customHeight="1">
      <c r="A610" s="278"/>
      <c r="B610" s="278"/>
    </row>
    <row r="611" spans="1:2" ht="12.75" customHeight="1">
      <c r="A611" s="278"/>
      <c r="B611" s="278"/>
    </row>
    <row r="612" spans="1:2" ht="12.75" customHeight="1">
      <c r="A612" s="278"/>
      <c r="B612" s="278"/>
    </row>
    <row r="613" spans="1:2" ht="12.75" customHeight="1">
      <c r="A613" s="278"/>
      <c r="B613" s="278"/>
    </row>
    <row r="614" spans="1:2" ht="12.75" customHeight="1">
      <c r="A614" s="278"/>
      <c r="B614" s="278"/>
    </row>
    <row r="615" spans="1:2" ht="12.75" customHeight="1">
      <c r="A615" s="278"/>
      <c r="B615" s="278"/>
    </row>
    <row r="616" spans="1:2" ht="12.75" customHeight="1">
      <c r="A616" s="278"/>
      <c r="B616" s="278"/>
    </row>
    <row r="617" spans="1:2" ht="12.75" customHeight="1">
      <c r="A617" s="278"/>
      <c r="B617" s="278"/>
    </row>
    <row r="618" spans="1:2" ht="12.75" customHeight="1">
      <c r="A618" s="278"/>
      <c r="B618" s="278"/>
    </row>
    <row r="619" spans="1:2" ht="12.75" customHeight="1">
      <c r="A619" s="278"/>
      <c r="B619" s="278"/>
    </row>
    <row r="620" spans="1:2" ht="12.75" customHeight="1">
      <c r="A620" s="278"/>
      <c r="B620" s="278"/>
    </row>
    <row r="621" spans="1:2" ht="12.75" customHeight="1">
      <c r="A621" s="278"/>
      <c r="B621" s="278"/>
    </row>
    <row r="622" spans="1:2" ht="12.75" customHeight="1">
      <c r="A622" s="278"/>
      <c r="B622" s="278"/>
    </row>
    <row r="623" spans="1:2" ht="12.75" customHeight="1">
      <c r="A623" s="278"/>
      <c r="B623" s="278"/>
    </row>
    <row r="624" spans="1:2" ht="12.75" customHeight="1">
      <c r="A624" s="278"/>
      <c r="B624" s="278"/>
    </row>
    <row r="625" spans="1:2" ht="12.75" customHeight="1">
      <c r="A625" s="278"/>
      <c r="B625" s="278"/>
    </row>
    <row r="626" spans="1:2" ht="12.75" customHeight="1">
      <c r="A626" s="278"/>
      <c r="B626" s="278"/>
    </row>
    <row r="627" spans="1:2" ht="12.75" customHeight="1">
      <c r="A627" s="278"/>
      <c r="B627" s="278"/>
    </row>
    <row r="628" spans="1:2" ht="12.75" customHeight="1">
      <c r="A628" s="278"/>
      <c r="B628" s="278"/>
    </row>
    <row r="629" spans="1:2" ht="12.75" customHeight="1">
      <c r="A629" s="278"/>
      <c r="B629" s="278"/>
    </row>
    <row r="630" spans="1:2" ht="12.75" customHeight="1">
      <c r="A630" s="278"/>
      <c r="B630" s="278"/>
    </row>
    <row r="631" spans="1:2" ht="12.75" customHeight="1">
      <c r="A631" s="278"/>
      <c r="B631" s="278"/>
    </row>
    <row r="632" spans="1:2" ht="12.75" customHeight="1">
      <c r="A632" s="278"/>
      <c r="B632" s="278"/>
    </row>
    <row r="633" spans="1:2" ht="12.75" customHeight="1">
      <c r="A633" s="278"/>
      <c r="B633" s="278"/>
    </row>
    <row r="634" spans="1:2" ht="12.75" customHeight="1">
      <c r="A634" s="278"/>
      <c r="B634" s="278"/>
    </row>
    <row r="635" spans="1:2" ht="12.75" customHeight="1">
      <c r="A635" s="278"/>
      <c r="B635" s="278"/>
    </row>
    <row r="636" spans="1:2" ht="12.75" customHeight="1">
      <c r="A636" s="278"/>
      <c r="B636" s="278"/>
    </row>
    <row r="637" spans="1:2" ht="12.75" customHeight="1">
      <c r="A637" s="278"/>
      <c r="B637" s="278"/>
    </row>
    <row r="638" spans="1:2" ht="12.75" customHeight="1">
      <c r="A638" s="278"/>
      <c r="B638" s="278"/>
    </row>
    <row r="639" spans="1:2" ht="12.75" customHeight="1">
      <c r="A639" s="278"/>
      <c r="B639" s="278"/>
    </row>
    <row r="640" spans="1:2" ht="12.75" customHeight="1">
      <c r="A640" s="278"/>
      <c r="B640" s="278"/>
    </row>
    <row r="641" spans="1:2" ht="12.75" customHeight="1">
      <c r="A641" s="278"/>
      <c r="B641" s="278"/>
    </row>
    <row r="642" spans="1:2" ht="12.75" customHeight="1">
      <c r="A642" s="278"/>
      <c r="B642" s="278"/>
    </row>
    <row r="643" spans="1:2" ht="12.75" customHeight="1">
      <c r="A643" s="278"/>
      <c r="B643" s="278"/>
    </row>
    <row r="644" spans="1:2" ht="12.75" customHeight="1">
      <c r="A644" s="278"/>
      <c r="B644" s="278"/>
    </row>
    <row r="645" spans="1:2" ht="12.75" customHeight="1">
      <c r="A645" s="278"/>
      <c r="B645" s="278"/>
    </row>
    <row r="646" spans="1:2" ht="12.75" customHeight="1">
      <c r="A646" s="278"/>
      <c r="B646" s="278"/>
    </row>
    <row r="647" spans="1:2" ht="12.75" customHeight="1">
      <c r="A647" s="278"/>
      <c r="B647" s="278"/>
    </row>
    <row r="648" spans="1:2" ht="12.75" customHeight="1">
      <c r="A648" s="278"/>
      <c r="B648" s="278"/>
    </row>
    <row r="649" spans="1:2" ht="12.75" customHeight="1">
      <c r="A649" s="278"/>
      <c r="B649" s="278"/>
    </row>
    <row r="650" spans="1:2" ht="12.75" customHeight="1">
      <c r="A650" s="278"/>
      <c r="B650" s="278"/>
    </row>
    <row r="651" spans="1:2" ht="12.75" customHeight="1">
      <c r="A651" s="278"/>
      <c r="B651" s="278"/>
    </row>
    <row r="652" spans="1:2" ht="12.75" customHeight="1">
      <c r="A652" s="278"/>
      <c r="B652" s="278"/>
    </row>
    <row r="653" spans="1:2" ht="12.75" customHeight="1">
      <c r="A653" s="278"/>
      <c r="B653" s="278"/>
    </row>
    <row r="654" spans="1:2" ht="12.75" customHeight="1">
      <c r="A654" s="278"/>
      <c r="B654" s="278"/>
    </row>
    <row r="655" spans="1:2" ht="12.75" customHeight="1">
      <c r="A655" s="278"/>
      <c r="B655" s="278"/>
    </row>
    <row r="656" spans="1:2" ht="12.75" customHeight="1">
      <c r="A656" s="278"/>
      <c r="B656" s="278"/>
    </row>
    <row r="657" spans="1:2" ht="12.75" customHeight="1">
      <c r="A657" s="278"/>
      <c r="B657" s="278"/>
    </row>
    <row r="658" spans="1:2" ht="12.75" customHeight="1">
      <c r="A658" s="278"/>
      <c r="B658" s="278"/>
    </row>
    <row r="659" spans="1:2" ht="12.75" customHeight="1">
      <c r="A659" s="278"/>
      <c r="B659" s="278"/>
    </row>
    <row r="660" spans="1:2" ht="12.75" customHeight="1">
      <c r="A660" s="278"/>
      <c r="B660" s="278"/>
    </row>
    <row r="661" spans="1:2" ht="12.75" customHeight="1">
      <c r="A661" s="278"/>
      <c r="B661" s="278"/>
    </row>
    <row r="662" spans="1:2" ht="12.75" customHeight="1">
      <c r="A662" s="278"/>
      <c r="B662" s="278"/>
    </row>
    <row r="663" spans="1:2" ht="12.75" customHeight="1">
      <c r="A663" s="278"/>
      <c r="B663" s="278"/>
    </row>
    <row r="664" spans="1:2" ht="12.75" customHeight="1">
      <c r="A664" s="278"/>
      <c r="B664" s="278"/>
    </row>
    <row r="665" spans="1:2" ht="12.75" customHeight="1">
      <c r="A665" s="278"/>
      <c r="B665" s="278"/>
    </row>
    <row r="666" spans="1:2" ht="12.75" customHeight="1">
      <c r="A666" s="278"/>
      <c r="B666" s="278"/>
    </row>
    <row r="667" spans="1:2" ht="12.75" customHeight="1">
      <c r="A667" s="278"/>
      <c r="B667" s="278"/>
    </row>
    <row r="668" spans="1:2" ht="12.75" customHeight="1">
      <c r="A668" s="278"/>
      <c r="B668" s="278"/>
    </row>
    <row r="669" spans="1:2" ht="12.75" customHeight="1">
      <c r="A669" s="278"/>
      <c r="B669" s="278"/>
    </row>
    <row r="670" spans="1:2" ht="12.75" customHeight="1">
      <c r="A670" s="278"/>
      <c r="B670" s="278"/>
    </row>
    <row r="671" spans="1:2" ht="12.75" customHeight="1">
      <c r="A671" s="278"/>
      <c r="B671" s="278"/>
    </row>
    <row r="672" spans="1:2" ht="12.75" customHeight="1">
      <c r="A672" s="278"/>
      <c r="B672" s="278"/>
    </row>
    <row r="673" spans="1:2" ht="12.75" customHeight="1">
      <c r="A673" s="278"/>
      <c r="B673" s="278"/>
    </row>
    <row r="674" spans="1:2" ht="12.75" customHeight="1">
      <c r="A674" s="278"/>
      <c r="B674" s="278"/>
    </row>
    <row r="675" spans="1:2" ht="12.75" customHeight="1">
      <c r="A675" s="278"/>
      <c r="B675" s="278"/>
    </row>
    <row r="676" spans="1:2" ht="12.75" customHeight="1">
      <c r="A676" s="278"/>
      <c r="B676" s="278"/>
    </row>
    <row r="677" spans="1:2" ht="12.75" customHeight="1">
      <c r="A677" s="278"/>
      <c r="B677" s="278"/>
    </row>
    <row r="678" spans="1:2" ht="12.75" customHeight="1">
      <c r="A678" s="278"/>
      <c r="B678" s="278"/>
    </row>
    <row r="679" spans="1:2" ht="12.75" customHeight="1">
      <c r="A679" s="278"/>
      <c r="B679" s="278"/>
    </row>
    <row r="680" spans="1:2" ht="12.75" customHeight="1">
      <c r="A680" s="278"/>
      <c r="B680" s="278"/>
    </row>
    <row r="681" spans="1:2" ht="12.75" customHeight="1">
      <c r="A681" s="278"/>
      <c r="B681" s="278"/>
    </row>
    <row r="682" spans="1:2" ht="12.75" customHeight="1">
      <c r="A682" s="278"/>
      <c r="B682" s="278"/>
    </row>
    <row r="683" spans="1:2" ht="12.75" customHeight="1">
      <c r="A683" s="278"/>
      <c r="B683" s="278"/>
    </row>
    <row r="684" spans="1:2" ht="12.75" customHeight="1">
      <c r="A684" s="278"/>
      <c r="B684" s="278"/>
    </row>
    <row r="685" spans="1:2" ht="12.75" customHeight="1">
      <c r="A685" s="278"/>
      <c r="B685" s="278"/>
    </row>
    <row r="686" spans="1:2" ht="12.75" customHeight="1">
      <c r="A686" s="278"/>
      <c r="B686" s="278"/>
    </row>
    <row r="687" spans="1:2" ht="12.75" customHeight="1">
      <c r="A687" s="278"/>
      <c r="B687" s="278"/>
    </row>
    <row r="688" spans="1:2" ht="12.75" customHeight="1">
      <c r="A688" s="278"/>
      <c r="B688" s="278"/>
    </row>
    <row r="689" spans="1:2" ht="12.75" customHeight="1">
      <c r="A689" s="278"/>
      <c r="B689" s="278"/>
    </row>
    <row r="690" spans="1:2" ht="12.75" customHeight="1">
      <c r="A690" s="278"/>
      <c r="B690" s="278"/>
    </row>
    <row r="691" spans="1:2" ht="12.75" customHeight="1">
      <c r="A691" s="278"/>
      <c r="B691" s="278"/>
    </row>
    <row r="692" spans="1:2" ht="12.75" customHeight="1">
      <c r="A692" s="278"/>
      <c r="B692" s="278"/>
    </row>
    <row r="693" spans="1:2" ht="12.75" customHeight="1">
      <c r="A693" s="278"/>
      <c r="B693" s="278"/>
    </row>
    <row r="694" spans="1:2" ht="12.75" customHeight="1">
      <c r="A694" s="278"/>
      <c r="B694" s="278"/>
    </row>
    <row r="695" spans="1:2" ht="12.75" customHeight="1">
      <c r="A695" s="278"/>
      <c r="B695" s="278"/>
    </row>
    <row r="696" spans="1:2" ht="12.75" customHeight="1">
      <c r="A696" s="278"/>
      <c r="B696" s="278"/>
    </row>
    <row r="697" spans="1:2" ht="12.75" customHeight="1">
      <c r="A697" s="278"/>
      <c r="B697" s="278"/>
    </row>
    <row r="698" spans="1:2" ht="12.75" customHeight="1">
      <c r="A698" s="278"/>
      <c r="B698" s="278"/>
    </row>
    <row r="699" spans="1:2" ht="12.75" customHeight="1">
      <c r="A699" s="278"/>
      <c r="B699" s="278"/>
    </row>
    <row r="700" spans="1:2" ht="12.75" customHeight="1">
      <c r="A700" s="278"/>
      <c r="B700" s="278"/>
    </row>
    <row r="701" spans="1:2" ht="12.75" customHeight="1">
      <c r="A701" s="278"/>
      <c r="B701" s="278"/>
    </row>
    <row r="702" spans="1:2" ht="12.75" customHeight="1">
      <c r="A702" s="278"/>
      <c r="B702" s="278"/>
    </row>
    <row r="703" spans="1:2" ht="12.75" customHeight="1">
      <c r="A703" s="278"/>
      <c r="B703" s="278"/>
    </row>
    <row r="704" spans="1:2" ht="12.75" customHeight="1">
      <c r="A704" s="278"/>
      <c r="B704" s="278"/>
    </row>
    <row r="705" spans="1:2" ht="12.75" customHeight="1">
      <c r="A705" s="278"/>
      <c r="B705" s="278"/>
    </row>
    <row r="706" spans="1:2" ht="12.75" customHeight="1">
      <c r="A706" s="278"/>
      <c r="B706" s="278"/>
    </row>
    <row r="707" spans="1:2" ht="12.75" customHeight="1">
      <c r="A707" s="278"/>
      <c r="B707" s="278"/>
    </row>
    <row r="708" spans="1:2" ht="12.75" customHeight="1">
      <c r="A708" s="278"/>
      <c r="B708" s="278"/>
    </row>
    <row r="709" spans="1:2" ht="12.75" customHeight="1">
      <c r="A709" s="278"/>
      <c r="B709" s="278"/>
    </row>
    <row r="710" spans="1:2" ht="12.75" customHeight="1">
      <c r="A710" s="278"/>
      <c r="B710" s="278"/>
    </row>
    <row r="711" spans="1:2" ht="12.75" customHeight="1">
      <c r="A711" s="278"/>
      <c r="B711" s="278"/>
    </row>
    <row r="712" spans="1:2" ht="12.75" customHeight="1">
      <c r="A712" s="278"/>
      <c r="B712" s="278"/>
    </row>
    <row r="713" spans="1:2" ht="12.75" customHeight="1">
      <c r="A713" s="278"/>
      <c r="B713" s="278"/>
    </row>
    <row r="714" spans="1:2" ht="12.75" customHeight="1">
      <c r="A714" s="278"/>
      <c r="B714" s="278"/>
    </row>
    <row r="715" spans="1:2" ht="12.75" customHeight="1">
      <c r="A715" s="278"/>
      <c r="B715" s="278"/>
    </row>
    <row r="716" spans="1:2" ht="12.75" customHeight="1">
      <c r="A716" s="278"/>
      <c r="B716" s="278"/>
    </row>
    <row r="717" spans="1:2" ht="12.75" customHeight="1">
      <c r="A717" s="278"/>
      <c r="B717" s="278"/>
    </row>
    <row r="718" spans="1:2" ht="12.75" customHeight="1">
      <c r="A718" s="278"/>
      <c r="B718" s="278"/>
    </row>
    <row r="719" spans="1:2" ht="12.75" customHeight="1">
      <c r="A719" s="278"/>
      <c r="B719" s="278"/>
    </row>
    <row r="720" spans="1:2" ht="12.75" customHeight="1">
      <c r="A720" s="278"/>
      <c r="B720" s="278"/>
    </row>
    <row r="721" spans="1:2" ht="12.75" customHeight="1">
      <c r="A721" s="278"/>
      <c r="B721" s="278"/>
    </row>
    <row r="722" spans="1:2" ht="12.75" customHeight="1">
      <c r="A722" s="278"/>
      <c r="B722" s="278"/>
    </row>
    <row r="723" spans="1:2" ht="12.75" customHeight="1">
      <c r="A723" s="278"/>
      <c r="B723" s="278"/>
    </row>
    <row r="724" spans="1:2" ht="12.75" customHeight="1">
      <c r="A724" s="278"/>
      <c r="B724" s="278"/>
    </row>
    <row r="725" spans="1:2" ht="12.75" customHeight="1">
      <c r="A725" s="278"/>
      <c r="B725" s="278"/>
    </row>
    <row r="726" spans="1:2" ht="12.75" customHeight="1">
      <c r="A726" s="278"/>
      <c r="B726" s="278"/>
    </row>
    <row r="727" spans="1:2" ht="12.75" customHeight="1">
      <c r="A727" s="278"/>
      <c r="B727" s="278"/>
    </row>
    <row r="728" spans="1:2" ht="12.75" customHeight="1">
      <c r="A728" s="278"/>
      <c r="B728" s="278"/>
    </row>
    <row r="729" spans="1:2" ht="12.75" customHeight="1">
      <c r="A729" s="278"/>
      <c r="B729" s="278"/>
    </row>
    <row r="730" spans="1:2" ht="12.75" customHeight="1">
      <c r="A730" s="278"/>
      <c r="B730" s="278"/>
    </row>
    <row r="731" spans="1:2" ht="12.75" customHeight="1">
      <c r="A731" s="278"/>
      <c r="B731" s="278"/>
    </row>
    <row r="732" spans="1:2" ht="12.75" customHeight="1">
      <c r="A732" s="278"/>
      <c r="B732" s="278"/>
    </row>
    <row r="733" spans="1:2" ht="12.75" customHeight="1">
      <c r="A733" s="278"/>
      <c r="B733" s="278"/>
    </row>
    <row r="734" spans="1:2" ht="12.75" customHeight="1">
      <c r="A734" s="278"/>
      <c r="B734" s="278"/>
    </row>
    <row r="735" spans="1:2" ht="12.75" customHeight="1">
      <c r="A735" s="278"/>
      <c r="B735" s="278"/>
    </row>
    <row r="736" spans="1:2" ht="12.75" customHeight="1">
      <c r="A736" s="278"/>
      <c r="B736" s="278"/>
    </row>
    <row r="737" spans="1:2" ht="12.75" customHeight="1">
      <c r="A737" s="278"/>
      <c r="B737" s="278"/>
    </row>
    <row r="738" spans="1:2" ht="12.75" customHeight="1">
      <c r="A738" s="278"/>
      <c r="B738" s="278"/>
    </row>
    <row r="739" spans="1:2" ht="12.75" customHeight="1">
      <c r="A739" s="278"/>
      <c r="B739" s="278"/>
    </row>
    <row r="740" spans="1:2" ht="12.75" customHeight="1">
      <c r="A740" s="278"/>
      <c r="B740" s="278"/>
    </row>
    <row r="741" spans="1:2" ht="12.75" customHeight="1">
      <c r="A741" s="278"/>
      <c r="B741" s="278"/>
    </row>
    <row r="742" spans="1:2" ht="12.75" customHeight="1">
      <c r="A742" s="278"/>
      <c r="B742" s="278"/>
    </row>
    <row r="743" spans="1:2" ht="12.75" customHeight="1">
      <c r="A743" s="278"/>
      <c r="B743" s="278"/>
    </row>
    <row r="744" spans="1:2" ht="12.75" customHeight="1">
      <c r="A744" s="278"/>
      <c r="B744" s="278"/>
    </row>
    <row r="745" spans="1:2" ht="12.75" customHeight="1">
      <c r="A745" s="278"/>
      <c r="B745" s="278"/>
    </row>
    <row r="746" spans="1:2" ht="12.75" customHeight="1">
      <c r="A746" s="278"/>
      <c r="B746" s="278"/>
    </row>
    <row r="747" spans="1:2" ht="12.75" customHeight="1">
      <c r="A747" s="278"/>
      <c r="B747" s="278"/>
    </row>
    <row r="748" spans="1:2" ht="12.75" customHeight="1">
      <c r="A748" s="278"/>
      <c r="B748" s="278"/>
    </row>
    <row r="749" spans="1:2" ht="12.75" customHeight="1">
      <c r="A749" s="278"/>
      <c r="B749" s="278"/>
    </row>
    <row r="750" spans="1:2" ht="12.75" customHeight="1">
      <c r="A750" s="278"/>
      <c r="B750" s="278"/>
    </row>
    <row r="751" spans="1:2" ht="12.75" customHeight="1">
      <c r="A751" s="278"/>
      <c r="B751" s="278"/>
    </row>
    <row r="752" spans="1:2" ht="12.75" customHeight="1">
      <c r="A752" s="278"/>
      <c r="B752" s="278"/>
    </row>
    <row r="753" spans="1:2" ht="12.75" customHeight="1">
      <c r="A753" s="278"/>
      <c r="B753" s="278"/>
    </row>
    <row r="754" spans="1:2" ht="12.75" customHeight="1">
      <c r="A754" s="278"/>
      <c r="B754" s="278"/>
    </row>
    <row r="755" spans="1:2" ht="12.75" customHeight="1">
      <c r="A755" s="278"/>
      <c r="B755" s="278"/>
    </row>
    <row r="756" spans="1:2" ht="12.75" customHeight="1">
      <c r="A756" s="278"/>
      <c r="B756" s="278"/>
    </row>
    <row r="757" spans="1:2" ht="12.75" customHeight="1">
      <c r="A757" s="278"/>
      <c r="B757" s="278"/>
    </row>
    <row r="758" spans="1:2" ht="12.75" customHeight="1">
      <c r="A758" s="278"/>
      <c r="B758" s="278"/>
    </row>
    <row r="759" spans="1:2" ht="12.75" customHeight="1">
      <c r="A759" s="278"/>
      <c r="B759" s="278"/>
    </row>
    <row r="760" spans="1:2" ht="12.75" customHeight="1">
      <c r="A760" s="278"/>
      <c r="B760" s="278"/>
    </row>
    <row r="761" spans="1:2" ht="12.75" customHeight="1">
      <c r="A761" s="278"/>
      <c r="B761" s="278"/>
    </row>
    <row r="762" spans="1:2" ht="12.75" customHeight="1">
      <c r="A762" s="278"/>
      <c r="B762" s="278"/>
    </row>
    <row r="763" spans="1:2" ht="12.75" customHeight="1">
      <c r="A763" s="278"/>
      <c r="B763" s="278"/>
    </row>
    <row r="764" spans="1:2" ht="12.75" customHeight="1">
      <c r="A764" s="278"/>
      <c r="B764" s="278"/>
    </row>
    <row r="765" spans="1:2" ht="12.75" customHeight="1">
      <c r="A765" s="278"/>
      <c r="B765" s="278"/>
    </row>
    <row r="766" spans="1:2" ht="12.75" customHeight="1">
      <c r="A766" s="278"/>
      <c r="B766" s="278"/>
    </row>
    <row r="767" spans="1:2" ht="12.75" customHeight="1">
      <c r="A767" s="278"/>
      <c r="B767" s="278"/>
    </row>
    <row r="768" spans="1:2" ht="12.75" customHeight="1">
      <c r="A768" s="278"/>
      <c r="B768" s="278"/>
    </row>
    <row r="769" spans="1:2" ht="12.75" customHeight="1">
      <c r="A769" s="278"/>
      <c r="B769" s="278"/>
    </row>
    <row r="770" spans="1:2" ht="12.75" customHeight="1">
      <c r="A770" s="278"/>
      <c r="B770" s="278"/>
    </row>
    <row r="771" spans="1:2" ht="12.75" customHeight="1">
      <c r="A771" s="278"/>
      <c r="B771" s="278"/>
    </row>
    <row r="772" spans="1:2" ht="12.75" customHeight="1">
      <c r="A772" s="278"/>
      <c r="B772" s="278"/>
    </row>
    <row r="773" spans="1:2" ht="12.75" customHeight="1">
      <c r="A773" s="278"/>
      <c r="B773" s="278"/>
    </row>
    <row r="774" spans="1:2" ht="12.75" customHeight="1">
      <c r="A774" s="278"/>
      <c r="B774" s="278"/>
    </row>
    <row r="775" spans="1:2" ht="12.75" customHeight="1">
      <c r="A775" s="278"/>
      <c r="B775" s="278"/>
    </row>
    <row r="776" spans="1:2" ht="12.75" customHeight="1">
      <c r="A776" s="278"/>
      <c r="B776" s="278"/>
    </row>
    <row r="777" spans="1:2" ht="12.75" customHeight="1">
      <c r="A777" s="278"/>
      <c r="B777" s="278"/>
    </row>
    <row r="778" spans="1:2" ht="12.75" customHeight="1">
      <c r="A778" s="278"/>
      <c r="B778" s="278"/>
    </row>
    <row r="779" spans="1:2" ht="12.75" customHeight="1">
      <c r="A779" s="278"/>
      <c r="B779" s="278"/>
    </row>
    <row r="780" spans="1:2" ht="12.75" customHeight="1">
      <c r="A780" s="278"/>
      <c r="B780" s="278"/>
    </row>
    <row r="781" spans="1:2" ht="12.75" customHeight="1">
      <c r="A781" s="278"/>
      <c r="B781" s="278"/>
    </row>
    <row r="782" spans="1:2" ht="12.75" customHeight="1">
      <c r="A782" s="278"/>
      <c r="B782" s="278"/>
    </row>
    <row r="783" spans="1:2" ht="12.75" customHeight="1">
      <c r="A783" s="278"/>
      <c r="B783" s="278"/>
    </row>
    <row r="784" spans="1:2" ht="12.75" customHeight="1">
      <c r="A784" s="278"/>
      <c r="B784" s="278"/>
    </row>
    <row r="785" spans="1:2" ht="12.75" customHeight="1">
      <c r="A785" s="278"/>
      <c r="B785" s="278"/>
    </row>
    <row r="786" spans="1:2" ht="12.75" customHeight="1">
      <c r="A786" s="278"/>
      <c r="B786" s="278"/>
    </row>
    <row r="787" spans="1:2" ht="12.75" customHeight="1">
      <c r="A787" s="278"/>
      <c r="B787" s="278"/>
    </row>
    <row r="788" spans="1:2" ht="12.75" customHeight="1">
      <c r="A788" s="278"/>
      <c r="B788" s="278"/>
    </row>
    <row r="789" spans="1:2" ht="12.75" customHeight="1">
      <c r="A789" s="278"/>
      <c r="B789" s="278"/>
    </row>
    <row r="790" spans="1:2" ht="12.75" customHeight="1">
      <c r="A790" s="278"/>
      <c r="B790" s="278"/>
    </row>
    <row r="791" spans="1:2" ht="12.75" customHeight="1">
      <c r="A791" s="278"/>
      <c r="B791" s="278"/>
    </row>
    <row r="792" spans="1:2" ht="12.75" customHeight="1">
      <c r="A792" s="278"/>
      <c r="B792" s="278"/>
    </row>
    <row r="793" spans="1:2" ht="12.75" customHeight="1">
      <c r="A793" s="278"/>
      <c r="B793" s="278"/>
    </row>
    <row r="794" spans="1:2" ht="12.75" customHeight="1">
      <c r="A794" s="278"/>
      <c r="B794" s="278"/>
    </row>
    <row r="795" spans="1:2" ht="12.75" customHeight="1">
      <c r="A795" s="278"/>
      <c r="B795" s="278"/>
    </row>
    <row r="796" spans="1:2" ht="12.75" customHeight="1">
      <c r="A796" s="278"/>
      <c r="B796" s="278"/>
    </row>
    <row r="797" spans="1:2" ht="12.75" customHeight="1">
      <c r="A797" s="278"/>
      <c r="B797" s="278"/>
    </row>
    <row r="798" spans="1:2" ht="12.75" customHeight="1">
      <c r="A798" s="278"/>
      <c r="B798" s="278"/>
    </row>
    <row r="799" spans="1:2" ht="12.75" customHeight="1">
      <c r="A799" s="278"/>
      <c r="B799" s="278"/>
    </row>
    <row r="800" spans="1:2" ht="12.75" customHeight="1">
      <c r="A800" s="278"/>
      <c r="B800" s="278"/>
    </row>
    <row r="801" spans="1:2" ht="12.75" customHeight="1">
      <c r="A801" s="278"/>
      <c r="B801" s="278"/>
    </row>
    <row r="802" spans="1:2" ht="12.75" customHeight="1">
      <c r="A802" s="278"/>
      <c r="B802" s="278"/>
    </row>
    <row r="803" spans="1:2" ht="12.75" customHeight="1">
      <c r="A803" s="278"/>
      <c r="B803" s="278"/>
    </row>
    <row r="804" spans="1:2" ht="12.75" customHeight="1">
      <c r="A804" s="278"/>
      <c r="B804" s="278"/>
    </row>
    <row r="805" spans="1:2" ht="12.75" customHeight="1">
      <c r="A805" s="278"/>
      <c r="B805" s="278"/>
    </row>
    <row r="806" spans="1:2" ht="12.75" customHeight="1">
      <c r="A806" s="278"/>
      <c r="B806" s="278"/>
    </row>
    <row r="807" spans="1:2" ht="12.75" customHeight="1">
      <c r="A807" s="278"/>
      <c r="B807" s="278"/>
    </row>
    <row r="808" spans="1:2" ht="12.75" customHeight="1">
      <c r="A808" s="278"/>
      <c r="B808" s="278"/>
    </row>
    <row r="809" spans="1:2" ht="12.75" customHeight="1">
      <c r="A809" s="278"/>
      <c r="B809" s="278"/>
    </row>
    <row r="810" spans="1:2" ht="12.75" customHeight="1">
      <c r="A810" s="278"/>
      <c r="B810" s="278"/>
    </row>
    <row r="811" spans="1:2" ht="12.75" customHeight="1">
      <c r="A811" s="278"/>
      <c r="B811" s="278"/>
    </row>
    <row r="812" spans="1:2" ht="12.75" customHeight="1">
      <c r="A812" s="278"/>
      <c r="B812" s="278"/>
    </row>
    <row r="813" spans="1:2" ht="12.75" customHeight="1">
      <c r="A813" s="278"/>
      <c r="B813" s="278"/>
    </row>
    <row r="814" spans="1:2" ht="12.75" customHeight="1">
      <c r="A814" s="278"/>
      <c r="B814" s="278"/>
    </row>
    <row r="815" spans="1:2" ht="12.75" customHeight="1">
      <c r="A815" s="278"/>
      <c r="B815" s="278"/>
    </row>
    <row r="816" spans="1:2" ht="12.75" customHeight="1">
      <c r="A816" s="278"/>
      <c r="B816" s="278"/>
    </row>
    <row r="817" spans="1:2" ht="12.75" customHeight="1">
      <c r="A817" s="278"/>
      <c r="B817" s="278"/>
    </row>
    <row r="818" spans="1:2" ht="12.75" customHeight="1">
      <c r="A818" s="278"/>
      <c r="B818" s="278"/>
    </row>
    <row r="819" spans="1:2" ht="12.75" customHeight="1">
      <c r="A819" s="278"/>
      <c r="B819" s="278"/>
    </row>
    <row r="820" spans="1:2" ht="12.75" customHeight="1">
      <c r="A820" s="278"/>
      <c r="B820" s="278"/>
    </row>
    <row r="821" spans="1:2" ht="12.75" customHeight="1">
      <c r="A821" s="278"/>
      <c r="B821" s="278"/>
    </row>
    <row r="822" spans="1:2" ht="12.75" customHeight="1">
      <c r="A822" s="278"/>
      <c r="B822" s="278"/>
    </row>
    <row r="823" spans="1:2" ht="12.75" customHeight="1">
      <c r="A823" s="278"/>
      <c r="B823" s="278"/>
    </row>
    <row r="824" spans="1:2" ht="12.75" customHeight="1">
      <c r="A824" s="278"/>
      <c r="B824" s="278"/>
    </row>
    <row r="825" spans="1:2" ht="12.75" customHeight="1">
      <c r="A825" s="278"/>
      <c r="B825" s="278"/>
    </row>
    <row r="826" spans="1:2" ht="12.75" customHeight="1">
      <c r="A826" s="278"/>
      <c r="B826" s="278"/>
    </row>
    <row r="827" spans="1:2" ht="12.75" customHeight="1">
      <c r="A827" s="278"/>
      <c r="B827" s="278"/>
    </row>
    <row r="828" spans="1:2" ht="12.75" customHeight="1">
      <c r="A828" s="278"/>
      <c r="B828" s="278"/>
    </row>
    <row r="829" spans="1:2" ht="12.75" customHeight="1">
      <c r="A829" s="278"/>
      <c r="B829" s="278"/>
    </row>
    <row r="830" spans="1:2" ht="12.75" customHeight="1">
      <c r="A830" s="278"/>
      <c r="B830" s="278"/>
    </row>
    <row r="831" spans="1:2" ht="12.75" customHeight="1">
      <c r="A831" s="278"/>
      <c r="B831" s="278"/>
    </row>
    <row r="832" spans="1:2" ht="12.75" customHeight="1">
      <c r="A832" s="278"/>
      <c r="B832" s="278"/>
    </row>
    <row r="833" spans="1:2" ht="12.75" customHeight="1">
      <c r="A833" s="278"/>
      <c r="B833" s="278"/>
    </row>
    <row r="834" spans="1:2" ht="12.75" customHeight="1">
      <c r="A834" s="278"/>
      <c r="B834" s="278"/>
    </row>
    <row r="835" spans="1:2" ht="12.75" customHeight="1">
      <c r="A835" s="278"/>
      <c r="B835" s="278"/>
    </row>
    <row r="836" spans="1:2" ht="12.75" customHeight="1">
      <c r="A836" s="278"/>
      <c r="B836" s="278"/>
    </row>
    <row r="837" spans="1:2" ht="12.75" customHeight="1">
      <c r="A837" s="278"/>
      <c r="B837" s="278"/>
    </row>
    <row r="838" spans="1:2" ht="12.75" customHeight="1">
      <c r="A838" s="278"/>
      <c r="B838" s="278"/>
    </row>
    <row r="839" spans="1:2" ht="12.75" customHeight="1">
      <c r="A839" s="278"/>
      <c r="B839" s="278"/>
    </row>
    <row r="840" spans="1:2" ht="12.75" customHeight="1">
      <c r="A840" s="278"/>
      <c r="B840" s="278"/>
    </row>
    <row r="841" spans="1:2" ht="12.75" customHeight="1">
      <c r="A841" s="278"/>
      <c r="B841" s="278"/>
    </row>
    <row r="842" spans="1:2" ht="12.75" customHeight="1">
      <c r="A842" s="278"/>
      <c r="B842" s="278"/>
    </row>
    <row r="843" spans="1:2" ht="12.75" customHeight="1">
      <c r="A843" s="278"/>
      <c r="B843" s="278"/>
    </row>
    <row r="844" spans="1:2" ht="12.75" customHeight="1">
      <c r="A844" s="278"/>
      <c r="B844" s="278"/>
    </row>
    <row r="845" spans="1:2" ht="12.75" customHeight="1">
      <c r="A845" s="278"/>
      <c r="B845" s="278"/>
    </row>
    <row r="846" spans="1:2" ht="12.75" customHeight="1">
      <c r="A846" s="278"/>
      <c r="B846" s="278"/>
    </row>
    <row r="847" spans="1:2" ht="12.75" customHeight="1">
      <c r="A847" s="278"/>
      <c r="B847" s="278"/>
    </row>
    <row r="848" spans="1:2" ht="12.75" customHeight="1">
      <c r="A848" s="278"/>
      <c r="B848" s="278"/>
    </row>
    <row r="849" spans="1:2" ht="12.75" customHeight="1">
      <c r="A849" s="278"/>
      <c r="B849" s="278"/>
    </row>
    <row r="850" spans="1:2" ht="12.75" customHeight="1">
      <c r="A850" s="278"/>
      <c r="B850" s="278"/>
    </row>
    <row r="851" spans="1:2" ht="12.75" customHeight="1">
      <c r="A851" s="278"/>
      <c r="B851" s="278"/>
    </row>
    <row r="852" spans="1:2" ht="12.75" customHeight="1">
      <c r="A852" s="278"/>
      <c r="B852" s="278"/>
    </row>
    <row r="853" spans="1:2" ht="12.75" customHeight="1">
      <c r="A853" s="278"/>
      <c r="B853" s="278"/>
    </row>
    <row r="854" spans="1:2" ht="12.75" customHeight="1">
      <c r="A854" s="278"/>
      <c r="B854" s="278"/>
    </row>
    <row r="855" spans="1:2" ht="12.75" customHeight="1">
      <c r="A855" s="278"/>
      <c r="B855" s="278"/>
    </row>
    <row r="856" spans="1:2" ht="12.75" customHeight="1">
      <c r="A856" s="278"/>
      <c r="B856" s="278"/>
    </row>
    <row r="857" spans="1:2" ht="12.75" customHeight="1">
      <c r="A857" s="278"/>
      <c r="B857" s="278"/>
    </row>
    <row r="858" spans="1:2" ht="12.75" customHeight="1">
      <c r="A858" s="278"/>
      <c r="B858" s="278"/>
    </row>
    <row r="859" spans="1:2" ht="12.75" customHeight="1">
      <c r="A859" s="278"/>
      <c r="B859" s="278"/>
    </row>
    <row r="860" spans="1:2" ht="12.75" customHeight="1">
      <c r="A860" s="278"/>
      <c r="B860" s="278"/>
    </row>
    <row r="861" spans="1:2" ht="12.75" customHeight="1">
      <c r="A861" s="278"/>
      <c r="B861" s="278"/>
    </row>
    <row r="862" spans="1:2" ht="12.75" customHeight="1">
      <c r="A862" s="278"/>
      <c r="B862" s="278"/>
    </row>
    <row r="863" spans="1:2" ht="12.75" customHeight="1">
      <c r="A863" s="278"/>
      <c r="B863" s="278"/>
    </row>
    <row r="864" spans="1:2" ht="12.75" customHeight="1">
      <c r="A864" s="278"/>
      <c r="B864" s="278"/>
    </row>
    <row r="865" spans="1:2" ht="12.75" customHeight="1">
      <c r="A865" s="278"/>
      <c r="B865" s="278"/>
    </row>
    <row r="866" spans="1:2" ht="12.75" customHeight="1">
      <c r="A866" s="278"/>
      <c r="B866" s="278"/>
    </row>
    <row r="867" spans="1:2" ht="12.75" customHeight="1">
      <c r="A867" s="278"/>
      <c r="B867" s="278"/>
    </row>
    <row r="868" spans="1:2" ht="12.75" customHeight="1">
      <c r="A868" s="278"/>
      <c r="B868" s="278"/>
    </row>
    <row r="869" spans="1:2" ht="12.75" customHeight="1">
      <c r="A869" s="278"/>
      <c r="B869" s="278"/>
    </row>
    <row r="870" spans="1:2" ht="12.75" customHeight="1">
      <c r="A870" s="278"/>
      <c r="B870" s="278"/>
    </row>
    <row r="871" spans="1:2" ht="12.75" customHeight="1">
      <c r="A871" s="278"/>
      <c r="B871" s="278"/>
    </row>
    <row r="872" spans="1:2" ht="12.75" customHeight="1">
      <c r="A872" s="278"/>
      <c r="B872" s="278"/>
    </row>
    <row r="873" spans="1:2" ht="12.75" customHeight="1">
      <c r="A873" s="278"/>
      <c r="B873" s="278"/>
    </row>
    <row r="874" spans="1:2" ht="12.75" customHeight="1">
      <c r="A874" s="278"/>
      <c r="B874" s="278"/>
    </row>
    <row r="875" spans="1:2" ht="12.75" customHeight="1">
      <c r="A875" s="278"/>
      <c r="B875" s="278"/>
    </row>
    <row r="876" spans="1:2" ht="12.75" customHeight="1">
      <c r="A876" s="278"/>
      <c r="B876" s="278"/>
    </row>
    <row r="877" spans="1:2" ht="12.75" customHeight="1">
      <c r="A877" s="278"/>
      <c r="B877" s="278"/>
    </row>
    <row r="878" spans="1:2" ht="12.75" customHeight="1">
      <c r="A878" s="278"/>
      <c r="B878" s="278"/>
    </row>
    <row r="879" spans="1:2" ht="12.75" customHeight="1">
      <c r="A879" s="278"/>
      <c r="B879" s="278"/>
    </row>
    <row r="880" spans="1:2" ht="12.75" customHeight="1">
      <c r="A880" s="278"/>
      <c r="B880" s="278"/>
    </row>
    <row r="881" spans="1:2" ht="12.75" customHeight="1">
      <c r="A881" s="278"/>
      <c r="B881" s="278"/>
    </row>
    <row r="882" spans="1:2" ht="12.75" customHeight="1">
      <c r="A882" s="278"/>
      <c r="B882" s="278"/>
    </row>
    <row r="883" spans="1:2" ht="12.75" customHeight="1">
      <c r="A883" s="278"/>
      <c r="B883" s="278"/>
    </row>
    <row r="884" spans="1:2" ht="12.75" customHeight="1">
      <c r="A884" s="278"/>
      <c r="B884" s="278"/>
    </row>
    <row r="885" spans="1:2" ht="12.75" customHeight="1">
      <c r="A885" s="278"/>
      <c r="B885" s="278"/>
    </row>
    <row r="886" spans="1:2" ht="12.75" customHeight="1">
      <c r="A886" s="278"/>
      <c r="B886" s="278"/>
    </row>
    <row r="887" spans="1:2" ht="12.75" customHeight="1">
      <c r="A887" s="278"/>
      <c r="B887" s="278"/>
    </row>
    <row r="888" spans="1:2" ht="12.75" customHeight="1">
      <c r="A888" s="278"/>
      <c r="B888" s="278"/>
    </row>
    <row r="889" spans="1:2" ht="12.75" customHeight="1">
      <c r="A889" s="278"/>
      <c r="B889" s="278"/>
    </row>
    <row r="890" spans="1:2" ht="12.75" customHeight="1">
      <c r="A890" s="278"/>
      <c r="B890" s="278"/>
    </row>
    <row r="891" spans="1:2" ht="12.75" customHeight="1">
      <c r="A891" s="278"/>
      <c r="B891" s="278"/>
    </row>
    <row r="892" spans="1:2" ht="12.75" customHeight="1">
      <c r="A892" s="278"/>
      <c r="B892" s="278"/>
    </row>
    <row r="893" spans="1:2" ht="12.75" customHeight="1">
      <c r="A893" s="278"/>
      <c r="B893" s="278"/>
    </row>
    <row r="894" spans="1:2" ht="12.75" customHeight="1">
      <c r="A894" s="278"/>
      <c r="B894" s="278"/>
    </row>
    <row r="895" spans="1:2" ht="12.75" customHeight="1">
      <c r="A895" s="278"/>
      <c r="B895" s="278"/>
    </row>
    <row r="896" spans="1:2" ht="12.75" customHeight="1">
      <c r="A896" s="278"/>
      <c r="B896" s="278"/>
    </row>
    <row r="897" spans="1:2" ht="12.75" customHeight="1">
      <c r="A897" s="278"/>
      <c r="B897" s="278"/>
    </row>
    <row r="898" spans="1:2" ht="12.75" customHeight="1">
      <c r="A898" s="278"/>
      <c r="B898" s="278"/>
    </row>
    <row r="899" spans="1:2" ht="12.75" customHeight="1">
      <c r="A899" s="278"/>
      <c r="B899" s="278"/>
    </row>
    <row r="900" spans="1:2" ht="12.75" customHeight="1">
      <c r="A900" s="278"/>
      <c r="B900" s="278"/>
    </row>
    <row r="901" spans="1:2" ht="12.75" customHeight="1">
      <c r="A901" s="278"/>
      <c r="B901" s="278"/>
    </row>
    <row r="902" spans="1:2" ht="12.75" customHeight="1">
      <c r="A902" s="278"/>
      <c r="B902" s="278"/>
    </row>
    <row r="903" spans="1:2" ht="12.75" customHeight="1">
      <c r="A903" s="278"/>
      <c r="B903" s="278"/>
    </row>
    <row r="904" spans="1:2" ht="12.75" customHeight="1">
      <c r="A904" s="278"/>
      <c r="B904" s="278"/>
    </row>
    <row r="905" spans="1:2" ht="12.75" customHeight="1">
      <c r="A905" s="278"/>
      <c r="B905" s="278"/>
    </row>
    <row r="906" spans="1:2" ht="12.75" customHeight="1">
      <c r="A906" s="278"/>
      <c r="B906" s="278"/>
    </row>
    <row r="907" spans="1:2" ht="12.75" customHeight="1">
      <c r="A907" s="278"/>
      <c r="B907" s="278"/>
    </row>
    <row r="908" spans="1:2" ht="12.75" customHeight="1">
      <c r="A908" s="278"/>
      <c r="B908" s="278"/>
    </row>
    <row r="909" spans="1:2" ht="12.75" customHeight="1">
      <c r="A909" s="278"/>
      <c r="B909" s="278"/>
    </row>
    <row r="910" spans="1:2" ht="12.75" customHeight="1">
      <c r="A910" s="278"/>
      <c r="B910" s="278"/>
    </row>
    <row r="911" spans="1:2" ht="12.75" customHeight="1">
      <c r="A911" s="278"/>
      <c r="B911" s="278"/>
    </row>
    <row r="912" spans="1:2" ht="12.75" customHeight="1">
      <c r="A912" s="278"/>
      <c r="B912" s="278"/>
    </row>
    <row r="913" spans="1:2" ht="12.75" customHeight="1">
      <c r="A913" s="278"/>
      <c r="B913" s="278"/>
    </row>
    <row r="914" spans="1:2" ht="12.75" customHeight="1">
      <c r="A914" s="278"/>
      <c r="B914" s="278"/>
    </row>
    <row r="915" spans="1:2" ht="12.75" customHeight="1">
      <c r="A915" s="278"/>
      <c r="B915" s="278"/>
    </row>
    <row r="916" spans="1:2" ht="12.75" customHeight="1">
      <c r="A916" s="278"/>
      <c r="B916" s="278"/>
    </row>
    <row r="917" spans="1:2" ht="12.75" customHeight="1">
      <c r="A917" s="278"/>
      <c r="B917" s="278"/>
    </row>
    <row r="918" spans="1:2" ht="12.75" customHeight="1">
      <c r="A918" s="278"/>
      <c r="B918" s="278"/>
    </row>
    <row r="919" spans="1:2" ht="12.75" customHeight="1">
      <c r="A919" s="278"/>
      <c r="B919" s="278"/>
    </row>
    <row r="920" spans="1:2" ht="12.75" customHeight="1">
      <c r="A920" s="278"/>
      <c r="B920" s="278"/>
    </row>
    <row r="921" spans="1:2" ht="12.75" customHeight="1">
      <c r="A921" s="278"/>
      <c r="B921" s="278"/>
    </row>
    <row r="922" spans="1:2" ht="12.75" customHeight="1">
      <c r="A922" s="278"/>
      <c r="B922" s="278"/>
    </row>
    <row r="923" spans="1:2" ht="12.75" customHeight="1">
      <c r="A923" s="278"/>
      <c r="B923" s="278"/>
    </row>
    <row r="924" spans="1:2" ht="12.75" customHeight="1">
      <c r="A924" s="278"/>
      <c r="B924" s="278"/>
    </row>
    <row r="925" spans="1:2" ht="12.75" customHeight="1">
      <c r="A925" s="278"/>
      <c r="B925" s="278"/>
    </row>
    <row r="926" spans="1:2" ht="12.75" customHeight="1">
      <c r="A926" s="278"/>
      <c r="B926" s="278"/>
    </row>
    <row r="927" spans="1:2" ht="12.75" customHeight="1">
      <c r="A927" s="278"/>
      <c r="B927" s="278"/>
    </row>
    <row r="928" spans="1:2" ht="12.75" customHeight="1">
      <c r="A928" s="278"/>
      <c r="B928" s="278"/>
    </row>
    <row r="929" spans="1:2" ht="12.75" customHeight="1">
      <c r="A929" s="278"/>
      <c r="B929" s="278"/>
    </row>
    <row r="930" spans="1:2" ht="12.75" customHeight="1">
      <c r="A930" s="278"/>
      <c r="B930" s="278"/>
    </row>
    <row r="931" spans="1:2" ht="12.75" customHeight="1">
      <c r="A931" s="278"/>
      <c r="B931" s="278"/>
    </row>
    <row r="932" spans="1:2" ht="12.75" customHeight="1">
      <c r="A932" s="278"/>
      <c r="B932" s="278"/>
    </row>
    <row r="933" spans="1:2" ht="12.75" customHeight="1">
      <c r="A933" s="278"/>
      <c r="B933" s="278"/>
    </row>
    <row r="934" spans="1:2" ht="12.75" customHeight="1">
      <c r="A934" s="278"/>
      <c r="B934" s="278"/>
    </row>
    <row r="935" spans="1:2" ht="12.75" customHeight="1">
      <c r="A935" s="278"/>
      <c r="B935" s="278"/>
    </row>
    <row r="936" spans="1:2" ht="12.75" customHeight="1">
      <c r="A936" s="278"/>
      <c r="B936" s="278"/>
    </row>
    <row r="937" spans="1:2" ht="12.75" customHeight="1">
      <c r="A937" s="278"/>
      <c r="B937" s="278"/>
    </row>
    <row r="938" spans="1:2" ht="12.75" customHeight="1">
      <c r="A938" s="278"/>
      <c r="B938" s="278"/>
    </row>
    <row r="939" spans="1:2" ht="12.75" customHeight="1">
      <c r="A939" s="278"/>
      <c r="B939" s="278"/>
    </row>
    <row r="940" spans="1:2" ht="12.75" customHeight="1">
      <c r="A940" s="278"/>
      <c r="B940" s="278"/>
    </row>
    <row r="941" spans="1:2" ht="12.75" customHeight="1">
      <c r="A941" s="278"/>
      <c r="B941" s="278"/>
    </row>
    <row r="942" spans="1:2" ht="12.75" customHeight="1">
      <c r="A942" s="278"/>
      <c r="B942" s="278"/>
    </row>
    <row r="943" spans="1:2" ht="12.75" customHeight="1">
      <c r="A943" s="278"/>
      <c r="B943" s="278"/>
    </row>
    <row r="944" spans="1:2" ht="12.75" customHeight="1">
      <c r="A944" s="278"/>
      <c r="B944" s="278"/>
    </row>
    <row r="945" spans="1:2" ht="12.75" customHeight="1">
      <c r="A945" s="278"/>
      <c r="B945" s="278"/>
    </row>
    <row r="946" spans="1:2" ht="12.75" customHeight="1">
      <c r="A946" s="278"/>
      <c r="B946" s="278"/>
    </row>
    <row r="947" spans="1:2" ht="12.75" customHeight="1">
      <c r="A947" s="278"/>
      <c r="B947" s="278"/>
    </row>
    <row r="948" spans="1:2" ht="12.75" customHeight="1">
      <c r="A948" s="278"/>
      <c r="B948" s="278"/>
    </row>
    <row r="949" spans="1:2" ht="12.75" customHeight="1">
      <c r="A949" s="278"/>
      <c r="B949" s="278"/>
    </row>
    <row r="950" spans="1:2" ht="12.75" customHeight="1">
      <c r="A950" s="278"/>
      <c r="B950" s="278"/>
    </row>
    <row r="951" spans="1:2" ht="12.75" customHeight="1">
      <c r="A951" s="278"/>
      <c r="B951" s="278"/>
    </row>
    <row r="952" spans="1:2" ht="12.75" customHeight="1">
      <c r="A952" s="278"/>
      <c r="B952" s="278"/>
    </row>
    <row r="953" spans="1:2" ht="12.75" customHeight="1">
      <c r="A953" s="278"/>
      <c r="B953" s="278"/>
    </row>
    <row r="954" spans="1:2" ht="12.75" customHeight="1">
      <c r="A954" s="278"/>
      <c r="B954" s="278"/>
    </row>
    <row r="955" spans="1:2" ht="12.75" customHeight="1">
      <c r="A955" s="278"/>
      <c r="B955" s="278"/>
    </row>
    <row r="956" spans="1:2" ht="12.75" customHeight="1">
      <c r="A956" s="278"/>
      <c r="B956" s="278"/>
    </row>
    <row r="957" spans="1:2" ht="12.75" customHeight="1">
      <c r="A957" s="278"/>
      <c r="B957" s="278"/>
    </row>
    <row r="958" spans="1:2" ht="12.75" customHeight="1">
      <c r="A958" s="278"/>
      <c r="B958" s="278"/>
    </row>
    <row r="959" spans="1:2" ht="12.75" customHeight="1">
      <c r="A959" s="278"/>
      <c r="B959" s="278"/>
    </row>
    <row r="960" spans="1:2" ht="12.75" customHeight="1">
      <c r="A960" s="278"/>
      <c r="B960" s="278"/>
    </row>
    <row r="961" spans="1:2" ht="12.75" customHeight="1">
      <c r="A961" s="278"/>
      <c r="B961" s="278"/>
    </row>
    <row r="962" spans="1:2" ht="12.75" customHeight="1">
      <c r="A962" s="278"/>
      <c r="B962" s="278"/>
    </row>
    <row r="963" spans="1:2" ht="12.75" customHeight="1">
      <c r="A963" s="278"/>
      <c r="B963" s="278"/>
    </row>
    <row r="964" spans="1:2" ht="12.75" customHeight="1">
      <c r="A964" s="278"/>
      <c r="B964" s="278"/>
    </row>
    <row r="965" spans="1:2" ht="12.75" customHeight="1">
      <c r="A965" s="278"/>
      <c r="B965" s="278"/>
    </row>
    <row r="966" spans="1:2" ht="12.75" customHeight="1">
      <c r="A966" s="278"/>
      <c r="B966" s="278"/>
    </row>
    <row r="967" spans="1:2" ht="12.75" customHeight="1">
      <c r="A967" s="278"/>
      <c r="B967" s="278"/>
    </row>
    <row r="968" spans="1:2" ht="12.75" customHeight="1">
      <c r="A968" s="278"/>
      <c r="B968" s="278"/>
    </row>
    <row r="969" spans="1:2" ht="12.75" customHeight="1">
      <c r="A969" s="278"/>
      <c r="B969" s="278"/>
    </row>
    <row r="970" spans="1:2" ht="12.75" customHeight="1">
      <c r="A970" s="278"/>
      <c r="B970" s="278"/>
    </row>
    <row r="971" spans="1:2" ht="12.75" customHeight="1">
      <c r="A971" s="278"/>
      <c r="B971" s="278"/>
    </row>
    <row r="972" spans="1:2" ht="12.75" customHeight="1">
      <c r="A972" s="278"/>
      <c r="B972" s="278"/>
    </row>
    <row r="973" spans="1:2" ht="12.75" customHeight="1">
      <c r="A973" s="278"/>
      <c r="B973" s="278"/>
    </row>
    <row r="974" spans="1:2" ht="12.75" customHeight="1">
      <c r="A974" s="278"/>
      <c r="B974" s="278"/>
    </row>
    <row r="975" spans="1:2" ht="12.75" customHeight="1">
      <c r="A975" s="278"/>
      <c r="B975" s="278"/>
    </row>
    <row r="976" spans="1:2" ht="12.75" customHeight="1">
      <c r="A976" s="278"/>
      <c r="B976" s="278"/>
    </row>
    <row r="977" spans="1:2" ht="12.75" customHeight="1">
      <c r="A977" s="278"/>
      <c r="B977" s="278"/>
    </row>
    <row r="978" spans="1:2" ht="12.75" customHeight="1">
      <c r="A978" s="278"/>
      <c r="B978" s="278"/>
    </row>
    <row r="979" spans="1:2" ht="12.75" customHeight="1">
      <c r="A979" s="278"/>
      <c r="B979" s="278"/>
    </row>
    <row r="980" spans="1:2" ht="12.75" customHeight="1">
      <c r="A980" s="278"/>
      <c r="B980" s="278"/>
    </row>
    <row r="981" spans="1:2" ht="12.75" customHeight="1">
      <c r="A981" s="278"/>
      <c r="B981" s="278"/>
    </row>
    <row r="982" spans="1:2" ht="12.75" customHeight="1">
      <c r="A982" s="278"/>
      <c r="B982" s="278"/>
    </row>
    <row r="983" spans="1:2" ht="12.75" customHeight="1">
      <c r="A983" s="278"/>
      <c r="B983" s="278"/>
    </row>
    <row r="984" spans="1:2" ht="12.75" customHeight="1">
      <c r="A984" s="278"/>
      <c r="B984" s="278"/>
    </row>
    <row r="985" spans="1:2" ht="12.75" customHeight="1">
      <c r="A985" s="278"/>
      <c r="B985" s="278"/>
    </row>
    <row r="986" spans="1:2" ht="12.75" customHeight="1">
      <c r="A986" s="278"/>
      <c r="B986" s="278"/>
    </row>
    <row r="987" spans="1:2" ht="12.75" customHeight="1">
      <c r="A987" s="278"/>
      <c r="B987" s="278"/>
    </row>
    <row r="988" spans="1:2" ht="12.75" customHeight="1">
      <c r="A988" s="278"/>
      <c r="B988" s="278"/>
    </row>
    <row r="989" spans="1:2" ht="12.75" customHeight="1">
      <c r="A989" s="278"/>
      <c r="B989" s="278"/>
    </row>
    <row r="990" spans="1:2" ht="12.75" customHeight="1">
      <c r="A990" s="278"/>
      <c r="B990" s="278"/>
    </row>
    <row r="991" spans="1:2" ht="12.75" customHeight="1">
      <c r="A991" s="278"/>
      <c r="B991" s="278"/>
    </row>
    <row r="992" spans="1:2" ht="12.75" customHeight="1">
      <c r="A992" s="278"/>
      <c r="B992" s="278"/>
    </row>
    <row r="993" spans="1:2" ht="12.75" customHeight="1">
      <c r="A993" s="278"/>
      <c r="B993" s="278"/>
    </row>
    <row r="994" spans="1:2" ht="12.75" customHeight="1">
      <c r="A994" s="278"/>
      <c r="B994" s="278"/>
    </row>
    <row r="995" spans="1:2" ht="12.75" customHeight="1">
      <c r="A995" s="278"/>
      <c r="B995" s="278"/>
    </row>
    <row r="996" spans="1:2" ht="12.75" customHeight="1">
      <c r="A996" s="278"/>
      <c r="B996" s="278"/>
    </row>
    <row r="997" spans="1:2" ht="12.75" customHeight="1">
      <c r="A997" s="278"/>
      <c r="B997" s="278"/>
    </row>
    <row r="998" spans="1:2" ht="12.75" customHeight="1">
      <c r="A998" s="278"/>
      <c r="B998" s="278"/>
    </row>
    <row r="999" spans="1:2" ht="12.75" customHeight="1">
      <c r="A999" s="278"/>
      <c r="B999" s="278"/>
    </row>
    <row r="1000" spans="1:2" ht="12.75" customHeight="1">
      <c r="A1000" s="278"/>
      <c r="B1000" s="27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  <headerFooter>
    <oddHeader>&amp;C3.1.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K8" sqref="K8"/>
    </sheetView>
  </sheetViews>
  <sheetFormatPr defaultColWidth="9.140625" defaultRowHeight="15"/>
  <cols>
    <col min="2" max="2" width="32.140625" style="0" customWidth="1"/>
  </cols>
  <sheetData>
    <row r="1" spans="1:9" ht="15">
      <c r="A1" s="48"/>
      <c r="B1" s="48"/>
      <c r="C1" s="48"/>
      <c r="D1" s="48"/>
      <c r="E1" s="48"/>
      <c r="F1" s="48"/>
      <c r="G1" s="8"/>
      <c r="H1" s="8"/>
      <c r="I1" s="243"/>
    </row>
    <row r="2" spans="1:9" ht="18.75">
      <c r="A2" s="491" t="s">
        <v>808</v>
      </c>
      <c r="B2" s="491"/>
      <c r="C2" s="491"/>
      <c r="D2" s="491"/>
      <c r="E2" s="491"/>
      <c r="F2" s="491"/>
      <c r="G2" s="492"/>
      <c r="H2" s="492"/>
      <c r="I2" s="492"/>
    </row>
    <row r="3" spans="1:9" ht="18.75">
      <c r="A3" s="491" t="s">
        <v>635</v>
      </c>
      <c r="B3" s="491"/>
      <c r="C3" s="491"/>
      <c r="D3" s="491"/>
      <c r="E3" s="491"/>
      <c r="F3" s="491"/>
      <c r="G3" s="492"/>
      <c r="H3" s="492"/>
      <c r="I3" s="492"/>
    </row>
    <row r="4" spans="1:9" ht="15">
      <c r="A4" s="493"/>
      <c r="B4" s="493"/>
      <c r="C4" s="493"/>
      <c r="D4" s="493"/>
      <c r="E4" s="493"/>
      <c r="F4" s="493"/>
      <c r="G4" s="8"/>
      <c r="H4" s="8"/>
      <c r="I4" s="8"/>
    </row>
    <row r="5" spans="1:9" ht="18.75">
      <c r="A5" s="491" t="s">
        <v>539</v>
      </c>
      <c r="B5" s="491"/>
      <c r="C5" s="491"/>
      <c r="D5" s="491"/>
      <c r="E5" s="491"/>
      <c r="F5" s="491"/>
      <c r="G5" s="492"/>
      <c r="H5" s="492"/>
      <c r="I5" s="492"/>
    </row>
    <row r="6" spans="1:9" ht="15">
      <c r="A6" s="48"/>
      <c r="B6" s="48"/>
      <c r="C6" s="48"/>
      <c r="D6" s="48"/>
      <c r="E6" s="48"/>
      <c r="F6" s="48"/>
      <c r="G6" s="8"/>
      <c r="H6" s="8"/>
      <c r="I6" s="8"/>
    </row>
    <row r="7" spans="1:9" ht="63.75">
      <c r="A7" s="75" t="s">
        <v>565</v>
      </c>
      <c r="B7" s="75" t="s">
        <v>1</v>
      </c>
      <c r="C7" s="427" t="s">
        <v>638</v>
      </c>
      <c r="D7" s="427"/>
      <c r="E7" s="427"/>
      <c r="F7" s="427"/>
      <c r="G7" s="167" t="s">
        <v>639</v>
      </c>
      <c r="H7" s="350" t="s">
        <v>776</v>
      </c>
      <c r="I7" s="167" t="s">
        <v>515</v>
      </c>
    </row>
    <row r="8" spans="1:9" ht="31.5">
      <c r="A8" s="244" t="s">
        <v>684</v>
      </c>
      <c r="B8" s="77" t="s">
        <v>540</v>
      </c>
      <c r="C8" s="494">
        <v>1</v>
      </c>
      <c r="D8" s="494"/>
      <c r="E8" s="494"/>
      <c r="F8" s="494"/>
      <c r="G8" s="367">
        <v>9</v>
      </c>
      <c r="H8" s="367" t="s">
        <v>807</v>
      </c>
      <c r="I8" s="367">
        <v>10.5</v>
      </c>
    </row>
    <row r="9" spans="1:9" ht="15.75">
      <c r="A9" s="244" t="s">
        <v>685</v>
      </c>
      <c r="B9" s="77" t="s">
        <v>636</v>
      </c>
      <c r="C9" s="494"/>
      <c r="D9" s="496"/>
      <c r="E9" s="496"/>
      <c r="F9" s="496"/>
      <c r="G9" s="368"/>
      <c r="H9" s="367">
        <v>3</v>
      </c>
      <c r="I9" s="367">
        <f aca="true" t="shared" si="0" ref="I9:I15">SUM(C9:H9)</f>
        <v>3</v>
      </c>
    </row>
    <row r="10" spans="1:9" ht="15.75">
      <c r="A10" s="244" t="s">
        <v>686</v>
      </c>
      <c r="B10" s="77" t="s">
        <v>637</v>
      </c>
      <c r="C10" s="494">
        <v>15</v>
      </c>
      <c r="D10" s="496"/>
      <c r="E10" s="496"/>
      <c r="F10" s="496"/>
      <c r="G10" s="369"/>
      <c r="H10" s="367">
        <v>30</v>
      </c>
      <c r="I10" s="367">
        <f t="shared" si="0"/>
        <v>45</v>
      </c>
    </row>
    <row r="11" spans="1:9" ht="15.75">
      <c r="A11" s="244" t="s">
        <v>683</v>
      </c>
      <c r="B11" s="77" t="s">
        <v>634</v>
      </c>
      <c r="C11" s="494"/>
      <c r="D11" s="494"/>
      <c r="E11" s="494"/>
      <c r="F11" s="494"/>
      <c r="G11" s="368"/>
      <c r="H11" s="367">
        <v>6</v>
      </c>
      <c r="I11" s="367">
        <f t="shared" si="0"/>
        <v>6</v>
      </c>
    </row>
    <row r="12" spans="1:9" ht="15.75">
      <c r="A12" s="76">
        <v>107051</v>
      </c>
      <c r="B12" s="77" t="s">
        <v>633</v>
      </c>
      <c r="C12" s="497"/>
      <c r="D12" s="497"/>
      <c r="E12" s="497"/>
      <c r="F12" s="497"/>
      <c r="G12" s="368"/>
      <c r="H12" s="367">
        <v>1</v>
      </c>
      <c r="I12" s="367">
        <f t="shared" si="0"/>
        <v>1</v>
      </c>
    </row>
    <row r="13" spans="1:9" ht="31.5">
      <c r="A13" s="244" t="s">
        <v>687</v>
      </c>
      <c r="B13" s="77" t="s">
        <v>541</v>
      </c>
      <c r="C13" s="497">
        <v>1</v>
      </c>
      <c r="D13" s="497"/>
      <c r="E13" s="497"/>
      <c r="F13" s="497"/>
      <c r="G13" s="368"/>
      <c r="H13" s="368"/>
      <c r="I13" s="367">
        <f t="shared" si="0"/>
        <v>1</v>
      </c>
    </row>
    <row r="14" spans="1:9" ht="31.5">
      <c r="A14" s="244" t="s">
        <v>713</v>
      </c>
      <c r="B14" s="77" t="s">
        <v>714</v>
      </c>
      <c r="C14" s="498">
        <v>1</v>
      </c>
      <c r="D14" s="499"/>
      <c r="E14" s="366"/>
      <c r="F14" s="366"/>
      <c r="G14" s="368"/>
      <c r="H14" s="368"/>
      <c r="I14" s="367">
        <f t="shared" si="0"/>
        <v>1</v>
      </c>
    </row>
    <row r="15" spans="1:9" ht="15.75">
      <c r="A15" s="427" t="s">
        <v>542</v>
      </c>
      <c r="B15" s="427"/>
      <c r="C15" s="495">
        <f>SUM(C8:F14)</f>
        <v>18</v>
      </c>
      <c r="D15" s="495"/>
      <c r="E15" s="495"/>
      <c r="F15" s="495"/>
      <c r="G15" s="351">
        <v>9</v>
      </c>
      <c r="H15" s="351">
        <v>40.5</v>
      </c>
      <c r="I15" s="352">
        <f t="shared" si="0"/>
        <v>67.5</v>
      </c>
    </row>
    <row r="16" spans="1:9" ht="15">
      <c r="A16" s="78"/>
      <c r="B16" s="78"/>
      <c r="C16" s="48"/>
      <c r="D16" s="48"/>
      <c r="E16" s="48"/>
      <c r="F16" s="48"/>
      <c r="G16" s="8"/>
      <c r="H16" s="8"/>
      <c r="I16" s="8"/>
    </row>
  </sheetData>
  <sheetProtection/>
  <mergeCells count="14">
    <mergeCell ref="A15:B15"/>
    <mergeCell ref="C15:F15"/>
    <mergeCell ref="C9:F9"/>
    <mergeCell ref="C10:F10"/>
    <mergeCell ref="C11:F11"/>
    <mergeCell ref="C12:F12"/>
    <mergeCell ref="C13:F13"/>
    <mergeCell ref="C14:D14"/>
    <mergeCell ref="A2:I2"/>
    <mergeCell ref="A3:I3"/>
    <mergeCell ref="A4:F4"/>
    <mergeCell ref="A5:I5"/>
    <mergeCell ref="C7:F7"/>
    <mergeCell ref="C8:F8"/>
  </mergeCells>
  <printOptions/>
  <pageMargins left="0.7" right="0.7" top="0.75" bottom="0.75" header="0.3" footer="0.3"/>
  <pageSetup horizontalDpi="600" verticalDpi="600" orientation="landscape" paperSize="9" r:id="rId1"/>
  <headerFooter>
    <oddHeader>&amp;C4.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view="pageLayout" zoomScaleSheetLayoutView="100" workbookViewId="0" topLeftCell="A1">
      <selection activeCell="AG10" sqref="AG10:AJ10"/>
    </sheetView>
  </sheetViews>
  <sheetFormatPr defaultColWidth="9.140625" defaultRowHeight="15"/>
  <cols>
    <col min="1" max="36" width="2.7109375" style="1" customWidth="1"/>
    <col min="37" max="37" width="11.421875" style="5" customWidth="1"/>
    <col min="38" max="38" width="10.57421875" style="132" customWidth="1"/>
    <col min="39" max="39" width="11.421875" style="1" customWidth="1"/>
    <col min="40" max="46" width="2.7109375" style="1" customWidth="1"/>
    <col min="47" max="16384" width="9.140625" style="1" customWidth="1"/>
  </cols>
  <sheetData>
    <row r="1" spans="37:38" ht="24.75" customHeight="1">
      <c r="AK1" s="500"/>
      <c r="AL1" s="501"/>
    </row>
    <row r="2" spans="1:39" ht="31.5" customHeight="1">
      <c r="A2" s="417" t="s">
        <v>583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</row>
    <row r="3" spans="1:39" ht="31.5" customHeight="1">
      <c r="A3" s="438" t="s">
        <v>788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</row>
    <row r="4" spans="1:39" ht="25.5" customHeight="1">
      <c r="A4" s="439" t="s">
        <v>420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</row>
    <row r="5" spans="1:39" ht="19.5" customHeight="1">
      <c r="A5" s="483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</row>
    <row r="6" spans="1:39" ht="59.25" customHeight="1">
      <c r="A6" s="465" t="s">
        <v>2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85" t="s">
        <v>556</v>
      </c>
      <c r="AH6" s="485"/>
      <c r="AI6" s="485"/>
      <c r="AJ6" s="485"/>
      <c r="AK6" s="121" t="s">
        <v>582</v>
      </c>
      <c r="AL6" s="121" t="s">
        <v>580</v>
      </c>
      <c r="AM6" s="129" t="s">
        <v>776</v>
      </c>
    </row>
    <row r="7" spans="1:39" ht="34.5" customHeight="1">
      <c r="A7" s="468" t="s">
        <v>3</v>
      </c>
      <c r="B7" s="469"/>
      <c r="C7" s="470" t="s">
        <v>4</v>
      </c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2" t="s">
        <v>5</v>
      </c>
      <c r="AD7" s="471"/>
      <c r="AE7" s="471"/>
      <c r="AF7" s="471"/>
      <c r="AG7" s="469" t="s">
        <v>6</v>
      </c>
      <c r="AH7" s="471"/>
      <c r="AI7" s="471"/>
      <c r="AJ7" s="471"/>
      <c r="AK7" s="129" t="s">
        <v>579</v>
      </c>
      <c r="AL7" s="129" t="s">
        <v>579</v>
      </c>
      <c r="AM7" s="129" t="s">
        <v>579</v>
      </c>
    </row>
    <row r="8" spans="1:39" ht="12.75">
      <c r="A8" s="463" t="s">
        <v>7</v>
      </c>
      <c r="B8" s="463"/>
      <c r="C8" s="464" t="s">
        <v>8</v>
      </c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 t="s">
        <v>9</v>
      </c>
      <c r="AD8" s="464"/>
      <c r="AE8" s="464"/>
      <c r="AF8" s="464"/>
      <c r="AG8" s="464" t="s">
        <v>10</v>
      </c>
      <c r="AH8" s="464"/>
      <c r="AI8" s="464"/>
      <c r="AJ8" s="464"/>
      <c r="AK8" s="126"/>
      <c r="AL8" s="130"/>
      <c r="AM8" s="135"/>
    </row>
    <row r="9" spans="1:39" ht="19.5" customHeight="1">
      <c r="A9" s="481" t="s">
        <v>11</v>
      </c>
      <c r="B9" s="481"/>
      <c r="C9" s="502" t="s">
        <v>421</v>
      </c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457" t="s">
        <v>422</v>
      </c>
      <c r="AD9" s="457"/>
      <c r="AE9" s="457"/>
      <c r="AF9" s="457"/>
      <c r="AG9" s="503">
        <f>SUM(AK9:AL9)</f>
        <v>0</v>
      </c>
      <c r="AH9" s="504"/>
      <c r="AI9" s="504"/>
      <c r="AJ9" s="505"/>
      <c r="AK9" s="126"/>
      <c r="AL9" s="130"/>
      <c r="AM9" s="135"/>
    </row>
    <row r="10" spans="1:39" ht="19.5" customHeight="1">
      <c r="A10" s="481" t="s">
        <v>14</v>
      </c>
      <c r="B10" s="481"/>
      <c r="C10" s="448" t="s">
        <v>423</v>
      </c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57" t="s">
        <v>424</v>
      </c>
      <c r="AD10" s="457"/>
      <c r="AE10" s="457"/>
      <c r="AF10" s="457"/>
      <c r="AG10" s="503">
        <f aca="true" t="shared" si="0" ref="AG10:AG33">SUM(AK10:AL10)</f>
        <v>0</v>
      </c>
      <c r="AH10" s="504"/>
      <c r="AI10" s="504"/>
      <c r="AJ10" s="505"/>
      <c r="AK10" s="126"/>
      <c r="AL10" s="130"/>
      <c r="AM10" s="135"/>
    </row>
    <row r="11" spans="1:39" ht="19.5" customHeight="1">
      <c r="A11" s="481" t="s">
        <v>17</v>
      </c>
      <c r="B11" s="481"/>
      <c r="C11" s="502" t="s">
        <v>425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457" t="s">
        <v>426</v>
      </c>
      <c r="AD11" s="457"/>
      <c r="AE11" s="457"/>
      <c r="AF11" s="457"/>
      <c r="AG11" s="503">
        <f t="shared" si="0"/>
        <v>0</v>
      </c>
      <c r="AH11" s="504"/>
      <c r="AI11" s="504"/>
      <c r="AJ11" s="505"/>
      <c r="AK11" s="126"/>
      <c r="AL11" s="130"/>
      <c r="AM11" s="135"/>
    </row>
    <row r="12" spans="1:39" ht="19.5" customHeight="1">
      <c r="A12" s="482" t="s">
        <v>20</v>
      </c>
      <c r="B12" s="482"/>
      <c r="C12" s="450" t="s">
        <v>427</v>
      </c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6" t="s">
        <v>428</v>
      </c>
      <c r="AD12" s="456"/>
      <c r="AE12" s="456"/>
      <c r="AF12" s="456"/>
      <c r="AG12" s="503">
        <f t="shared" si="0"/>
        <v>0</v>
      </c>
      <c r="AH12" s="504"/>
      <c r="AI12" s="504"/>
      <c r="AJ12" s="505"/>
      <c r="AK12" s="126">
        <f>SUM(AK9:AK11)</f>
        <v>0</v>
      </c>
      <c r="AL12" s="130">
        <f>SUM(AL9:AL11)</f>
        <v>0</v>
      </c>
      <c r="AM12" s="135"/>
    </row>
    <row r="13" spans="1:39" ht="19.5" customHeight="1">
      <c r="A13" s="481" t="s">
        <v>23</v>
      </c>
      <c r="B13" s="481"/>
      <c r="C13" s="448" t="s">
        <v>429</v>
      </c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57" t="s">
        <v>430</v>
      </c>
      <c r="AD13" s="457"/>
      <c r="AE13" s="457"/>
      <c r="AF13" s="457"/>
      <c r="AG13" s="503">
        <f t="shared" si="0"/>
        <v>0</v>
      </c>
      <c r="AH13" s="504"/>
      <c r="AI13" s="504"/>
      <c r="AJ13" s="505"/>
      <c r="AK13" s="126"/>
      <c r="AL13" s="130"/>
      <c r="AM13" s="135"/>
    </row>
    <row r="14" spans="1:39" ht="19.5" customHeight="1">
      <c r="A14" s="481" t="s">
        <v>26</v>
      </c>
      <c r="B14" s="481"/>
      <c r="C14" s="502" t="s">
        <v>431</v>
      </c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457" t="s">
        <v>432</v>
      </c>
      <c r="AD14" s="457"/>
      <c r="AE14" s="457"/>
      <c r="AF14" s="457"/>
      <c r="AG14" s="503">
        <f t="shared" si="0"/>
        <v>0</v>
      </c>
      <c r="AH14" s="504"/>
      <c r="AI14" s="504"/>
      <c r="AJ14" s="505"/>
      <c r="AK14" s="126"/>
      <c r="AL14" s="130"/>
      <c r="AM14" s="135"/>
    </row>
    <row r="15" spans="1:39" ht="19.5" customHeight="1">
      <c r="A15" s="481" t="s">
        <v>29</v>
      </c>
      <c r="B15" s="481"/>
      <c r="C15" s="448" t="s">
        <v>433</v>
      </c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57" t="s">
        <v>434</v>
      </c>
      <c r="AD15" s="457"/>
      <c r="AE15" s="457"/>
      <c r="AF15" s="457"/>
      <c r="AG15" s="503">
        <f t="shared" si="0"/>
        <v>0</v>
      </c>
      <c r="AH15" s="504"/>
      <c r="AI15" s="504"/>
      <c r="AJ15" s="505"/>
      <c r="AK15" s="126"/>
      <c r="AL15" s="130"/>
      <c r="AM15" s="135"/>
    </row>
    <row r="16" spans="1:39" ht="19.5" customHeight="1">
      <c r="A16" s="481" t="s">
        <v>32</v>
      </c>
      <c r="B16" s="481"/>
      <c r="C16" s="502" t="s">
        <v>435</v>
      </c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457" t="s">
        <v>436</v>
      </c>
      <c r="AD16" s="457"/>
      <c r="AE16" s="457"/>
      <c r="AF16" s="457"/>
      <c r="AG16" s="503">
        <f t="shared" si="0"/>
        <v>0</v>
      </c>
      <c r="AH16" s="504"/>
      <c r="AI16" s="504"/>
      <c r="AJ16" s="505"/>
      <c r="AK16" s="126"/>
      <c r="AL16" s="130"/>
      <c r="AM16" s="135"/>
    </row>
    <row r="17" spans="1:39" s="3" customFormat="1" ht="19.5" customHeight="1">
      <c r="A17" s="482" t="s">
        <v>35</v>
      </c>
      <c r="B17" s="482"/>
      <c r="C17" s="506" t="s">
        <v>437</v>
      </c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456" t="s">
        <v>438</v>
      </c>
      <c r="AD17" s="456"/>
      <c r="AE17" s="456"/>
      <c r="AF17" s="456"/>
      <c r="AG17" s="503">
        <f t="shared" si="0"/>
        <v>0</v>
      </c>
      <c r="AH17" s="504"/>
      <c r="AI17" s="504"/>
      <c r="AJ17" s="505"/>
      <c r="AK17" s="134">
        <f>SUM(AK9:AK16)</f>
        <v>0</v>
      </c>
      <c r="AL17" s="131">
        <f>SUM(AL9:AL16)</f>
        <v>0</v>
      </c>
      <c r="AM17" s="329"/>
    </row>
    <row r="18" spans="1:39" s="3" customFormat="1" ht="19.5" customHeight="1">
      <c r="A18" s="481" t="s">
        <v>38</v>
      </c>
      <c r="B18" s="481"/>
      <c r="C18" s="457" t="s">
        <v>439</v>
      </c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 t="s">
        <v>440</v>
      </c>
      <c r="AD18" s="457"/>
      <c r="AE18" s="457"/>
      <c r="AF18" s="457"/>
      <c r="AG18" s="503">
        <f t="shared" si="0"/>
        <v>72048</v>
      </c>
      <c r="AH18" s="504"/>
      <c r="AI18" s="504"/>
      <c r="AJ18" s="505"/>
      <c r="AK18" s="134">
        <v>68381</v>
      </c>
      <c r="AL18" s="131">
        <v>3667</v>
      </c>
      <c r="AM18" s="329"/>
    </row>
    <row r="19" spans="1:39" s="3" customFormat="1" ht="19.5" customHeight="1">
      <c r="A19" s="481" t="s">
        <v>41</v>
      </c>
      <c r="B19" s="481"/>
      <c r="C19" s="457" t="s">
        <v>441</v>
      </c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 t="s">
        <v>442</v>
      </c>
      <c r="AD19" s="457"/>
      <c r="AE19" s="457"/>
      <c r="AF19" s="457"/>
      <c r="AG19" s="503">
        <f t="shared" si="0"/>
        <v>0</v>
      </c>
      <c r="AH19" s="504"/>
      <c r="AI19" s="504"/>
      <c r="AJ19" s="505"/>
      <c r="AK19" s="134"/>
      <c r="AL19" s="131"/>
      <c r="AM19" s="329"/>
    </row>
    <row r="20" spans="1:39" s="3" customFormat="1" ht="19.5" customHeight="1">
      <c r="A20" s="482" t="s">
        <v>44</v>
      </c>
      <c r="B20" s="482"/>
      <c r="C20" s="456" t="s">
        <v>443</v>
      </c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 t="s">
        <v>444</v>
      </c>
      <c r="AD20" s="456"/>
      <c r="AE20" s="456"/>
      <c r="AF20" s="456"/>
      <c r="AG20" s="503">
        <f t="shared" si="0"/>
        <v>72048</v>
      </c>
      <c r="AH20" s="504"/>
      <c r="AI20" s="504"/>
      <c r="AJ20" s="505"/>
      <c r="AK20" s="131">
        <f>SUM(AK18:AK19)</f>
        <v>68381</v>
      </c>
      <c r="AL20" s="131">
        <f>SUM(AL18:AL19)</f>
        <v>3667</v>
      </c>
      <c r="AM20" s="329"/>
    </row>
    <row r="21" spans="1:39" s="3" customFormat="1" ht="19.5" customHeight="1">
      <c r="A21" s="481" t="s">
        <v>47</v>
      </c>
      <c r="B21" s="481"/>
      <c r="C21" s="502" t="s">
        <v>445</v>
      </c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457" t="s">
        <v>446</v>
      </c>
      <c r="AD21" s="457"/>
      <c r="AE21" s="457"/>
      <c r="AF21" s="457"/>
      <c r="AG21" s="503">
        <f t="shared" si="0"/>
        <v>0</v>
      </c>
      <c r="AH21" s="504"/>
      <c r="AI21" s="504"/>
      <c r="AJ21" s="505"/>
      <c r="AK21" s="134"/>
      <c r="AL21" s="131"/>
      <c r="AM21" s="329"/>
    </row>
    <row r="22" spans="1:39" ht="19.5" customHeight="1">
      <c r="A22" s="481" t="s">
        <v>50</v>
      </c>
      <c r="B22" s="481"/>
      <c r="C22" s="502" t="s">
        <v>447</v>
      </c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457" t="s">
        <v>448</v>
      </c>
      <c r="AD22" s="457"/>
      <c r="AE22" s="457"/>
      <c r="AF22" s="457"/>
      <c r="AG22" s="503">
        <f t="shared" si="0"/>
        <v>0</v>
      </c>
      <c r="AH22" s="504"/>
      <c r="AI22" s="504"/>
      <c r="AJ22" s="505"/>
      <c r="AK22" s="126"/>
      <c r="AL22" s="130"/>
      <c r="AM22" s="135"/>
    </row>
    <row r="23" spans="1:39" s="2" customFormat="1" ht="19.5" customHeight="1">
      <c r="A23" s="481" t="s">
        <v>53</v>
      </c>
      <c r="B23" s="481"/>
      <c r="C23" s="502" t="s">
        <v>449</v>
      </c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457" t="s">
        <v>450</v>
      </c>
      <c r="AD23" s="457"/>
      <c r="AE23" s="457"/>
      <c r="AF23" s="457"/>
      <c r="AG23" s="503"/>
      <c r="AH23" s="504"/>
      <c r="AI23" s="504"/>
      <c r="AJ23" s="505"/>
      <c r="AK23" s="126"/>
      <c r="AL23" s="130"/>
      <c r="AM23" s="135"/>
    </row>
    <row r="24" spans="1:39" s="2" customFormat="1" ht="19.5" customHeight="1">
      <c r="A24" s="481" t="s">
        <v>56</v>
      </c>
      <c r="B24" s="481"/>
      <c r="C24" s="502" t="s">
        <v>451</v>
      </c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457" t="s">
        <v>452</v>
      </c>
      <c r="AD24" s="457"/>
      <c r="AE24" s="457"/>
      <c r="AF24" s="457"/>
      <c r="AG24" s="503">
        <f t="shared" si="0"/>
        <v>0</v>
      </c>
      <c r="AH24" s="504"/>
      <c r="AI24" s="504"/>
      <c r="AJ24" s="505"/>
      <c r="AK24" s="126"/>
      <c r="AL24" s="130"/>
      <c r="AM24" s="135"/>
    </row>
    <row r="25" spans="1:39" ht="19.5" customHeight="1">
      <c r="A25" s="481" t="s">
        <v>59</v>
      </c>
      <c r="B25" s="481"/>
      <c r="C25" s="448" t="s">
        <v>453</v>
      </c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57" t="s">
        <v>454</v>
      </c>
      <c r="AD25" s="457"/>
      <c r="AE25" s="457"/>
      <c r="AF25" s="457"/>
      <c r="AG25" s="503">
        <f t="shared" si="0"/>
        <v>0</v>
      </c>
      <c r="AH25" s="504"/>
      <c r="AI25" s="504"/>
      <c r="AJ25" s="505"/>
      <c r="AK25" s="126"/>
      <c r="AL25" s="130"/>
      <c r="AM25" s="135"/>
    </row>
    <row r="26" spans="1:39" ht="19.5" customHeight="1">
      <c r="A26" s="482" t="s">
        <v>62</v>
      </c>
      <c r="B26" s="482"/>
      <c r="C26" s="450" t="s">
        <v>455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6" t="s">
        <v>456</v>
      </c>
      <c r="AD26" s="456"/>
      <c r="AE26" s="456"/>
      <c r="AF26" s="456"/>
      <c r="AG26" s="503">
        <f t="shared" si="0"/>
        <v>72048</v>
      </c>
      <c r="AH26" s="504"/>
      <c r="AI26" s="504"/>
      <c r="AJ26" s="505"/>
      <c r="AK26" s="130">
        <f>SUM(AK12+AK17+AK20+AK21+AK22+AK23+AK24)</f>
        <v>68381</v>
      </c>
      <c r="AL26" s="130">
        <f>SUM(AL12+AL17+AL20+AL21+AL22+AL23+AL24)</f>
        <v>3667</v>
      </c>
      <c r="AM26" s="135"/>
    </row>
    <row r="27" spans="1:39" ht="19.5" customHeight="1">
      <c r="A27" s="481" t="s">
        <v>65</v>
      </c>
      <c r="B27" s="481"/>
      <c r="C27" s="448" t="s">
        <v>457</v>
      </c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57" t="s">
        <v>458</v>
      </c>
      <c r="AD27" s="457"/>
      <c r="AE27" s="457"/>
      <c r="AF27" s="457"/>
      <c r="AG27" s="503">
        <f t="shared" si="0"/>
        <v>0</v>
      </c>
      <c r="AH27" s="504"/>
      <c r="AI27" s="504"/>
      <c r="AJ27" s="505"/>
      <c r="AK27" s="126"/>
      <c r="AL27" s="130"/>
      <c r="AM27" s="135"/>
    </row>
    <row r="28" spans="1:39" ht="19.5" customHeight="1">
      <c r="A28" s="481" t="s">
        <v>68</v>
      </c>
      <c r="B28" s="481"/>
      <c r="C28" s="448" t="s">
        <v>459</v>
      </c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57" t="s">
        <v>460</v>
      </c>
      <c r="AD28" s="457"/>
      <c r="AE28" s="457"/>
      <c r="AF28" s="457"/>
      <c r="AG28" s="503">
        <f t="shared" si="0"/>
        <v>0</v>
      </c>
      <c r="AH28" s="504"/>
      <c r="AI28" s="504"/>
      <c r="AJ28" s="505"/>
      <c r="AK28" s="126"/>
      <c r="AL28" s="130"/>
      <c r="AM28" s="135"/>
    </row>
    <row r="29" spans="1:39" ht="19.5" customHeight="1">
      <c r="A29" s="481" t="s">
        <v>71</v>
      </c>
      <c r="B29" s="481"/>
      <c r="C29" s="502" t="s">
        <v>461</v>
      </c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457" t="s">
        <v>462</v>
      </c>
      <c r="AD29" s="457"/>
      <c r="AE29" s="457"/>
      <c r="AF29" s="457"/>
      <c r="AG29" s="503">
        <f t="shared" si="0"/>
        <v>0</v>
      </c>
      <c r="AH29" s="504"/>
      <c r="AI29" s="504"/>
      <c r="AJ29" s="505"/>
      <c r="AK29" s="126"/>
      <c r="AL29" s="130"/>
      <c r="AM29" s="135"/>
    </row>
    <row r="30" spans="1:39" s="3" customFormat="1" ht="19.5" customHeight="1">
      <c r="A30" s="481" t="s">
        <v>74</v>
      </c>
      <c r="B30" s="481"/>
      <c r="C30" s="502" t="s">
        <v>463</v>
      </c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457" t="s">
        <v>464</v>
      </c>
      <c r="AD30" s="457"/>
      <c r="AE30" s="457"/>
      <c r="AF30" s="457"/>
      <c r="AG30" s="503">
        <f t="shared" si="0"/>
        <v>0</v>
      </c>
      <c r="AH30" s="504"/>
      <c r="AI30" s="504"/>
      <c r="AJ30" s="505"/>
      <c r="AK30" s="134"/>
      <c r="AL30" s="131"/>
      <c r="AM30" s="329"/>
    </row>
    <row r="31" spans="1:39" ht="19.5" customHeight="1">
      <c r="A31" s="482" t="s">
        <v>77</v>
      </c>
      <c r="B31" s="482"/>
      <c r="C31" s="506" t="s">
        <v>465</v>
      </c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456" t="s">
        <v>466</v>
      </c>
      <c r="AD31" s="456"/>
      <c r="AE31" s="456"/>
      <c r="AF31" s="456"/>
      <c r="AG31" s="503">
        <f t="shared" si="0"/>
        <v>0</v>
      </c>
      <c r="AH31" s="504"/>
      <c r="AI31" s="504"/>
      <c r="AJ31" s="505"/>
      <c r="AK31" s="130">
        <f>SUM(AK27:AK30)</f>
        <v>0</v>
      </c>
      <c r="AL31" s="130">
        <f>SUM(AL27:AL30)</f>
        <v>0</v>
      </c>
      <c r="AM31" s="135"/>
    </row>
    <row r="32" spans="1:39" ht="19.5" customHeight="1">
      <c r="A32" s="481" t="s">
        <v>80</v>
      </c>
      <c r="B32" s="481"/>
      <c r="C32" s="448" t="s">
        <v>467</v>
      </c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57" t="s">
        <v>468</v>
      </c>
      <c r="AD32" s="457"/>
      <c r="AE32" s="457"/>
      <c r="AF32" s="457"/>
      <c r="AG32" s="503">
        <f t="shared" si="0"/>
        <v>0</v>
      </c>
      <c r="AH32" s="504"/>
      <c r="AI32" s="504"/>
      <c r="AJ32" s="505"/>
      <c r="AK32" s="126"/>
      <c r="AL32" s="130"/>
      <c r="AM32" s="135"/>
    </row>
    <row r="33" spans="1:39" s="3" customFormat="1" ht="19.5" customHeight="1">
      <c r="A33" s="482" t="s">
        <v>83</v>
      </c>
      <c r="B33" s="482"/>
      <c r="C33" s="506" t="s">
        <v>469</v>
      </c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456" t="s">
        <v>470</v>
      </c>
      <c r="AD33" s="456"/>
      <c r="AE33" s="456"/>
      <c r="AF33" s="456"/>
      <c r="AG33" s="503">
        <f t="shared" si="0"/>
        <v>72048</v>
      </c>
      <c r="AH33" s="504"/>
      <c r="AI33" s="504"/>
      <c r="AJ33" s="505"/>
      <c r="AK33" s="133">
        <f>SUM(AK26+AK31+AK32)</f>
        <v>68381</v>
      </c>
      <c r="AL33" s="133">
        <f>SUM(AL26+AL31+AL32)</f>
        <v>3667</v>
      </c>
      <c r="AM33" s="329"/>
    </row>
  </sheetData>
  <sheetProtection/>
  <mergeCells count="115">
    <mergeCell ref="A6:AF6"/>
    <mergeCell ref="AG6:AJ6"/>
    <mergeCell ref="A4:AM4"/>
    <mergeCell ref="A5:AM5"/>
    <mergeCell ref="A2:AM2"/>
    <mergeCell ref="A3:AM3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C29:AB29"/>
    <mergeCell ref="AC29:AF29"/>
    <mergeCell ref="AG29:AJ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2" r:id="rId1"/>
  <headerFooter alignWithMargins="0">
    <oddHeader>&amp;C5.számú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view="pageLayout" workbookViewId="0" topLeftCell="A1">
      <selection activeCell="G20" sqref="G20"/>
    </sheetView>
  </sheetViews>
  <sheetFormatPr defaultColWidth="9.140625" defaultRowHeight="15"/>
  <cols>
    <col min="1" max="1" width="9.140625" style="48" customWidth="1"/>
    <col min="2" max="2" width="37.00390625" style="48" customWidth="1"/>
    <col min="3" max="3" width="9.140625" style="48" customWidth="1"/>
    <col min="4" max="4" width="48.00390625" style="48" customWidth="1"/>
    <col min="5" max="5" width="9.140625" style="48" customWidth="1"/>
    <col min="6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23.25" customHeight="1">
      <c r="D1" s="507"/>
      <c r="E1" s="507"/>
    </row>
    <row r="2" spans="1:5" ht="31.5" customHeight="1">
      <c r="A2" s="417" t="s">
        <v>583</v>
      </c>
      <c r="B2" s="417"/>
      <c r="C2" s="417"/>
      <c r="D2" s="417"/>
      <c r="E2" s="417"/>
    </row>
    <row r="3" spans="1:5" ht="31.5" customHeight="1">
      <c r="A3" s="511" t="s">
        <v>788</v>
      </c>
      <c r="B3" s="511"/>
      <c r="C3" s="511"/>
      <c r="D3" s="511"/>
      <c r="E3" s="511"/>
    </row>
    <row r="4" spans="1:5" ht="22.5" customHeight="1">
      <c r="A4" s="508" t="s">
        <v>567</v>
      </c>
      <c r="B4" s="508"/>
      <c r="C4" s="508"/>
      <c r="D4" s="508"/>
      <c r="E4" s="508"/>
    </row>
    <row r="5" ht="13.5" thickBot="1"/>
    <row r="6" spans="1:5" ht="13.5" thickBot="1">
      <c r="A6" s="509" t="s">
        <v>3</v>
      </c>
      <c r="B6" s="94" t="s">
        <v>488</v>
      </c>
      <c r="C6" s="95"/>
      <c r="D6" s="94" t="s">
        <v>489</v>
      </c>
      <c r="E6" s="96"/>
    </row>
    <row r="7" spans="1:5" ht="24.75" thickBot="1">
      <c r="A7" s="510"/>
      <c r="B7" s="97" t="s">
        <v>1</v>
      </c>
      <c r="C7" s="98" t="s">
        <v>711</v>
      </c>
      <c r="D7" s="97" t="s">
        <v>1</v>
      </c>
      <c r="E7" s="99" t="s">
        <v>711</v>
      </c>
    </row>
    <row r="8" spans="1:5" ht="13.5" thickBot="1">
      <c r="A8" s="100">
        <v>1</v>
      </c>
      <c r="B8" s="101">
        <v>2</v>
      </c>
      <c r="C8" s="102">
        <v>5</v>
      </c>
      <c r="D8" s="101">
        <v>6</v>
      </c>
      <c r="E8" s="103">
        <v>9</v>
      </c>
    </row>
    <row r="9" spans="1:5" ht="12.75">
      <c r="A9" s="104" t="s">
        <v>7</v>
      </c>
      <c r="B9" s="136" t="s">
        <v>590</v>
      </c>
      <c r="C9" s="137">
        <v>139827</v>
      </c>
      <c r="D9" s="136" t="s">
        <v>401</v>
      </c>
      <c r="E9" s="138">
        <v>84669</v>
      </c>
    </row>
    <row r="10" spans="1:5" ht="12.75">
      <c r="A10" s="105" t="s">
        <v>8</v>
      </c>
      <c r="B10" s="139" t="s">
        <v>591</v>
      </c>
      <c r="C10" s="140">
        <v>18083</v>
      </c>
      <c r="D10" s="139" t="s">
        <v>568</v>
      </c>
      <c r="E10" s="141">
        <v>17589</v>
      </c>
    </row>
    <row r="11" spans="1:5" ht="12.75">
      <c r="A11" s="105" t="s">
        <v>9</v>
      </c>
      <c r="B11" s="139" t="s">
        <v>592</v>
      </c>
      <c r="C11" s="140"/>
      <c r="D11" s="139" t="s">
        <v>566</v>
      </c>
      <c r="E11" s="141">
        <v>50403</v>
      </c>
    </row>
    <row r="12" spans="1:5" ht="12.75">
      <c r="A12" s="105" t="s">
        <v>10</v>
      </c>
      <c r="B12" s="142" t="s">
        <v>410</v>
      </c>
      <c r="C12" s="140">
        <v>30850</v>
      </c>
      <c r="D12" s="139" t="s">
        <v>569</v>
      </c>
      <c r="E12" s="141">
        <v>13485</v>
      </c>
    </row>
    <row r="13" spans="1:5" ht="12.75">
      <c r="A13" s="105" t="s">
        <v>490</v>
      </c>
      <c r="B13" s="139" t="s">
        <v>593</v>
      </c>
      <c r="C13" s="140">
        <v>480</v>
      </c>
      <c r="D13" s="139" t="s">
        <v>404</v>
      </c>
      <c r="E13" s="141">
        <v>49809</v>
      </c>
    </row>
    <row r="14" spans="1:5" ht="13.5" thickBot="1">
      <c r="A14" s="105" t="s">
        <v>491</v>
      </c>
      <c r="B14" s="139" t="s">
        <v>594</v>
      </c>
      <c r="C14" s="143">
        <v>20914</v>
      </c>
      <c r="D14" s="139"/>
      <c r="E14" s="141"/>
    </row>
    <row r="15" spans="1:5" ht="13.5" thickBot="1">
      <c r="A15" s="107" t="s">
        <v>501</v>
      </c>
      <c r="B15" s="144" t="s">
        <v>497</v>
      </c>
      <c r="C15" s="145">
        <f>SUM(C9:C14)</f>
        <v>210154</v>
      </c>
      <c r="D15" s="146" t="s">
        <v>498</v>
      </c>
      <c r="E15" s="147">
        <f>SUM(E9:E14)</f>
        <v>215955</v>
      </c>
    </row>
    <row r="16" spans="1:5" ht="25.5">
      <c r="A16" s="108" t="s">
        <v>502</v>
      </c>
      <c r="B16" s="148" t="s">
        <v>601</v>
      </c>
      <c r="C16" s="149"/>
      <c r="D16" s="139" t="s">
        <v>584</v>
      </c>
      <c r="E16" s="150"/>
    </row>
    <row r="17" spans="1:5" ht="12.75">
      <c r="A17" s="109" t="s">
        <v>503</v>
      </c>
      <c r="B17" s="139" t="s">
        <v>595</v>
      </c>
      <c r="C17" s="151">
        <v>10979</v>
      </c>
      <c r="D17" s="139" t="s">
        <v>585</v>
      </c>
      <c r="E17" s="152"/>
    </row>
    <row r="18" spans="1:5" ht="12.75">
      <c r="A18" s="105" t="s">
        <v>504</v>
      </c>
      <c r="B18" s="139" t="s">
        <v>596</v>
      </c>
      <c r="C18" s="153"/>
      <c r="D18" s="139" t="s">
        <v>500</v>
      </c>
      <c r="E18" s="152"/>
    </row>
    <row r="19" spans="1:5" ht="12.75">
      <c r="A19" s="105" t="s">
        <v>505</v>
      </c>
      <c r="B19" s="139" t="s">
        <v>597</v>
      </c>
      <c r="C19" s="153">
        <v>0</v>
      </c>
      <c r="D19" s="139" t="s">
        <v>570</v>
      </c>
      <c r="E19" s="152"/>
    </row>
    <row r="20" spans="1:5" ht="12.75">
      <c r="A20" s="105" t="s">
        <v>506</v>
      </c>
      <c r="B20" s="139" t="s">
        <v>598</v>
      </c>
      <c r="C20" s="153"/>
      <c r="D20" s="154" t="s">
        <v>586</v>
      </c>
      <c r="E20" s="152"/>
    </row>
    <row r="21" spans="1:5" ht="12.75">
      <c r="A21" s="105" t="s">
        <v>507</v>
      </c>
      <c r="B21" s="148" t="s">
        <v>602</v>
      </c>
      <c r="C21" s="153"/>
      <c r="D21" s="139" t="s">
        <v>587</v>
      </c>
      <c r="E21" s="152"/>
    </row>
    <row r="22" spans="1:5" ht="12.75">
      <c r="A22" s="110" t="s">
        <v>508</v>
      </c>
      <c r="B22" s="139" t="s">
        <v>599</v>
      </c>
      <c r="C22" s="149"/>
      <c r="D22" s="136" t="s">
        <v>588</v>
      </c>
      <c r="E22" s="150"/>
    </row>
    <row r="23" spans="1:5" ht="12.75">
      <c r="A23" s="105" t="s">
        <v>509</v>
      </c>
      <c r="B23" s="136" t="s">
        <v>600</v>
      </c>
      <c r="C23" s="153"/>
      <c r="D23" s="139" t="s">
        <v>712</v>
      </c>
      <c r="E23" s="152">
        <v>5178</v>
      </c>
    </row>
    <row r="24" spans="1:5" ht="12.75">
      <c r="A24" s="104" t="s">
        <v>510</v>
      </c>
      <c r="C24" s="155"/>
      <c r="D24" s="136"/>
      <c r="E24" s="156"/>
    </row>
    <row r="25" spans="1:5" ht="12.75">
      <c r="A25" s="111" t="s">
        <v>511</v>
      </c>
      <c r="B25" s="106"/>
      <c r="C25" s="112"/>
      <c r="D25" s="106"/>
      <c r="E25" s="113"/>
    </row>
    <row r="26" spans="1:5" ht="13.5" thickBot="1">
      <c r="A26" s="114" t="s">
        <v>512</v>
      </c>
      <c r="B26" s="115"/>
      <c r="C26" s="116"/>
      <c r="D26" s="115"/>
      <c r="E26" s="117"/>
    </row>
    <row r="27" spans="1:5" ht="13.5" thickBot="1">
      <c r="A27" s="107" t="s">
        <v>571</v>
      </c>
      <c r="B27" s="144" t="s">
        <v>603</v>
      </c>
      <c r="C27" s="145">
        <f>SUM(C18:C26)</f>
        <v>0</v>
      </c>
      <c r="D27" s="144" t="s">
        <v>572</v>
      </c>
      <c r="E27" s="147">
        <f>SUM(E16:E26)</f>
        <v>5178</v>
      </c>
    </row>
    <row r="28" spans="1:5" ht="13.5" thickBot="1">
      <c r="A28" s="107" t="s">
        <v>573</v>
      </c>
      <c r="B28" s="157" t="s">
        <v>604</v>
      </c>
      <c r="C28" s="145">
        <f>C15+C16+C17+C27</f>
        <v>221133</v>
      </c>
      <c r="D28" s="157" t="s">
        <v>589</v>
      </c>
      <c r="E28" s="147">
        <f>E15+E27</f>
        <v>221133</v>
      </c>
    </row>
    <row r="29" spans="1:5" ht="13.5" thickBot="1">
      <c r="A29" s="107" t="s">
        <v>574</v>
      </c>
      <c r="B29" s="158" t="s">
        <v>513</v>
      </c>
      <c r="C29" s="159">
        <v>10979</v>
      </c>
      <c r="D29" s="160" t="s">
        <v>575</v>
      </c>
      <c r="E29" s="161"/>
    </row>
  </sheetData>
  <sheetProtection/>
  <mergeCells count="5">
    <mergeCell ref="D1:E1"/>
    <mergeCell ref="A4:E4"/>
    <mergeCell ref="A6:A7"/>
    <mergeCell ref="A2:E2"/>
    <mergeCell ref="A3:E3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Header>&amp;R6.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2017-11-30T15:50:33Z</dcterms:modified>
  <cp:category/>
  <cp:version/>
  <cp:contentType/>
  <cp:contentStatus/>
</cp:coreProperties>
</file>