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1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tartalékok" sheetId="11" r:id="rId11"/>
    <sheet name="12.mérleg" sheetId="12" r:id="rId12"/>
  </sheets>
  <definedNames>
    <definedName name="_xlnm.Print_Area" localSheetId="0">'1.kiemelt ei'!$A$1:$B$28</definedName>
    <definedName name="_xlnm.Print_Area" localSheetId="1">'2.kiadások működés,felh.Önk.'!$A$1:$AA$129</definedName>
    <definedName name="Excel_BuiltIn_Print_Area" localSheetId="1">'2.kiadások működés,felh.Önk.'!$A$1:$V$129</definedName>
    <definedName name="Excel_BuiltIn_Print_Area" localSheetId="1">'2.kiadások működés,felh.Önk.'!$A$1:$F$129</definedName>
    <definedName name="Excel_BuiltIn_Print_Area" localSheetId="3">'4.kiadások működés,felh.Óvoda'!$A$1:$D$123</definedName>
  </definedNames>
  <calcPr fullCalcOnLoad="1"/>
</workbook>
</file>

<file path=xl/sharedStrings.xml><?xml version="1.0" encoding="utf-8"?>
<sst xmlns="http://schemas.openxmlformats.org/spreadsheetml/2006/main" count="1971" uniqueCount="567">
  <si>
    <t>Lábod Község Önkormányzata 2017.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</si>
  <si>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</si>
  <si>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</si>
  <si>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</si>
  <si>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</si>
  <si>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</si>
  <si>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</si>
  <si>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</si>
  <si>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</si>
  <si>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</si>
  <si>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</si>
  <si>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</si>
  <si>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</si>
  <si>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</si>
  <si>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</si>
  <si>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</si>
  <si>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</si>
  <si>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</si>
  <si>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</si>
  <si>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</si>
  <si>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</si>
  <si>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</si>
  <si>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</si>
  <si>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</si>
  <si>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</si>
  <si>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</si>
  <si>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</si>
  <si>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</si>
  <si>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</si>
  <si>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</si>
  <si>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</si>
  <si>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</si>
  <si>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</si>
  <si>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066010</t>
  </si>
  <si>
    <t>011130</t>
  </si>
  <si>
    <t>064010</t>
  </si>
  <si>
    <t>066020-1</t>
  </si>
  <si>
    <t>066020-2</t>
  </si>
  <si>
    <t>066020-3</t>
  </si>
  <si>
    <t>066020-4</t>
  </si>
  <si>
    <t>066020-5</t>
  </si>
  <si>
    <t>066020-7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</si>
  <si>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</si>
  <si>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</si>
  <si>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</si>
  <si>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</si>
  <si>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</si>
  <si>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</si>
  <si>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</si>
  <si>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</si>
  <si>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041233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</si>
  <si>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</si>
  <si>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</si>
  <si>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</si>
  <si>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</si>
  <si>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</si>
  <si>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</si>
  <si>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</si>
  <si>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</si>
  <si>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</si>
  <si>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</si>
  <si>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</si>
  <si>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</si>
  <si>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</si>
  <si>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</si>
  <si>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</si>
  <si>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</si>
  <si>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</si>
  <si>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</si>
  <si>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</si>
  <si>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</si>
  <si>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</si>
  <si>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</si>
  <si>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</si>
  <si>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</si>
  <si>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</si>
  <si>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</si>
  <si>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</si>
  <si>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</si>
  <si>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</si>
  <si>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</si>
  <si>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</si>
  <si>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</si>
  <si>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</si>
  <si>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</si>
  <si>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</si>
  <si>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</si>
  <si>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</si>
  <si>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</si>
  <si>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</si>
  <si>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</si>
  <si>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</si>
  <si>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</si>
  <si>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</si>
  <si>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</si>
  <si>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</si>
  <si>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</si>
  <si>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</si>
  <si>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</si>
  <si>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</si>
  <si>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</si>
  <si>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</si>
  <si>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</si>
  <si>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</si>
  <si>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</si>
  <si>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</si>
  <si>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</si>
  <si>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</si>
  <si>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</si>
  <si>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</si>
  <si>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</si>
  <si>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</si>
  <si>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</si>
  <si>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</si>
  <si>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</si>
  <si>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</si>
  <si>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</si>
  <si>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</si>
  <si>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</si>
  <si>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</si>
  <si>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</si>
  <si>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</si>
  <si>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</si>
  <si>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</si>
  <si>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</si>
  <si>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</si>
  <si>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</si>
  <si>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</si>
  <si>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</si>
  <si>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</si>
  <si>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</si>
  <si>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</si>
  <si>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</si>
  <si>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</si>
  <si>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</si>
  <si>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</si>
  <si>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</si>
  <si>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</si>
  <si>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</si>
  <si>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</si>
  <si>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</si>
  <si>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</si>
  <si>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</si>
  <si>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</si>
  <si>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</si>
  <si>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</si>
  <si>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</si>
  <si>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</si>
  <si>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</si>
  <si>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</si>
  <si>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</si>
  <si>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</si>
  <si>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</si>
  <si>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</si>
  <si>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</si>
  <si>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</si>
  <si>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</si>
  <si>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</si>
  <si>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</si>
  <si>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</si>
  <si>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</si>
  <si>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</si>
  <si>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</si>
  <si>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</si>
  <si>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</si>
  <si>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</si>
  <si>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</si>
  <si>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</si>
  <si>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</si>
  <si>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</si>
  <si>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</si>
  <si>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</si>
  <si>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</si>
  <si>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</si>
  <si>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</si>
  <si>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</si>
  <si>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</si>
  <si>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</si>
  <si>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</si>
  <si>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</si>
  <si>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</si>
  <si>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</si>
  <si>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</si>
  <si>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</si>
  <si>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</si>
  <si>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</si>
  <si>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</si>
  <si>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</si>
  <si>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</si>
  <si>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</si>
  <si>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</si>
  <si>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</si>
  <si>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</si>
  <si>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</si>
  <si>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</si>
  <si>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</si>
  <si>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</si>
  <si>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</si>
  <si>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</si>
  <si>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</si>
  <si>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</si>
  <si>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</si>
  <si>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</si>
  <si>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</si>
  <si>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</si>
  <si>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</si>
  <si>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</si>
  <si>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</si>
  <si>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</si>
  <si>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</si>
  <si>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</si>
  <si>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</si>
  <si>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</si>
  <si>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</si>
  <si>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</si>
  <si>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</si>
  <si>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</si>
  <si>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</si>
  <si>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</si>
  <si>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</si>
  <si>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</si>
  <si>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</si>
  <si>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</si>
  <si>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</si>
  <si>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</si>
  <si>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</si>
  <si>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</si>
  <si>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</si>
  <si>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</si>
  <si>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</si>
  <si>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</si>
  <si>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</si>
  <si>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</si>
  <si>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</si>
  <si>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</si>
  <si>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</si>
  <si>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</si>
  <si>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</si>
  <si>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</si>
  <si>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</si>
  <si>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</si>
  <si>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</si>
  <si>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</si>
  <si>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</si>
  <si>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</si>
  <si>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</si>
  <si>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</si>
  <si>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</si>
  <si>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</si>
  <si>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</si>
  <si>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</si>
  <si>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</si>
  <si>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</si>
  <si>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</si>
  <si>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</si>
  <si>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</si>
  <si>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</si>
  <si>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</si>
  <si>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</si>
  <si>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</si>
  <si>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</si>
  <si>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</si>
  <si>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</si>
  <si>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</si>
  <si>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</si>
  <si>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</si>
  <si>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</si>
  <si>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</si>
  <si>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</si>
  <si>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</si>
  <si>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</si>
  <si>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</si>
  <si>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</si>
  <si>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</si>
  <si>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</si>
  <si>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</si>
  <si>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</si>
  <si>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</si>
  <si>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</si>
  <si>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</si>
  <si>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</si>
  <si>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</si>
  <si>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</si>
  <si>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</si>
  <si>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</si>
  <si>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</si>
  <si>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</si>
  <si>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</si>
  <si>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</si>
  <si>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</si>
  <si>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</si>
  <si>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</si>
  <si>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</si>
  <si>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</si>
  <si>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</si>
  <si>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eredeti előirányzat</t>
  </si>
  <si>
    <t>módosított előirányzat</t>
  </si>
  <si>
    <t>Egyéb működési célú támogatások államháztartáson kivülről</t>
  </si>
  <si>
    <t>CSICSERGŐ ÓVODA ELŐIRÁNYZATAI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</si>
  <si>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</si>
  <si>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</si>
  <si>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</si>
  <si>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</si>
  <si>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</si>
  <si>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</si>
  <si>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</si>
  <si>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</si>
  <si>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adó bevételek</t>
  </si>
  <si>
    <t>pm</t>
  </si>
  <si>
    <t>közös hiv.</t>
  </si>
  <si>
    <t>közfoglalkoztatás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</si>
  <si>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</si>
  <si>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</si>
  <si>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</si>
  <si>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</si>
  <si>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</si>
  <si>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</si>
  <si>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</si>
  <si>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</si>
  <si>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</si>
  <si>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</si>
  <si>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</si>
  <si>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</si>
  <si>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</si>
  <si>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</si>
  <si>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</si>
  <si>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</si>
  <si>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</si>
  <si>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</si>
  <si>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</si>
  <si>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</si>
  <si>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</si>
  <si>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</si>
  <si>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</si>
  <si>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</si>
  <si>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</si>
  <si>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</si>
  <si>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</si>
  <si>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</si>
  <si>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</si>
  <si>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</si>
  <si>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</si>
  <si>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</si>
  <si>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</si>
  <si>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</si>
  <si>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</si>
  <si>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</si>
  <si>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</si>
  <si>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</si>
  <si>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</si>
  <si>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</si>
  <si>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</si>
  <si>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</si>
  <si>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</si>
  <si>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</si>
  <si>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</si>
  <si>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</si>
  <si>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</si>
  <si>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</si>
  <si>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</si>
  <si>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</si>
  <si>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</si>
  <si>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</si>
  <si>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</si>
  <si>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</si>
  <si>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</si>
  <si>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</si>
  <si>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</si>
  <si>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</si>
  <si>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</si>
  <si>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</si>
  <si>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</si>
  <si>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</si>
  <si>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</si>
  <si>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</si>
  <si>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</si>
  <si>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</si>
  <si>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</si>
  <si>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</si>
  <si>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</si>
  <si>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</si>
  <si>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</si>
  <si>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</si>
  <si>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</si>
  <si>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</si>
  <si>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</si>
  <si>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</si>
  <si>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</si>
  <si>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</si>
  <si>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</si>
  <si>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</si>
  <si>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</si>
  <si>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</si>
  <si>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</si>
  <si>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</si>
  <si>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</si>
  <si>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</si>
  <si>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</si>
  <si>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</si>
  <si>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</si>
  <si>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</si>
  <si>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</si>
  <si>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</si>
  <si>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</si>
  <si>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</si>
  <si>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</si>
  <si>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</si>
  <si>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</si>
  <si>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</si>
  <si>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</si>
  <si>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</si>
  <si>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</si>
  <si>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</si>
  <si>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</si>
  <si>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</si>
  <si>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</si>
  <si>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</si>
  <si>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</si>
  <si>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</si>
  <si>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</si>
  <si>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</si>
  <si>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</si>
  <si>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</si>
  <si>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</si>
  <si>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</si>
  <si>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</si>
  <si>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</si>
  <si>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</si>
  <si>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</si>
  <si>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</si>
  <si>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</si>
  <si>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</si>
  <si>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</si>
  <si>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</si>
  <si>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</si>
  <si>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</si>
  <si>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</si>
  <si>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</si>
  <si>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</si>
  <si>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</si>
  <si>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</si>
  <si>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</si>
  <si>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</si>
  <si>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</si>
  <si>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</si>
  <si>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</si>
  <si>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</si>
  <si>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</si>
  <si>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</si>
  <si>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</si>
  <si>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</si>
  <si>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</si>
  <si>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</si>
  <si>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</si>
  <si>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</si>
  <si>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</si>
  <si>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</si>
  <si>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</si>
  <si>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</si>
  <si>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</si>
  <si>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</si>
  <si>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</si>
  <si>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</si>
  <si>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</si>
  <si>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</si>
  <si>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</si>
  <si>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</si>
  <si>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</si>
  <si>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</si>
  <si>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</si>
  <si>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</si>
  <si>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</si>
  <si>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</si>
  <si>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</si>
  <si>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</si>
  <si>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</si>
  <si>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</si>
  <si>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</si>
  <si>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</si>
  <si>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</si>
  <si>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</si>
  <si>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</si>
  <si>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</si>
  <si>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</si>
  <si>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</si>
  <si>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</si>
  <si>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</si>
  <si>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</si>
  <si>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</si>
  <si>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</si>
  <si>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</si>
  <si>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</si>
  <si>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</si>
  <si>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</si>
  <si>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</si>
  <si>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</si>
  <si>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</si>
  <si>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</si>
  <si>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</si>
  <si>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</si>
  <si>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</si>
  <si>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</si>
  <si>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</si>
  <si>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</si>
  <si>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</si>
  <si>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</si>
  <si>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</si>
  <si>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</si>
  <si>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</si>
  <si>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</si>
  <si>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</si>
  <si>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r>
      <t>Lábod Község Önkormányzatának összevont költségvetési 2017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</si>
  <si>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</si>
  <si>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</si>
  <si>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>Megnevezés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</si>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</sst>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10"/>
      <name val="Bookman Old Style"/>
      <family val="1"/>
    </font>
    <font>
      <sz val="10"/>
      <name val="Calibri"/>
      <family val="2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13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23" fillId="0" borderId="0" xfId="0" applyFont="1" applyAlignment="1">
      <alignment/>
    </xf>
    <xf numFmtId="164" fontId="9" fillId="0" borderId="0" xfId="0" applyFont="1" applyAlignment="1">
      <alignment/>
    </xf>
    <xf numFmtId="164" fontId="24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wrapText="1"/>
    </xf>
    <xf numFmtId="166" fontId="27" fillId="0" borderId="14" xfId="0" applyNumberFormat="1" applyFont="1" applyBorder="1" applyAlignment="1">
      <alignment horizontal="center" wrapText="1"/>
    </xf>
    <xf numFmtId="166" fontId="26" fillId="0" borderId="14" xfId="0" applyNumberFormat="1" applyFont="1" applyFill="1" applyBorder="1" applyAlignment="1">
      <alignment horizontal="center" wrapText="1"/>
    </xf>
    <xf numFmtId="166" fontId="28" fillId="0" borderId="14" xfId="0" applyNumberFormat="1" applyFont="1" applyBorder="1" applyAlignment="1">
      <alignment/>
    </xf>
    <xf numFmtId="164" fontId="28" fillId="0" borderId="14" xfId="0" applyFont="1" applyBorder="1" applyAlignment="1">
      <alignment/>
    </xf>
    <xf numFmtId="164" fontId="29" fillId="0" borderId="0" xfId="0" applyFont="1" applyAlignment="1">
      <alignment/>
    </xf>
    <xf numFmtId="164" fontId="30" fillId="0" borderId="14" xfId="0" applyFont="1" applyFill="1" applyBorder="1" applyAlignment="1">
      <alignment vertical="center"/>
    </xf>
    <xf numFmtId="164" fontId="30" fillId="0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5" fontId="33" fillId="0" borderId="14" xfId="0" applyNumberFormat="1" applyFont="1" applyBorder="1" applyAlignment="1">
      <alignment/>
    </xf>
    <xf numFmtId="164" fontId="33" fillId="0" borderId="14" xfId="0" applyFont="1" applyBorder="1" applyAlignment="1">
      <alignment/>
    </xf>
    <xf numFmtId="167" fontId="30" fillId="0" borderId="14" xfId="0" applyNumberFormat="1" applyFont="1" applyFill="1" applyBorder="1" applyAlignment="1">
      <alignment vertical="center"/>
    </xf>
    <xf numFmtId="164" fontId="30" fillId="0" borderId="14" xfId="0" applyFont="1" applyFill="1" applyBorder="1" applyAlignment="1">
      <alignment vertical="center" wrapText="1"/>
    </xf>
    <xf numFmtId="164" fontId="30" fillId="0" borderId="14" xfId="0" applyFont="1" applyFill="1" applyBorder="1" applyAlignment="1">
      <alignment horizontal="left" vertical="center" wrapText="1"/>
    </xf>
    <xf numFmtId="164" fontId="25" fillId="0" borderId="14" xfId="0" applyFont="1" applyFill="1" applyBorder="1" applyAlignment="1">
      <alignment vertical="center" wrapText="1"/>
    </xf>
    <xf numFmtId="167" fontId="25" fillId="0" borderId="14" xfId="0" applyNumberFormat="1" applyFont="1" applyFill="1" applyBorder="1" applyAlignment="1">
      <alignment vertical="center"/>
    </xf>
    <xf numFmtId="165" fontId="26" fillId="0" borderId="14" xfId="0" applyNumberFormat="1" applyFont="1" applyBorder="1" applyAlignment="1">
      <alignment/>
    </xf>
    <xf numFmtId="165" fontId="27" fillId="0" borderId="14" xfId="0" applyNumberFormat="1" applyFont="1" applyBorder="1" applyAlignment="1">
      <alignment/>
    </xf>
    <xf numFmtId="164" fontId="30" fillId="0" borderId="14" xfId="0" applyFont="1" applyFill="1" applyBorder="1" applyAlignment="1">
      <alignment horizontal="left" vertical="center"/>
    </xf>
    <xf numFmtId="164" fontId="25" fillId="0" borderId="14" xfId="0" applyFont="1" applyFill="1" applyBorder="1" applyAlignment="1">
      <alignment horizontal="left" vertical="center" wrapText="1"/>
    </xf>
    <xf numFmtId="164" fontId="22" fillId="0" borderId="14" xfId="0" applyFont="1" applyFill="1" applyBorder="1" applyAlignment="1">
      <alignment vertical="center" wrapText="1"/>
    </xf>
    <xf numFmtId="167" fontId="22" fillId="0" borderId="14" xfId="0" applyNumberFormat="1" applyFont="1" applyFill="1" applyBorder="1" applyAlignment="1">
      <alignment vertical="center"/>
    </xf>
    <xf numFmtId="164" fontId="22" fillId="0" borderId="14" xfId="0" applyFont="1" applyFill="1" applyBorder="1" applyAlignment="1">
      <alignment horizontal="left" vertical="center" wrapText="1"/>
    </xf>
    <xf numFmtId="165" fontId="28" fillId="0" borderId="14" xfId="0" applyNumberFormat="1" applyFont="1" applyBorder="1" applyAlignment="1">
      <alignment/>
    </xf>
    <xf numFmtId="164" fontId="30" fillId="24" borderId="14" xfId="0" applyFont="1" applyFill="1" applyBorder="1" applyAlignment="1">
      <alignment horizontal="left"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31" fillId="24" borderId="14" xfId="0" applyFont="1" applyFill="1" applyBorder="1" applyAlignment="1">
      <alignment horizontal="left" vertical="center" wrapText="1"/>
    </xf>
    <xf numFmtId="164" fontId="34" fillId="0" borderId="14" xfId="0" applyFont="1" applyFill="1" applyBorder="1" applyAlignment="1">
      <alignment horizontal="left" vertical="center" wrapText="1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vertical="center"/>
    </xf>
    <xf numFmtId="164" fontId="35" fillId="25" borderId="14" xfId="0" applyFont="1" applyFill="1" applyBorder="1" applyAlignment="1">
      <alignment/>
    </xf>
    <xf numFmtId="168" fontId="30" fillId="0" borderId="14" xfId="0" applyNumberFormat="1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36" fillId="10" borderId="14" xfId="0" applyFont="1" applyFill="1" applyBorder="1" applyAlignment="1">
      <alignment horizontal="left" vertical="center"/>
    </xf>
    <xf numFmtId="167" fontId="36" fillId="10" borderId="14" xfId="0" applyNumberFormat="1" applyFont="1" applyFill="1" applyBorder="1" applyAlignment="1">
      <alignment vertical="center"/>
    </xf>
    <xf numFmtId="165" fontId="31" fillId="0" borderId="14" xfId="0" applyNumberFormat="1" applyFont="1" applyFill="1" applyBorder="1" applyAlignment="1">
      <alignment horizontal="right" vertical="center" wrapText="1"/>
    </xf>
    <xf numFmtId="165" fontId="32" fillId="0" borderId="14" xfId="0" applyNumberFormat="1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37" fillId="0" borderId="14" xfId="0" applyFont="1" applyFill="1" applyBorder="1" applyAlignment="1">
      <alignment horizontal="left" vertical="center" wrapText="1"/>
    </xf>
    <xf numFmtId="164" fontId="26" fillId="0" borderId="14" xfId="0" applyFont="1" applyFill="1" applyBorder="1" applyAlignment="1">
      <alignment horizontal="left" vertical="center" wrapText="1"/>
    </xf>
    <xf numFmtId="165" fontId="26" fillId="0" borderId="14" xfId="0" applyNumberFormat="1" applyFont="1" applyFill="1" applyBorder="1" applyAlignment="1">
      <alignment horizontal="right" vertical="center" wrapText="1"/>
    </xf>
    <xf numFmtId="165" fontId="27" fillId="0" borderId="14" xfId="0" applyNumberFormat="1" applyFont="1" applyFill="1" applyBorder="1" applyAlignment="1">
      <alignment horizontal="right" vertical="center" wrapText="1"/>
    </xf>
    <xf numFmtId="164" fontId="31" fillId="0" borderId="14" xfId="0" applyFont="1" applyFill="1" applyBorder="1" applyAlignment="1">
      <alignment horizontal="left" vertical="center"/>
    </xf>
    <xf numFmtId="165" fontId="31" fillId="0" borderId="14" xfId="0" applyNumberFormat="1" applyFont="1" applyFill="1" applyBorder="1" applyAlignment="1">
      <alignment horizontal="right" vertical="center"/>
    </xf>
    <xf numFmtId="165" fontId="32" fillId="0" borderId="14" xfId="0" applyNumberFormat="1" applyFont="1" applyFill="1" applyBorder="1" applyAlignment="1">
      <alignment horizontal="right" vertical="center"/>
    </xf>
    <xf numFmtId="164" fontId="1" fillId="0" borderId="14" xfId="0" applyFont="1" applyFill="1" applyBorder="1" applyAlignment="1">
      <alignment horizontal="left" vertical="center"/>
    </xf>
    <xf numFmtId="164" fontId="37" fillId="0" borderId="14" xfId="0" applyFont="1" applyFill="1" applyBorder="1" applyAlignment="1">
      <alignment horizontal="left" vertical="center"/>
    </xf>
    <xf numFmtId="164" fontId="26" fillId="0" borderId="14" xfId="0" applyFont="1" applyFill="1" applyBorder="1" applyAlignment="1">
      <alignment horizontal="left" vertical="center"/>
    </xf>
    <xf numFmtId="165" fontId="26" fillId="0" borderId="14" xfId="0" applyNumberFormat="1" applyFont="1" applyFill="1" applyBorder="1" applyAlignment="1">
      <alignment horizontal="right" vertical="center"/>
    </xf>
    <xf numFmtId="165" fontId="27" fillId="0" borderId="14" xfId="0" applyNumberFormat="1" applyFont="1" applyFill="1" applyBorder="1" applyAlignment="1">
      <alignment horizontal="right" vertical="center"/>
    </xf>
    <xf numFmtId="164" fontId="34" fillId="0" borderId="14" xfId="0" applyFont="1" applyFill="1" applyBorder="1" applyAlignment="1">
      <alignment horizontal="left" vertical="center"/>
    </xf>
    <xf numFmtId="164" fontId="38" fillId="10" borderId="14" xfId="0" applyFont="1" applyFill="1" applyBorder="1" applyAlignment="1">
      <alignment horizontal="left" vertical="center"/>
    </xf>
    <xf numFmtId="164" fontId="36" fillId="10" borderId="14" xfId="0" applyFont="1" applyFill="1" applyBorder="1" applyAlignment="1">
      <alignment horizontal="left" vertical="center" wrapText="1"/>
    </xf>
    <xf numFmtId="164" fontId="36" fillId="11" borderId="14" xfId="0" applyFont="1" applyFill="1" applyBorder="1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39" fillId="0" borderId="0" xfId="0" applyFont="1" applyAlignment="1">
      <alignment/>
    </xf>
    <xf numFmtId="164" fontId="36" fillId="0" borderId="0" xfId="0" applyFont="1" applyAlignment="1">
      <alignment horizontal="right"/>
    </xf>
    <xf numFmtId="164" fontId="25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wrapText="1"/>
    </xf>
    <xf numFmtId="164" fontId="30" fillId="0" borderId="10" xfId="0" applyFont="1" applyBorder="1" applyAlignment="1">
      <alignment horizontal="center" wrapText="1"/>
    </xf>
    <xf numFmtId="164" fontId="30" fillId="0" borderId="0" xfId="0" applyFont="1" applyBorder="1" applyAlignment="1">
      <alignment horizontal="center" wrapText="1"/>
    </xf>
    <xf numFmtId="164" fontId="30" fillId="0" borderId="0" xfId="0" applyFont="1" applyFill="1" applyBorder="1" applyAlignment="1">
      <alignment horizontal="center" wrapText="1"/>
    </xf>
    <xf numFmtId="164" fontId="30" fillId="0" borderId="10" xfId="0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165" fontId="30" fillId="0" borderId="1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167" fontId="30" fillId="0" borderId="10" xfId="0" applyNumberFormat="1" applyFont="1" applyFill="1" applyBorder="1" applyAlignment="1">
      <alignment vertical="center"/>
    </xf>
    <xf numFmtId="164" fontId="30" fillId="0" borderId="10" xfId="0" applyFont="1" applyFill="1" applyBorder="1" applyAlignment="1">
      <alignment vertical="center" wrapText="1"/>
    </xf>
    <xf numFmtId="164" fontId="30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7" fontId="25" fillId="0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/>
    </xf>
    <xf numFmtId="165" fontId="25" fillId="0" borderId="0" xfId="0" applyNumberFormat="1" applyFont="1" applyBorder="1" applyAlignment="1">
      <alignment/>
    </xf>
    <xf numFmtId="164" fontId="30" fillId="0" borderId="10" xfId="0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30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35" fillId="25" borderId="10" xfId="0" applyFont="1" applyFill="1" applyBorder="1" applyAlignment="1">
      <alignment/>
    </xf>
    <xf numFmtId="168" fontId="30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6" fillId="10" borderId="10" xfId="0" applyFont="1" applyFill="1" applyBorder="1" applyAlignment="1">
      <alignment horizontal="left" vertical="center"/>
    </xf>
    <xf numFmtId="167" fontId="36" fillId="10" borderId="10" xfId="0" applyNumberFormat="1" applyFont="1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 wrapText="1"/>
    </xf>
    <xf numFmtId="165" fontId="26" fillId="0" borderId="1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6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26" fillId="0" borderId="1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164" fontId="26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34" fillId="0" borderId="10" xfId="0" applyFont="1" applyFill="1" applyBorder="1" applyAlignment="1">
      <alignment horizontal="left" vertical="center"/>
    </xf>
    <xf numFmtId="165" fontId="36" fillId="0" borderId="10" xfId="0" applyNumberFormat="1" applyFont="1" applyBorder="1" applyAlignment="1">
      <alignment/>
    </xf>
    <xf numFmtId="165" fontId="36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38" fillId="10" borderId="10" xfId="0" applyFont="1" applyFill="1" applyBorder="1" applyAlignment="1">
      <alignment horizontal="left" vertical="center"/>
    </xf>
    <xf numFmtId="164" fontId="36" fillId="10" borderId="10" xfId="0" applyFont="1" applyFill="1" applyBorder="1" applyAlignment="1">
      <alignment horizontal="left" vertical="center" wrapText="1"/>
    </xf>
    <xf numFmtId="164" fontId="36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6" fontId="25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37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37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25" fillId="0" borderId="10" xfId="0" applyFont="1" applyBorder="1" applyAlignment="1">
      <alignment horizontal="center" wrapText="1"/>
    </xf>
    <xf numFmtId="164" fontId="26" fillId="0" borderId="10" xfId="0" applyFont="1" applyBorder="1" applyAlignment="1">
      <alignment horizontal="center" wrapText="1"/>
    </xf>
    <xf numFmtId="164" fontId="25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5" fontId="40" fillId="0" borderId="10" xfId="0" applyNumberFormat="1" applyFont="1" applyBorder="1" applyAlignment="1">
      <alignment/>
    </xf>
    <xf numFmtId="164" fontId="0" fillId="0" borderId="15" xfId="0" applyBorder="1" applyAlignment="1">
      <alignment/>
    </xf>
    <xf numFmtId="165" fontId="34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41" fillId="0" borderId="0" xfId="0" applyFont="1" applyAlignment="1">
      <alignment/>
    </xf>
    <xf numFmtId="164" fontId="30" fillId="0" borderId="16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6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2" fillId="0" borderId="0" xfId="0" applyFont="1" applyAlignment="1">
      <alignment/>
    </xf>
    <xf numFmtId="165" fontId="24" fillId="0" borderId="16" xfId="0" applyNumberFormat="1" applyFont="1" applyBorder="1" applyAlignment="1">
      <alignment/>
    </xf>
    <xf numFmtId="164" fontId="25" fillId="0" borderId="10" xfId="0" applyFont="1" applyFill="1" applyBorder="1" applyAlignment="1">
      <alignment horizontal="left" vertical="center"/>
    </xf>
    <xf numFmtId="164" fontId="22" fillId="25" borderId="10" xfId="0" applyFont="1" applyFill="1" applyBorder="1" applyAlignment="1">
      <alignment horizontal="left" vertical="center"/>
    </xf>
    <xf numFmtId="164" fontId="35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4" fontId="38" fillId="10" borderId="12" xfId="0" applyFont="1" applyFill="1" applyBorder="1" applyAlignment="1">
      <alignment horizontal="left" vertical="center" wrapText="1"/>
    </xf>
    <xf numFmtId="164" fontId="36" fillId="10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4" fontId="36" fillId="5" borderId="13" xfId="0" applyFont="1" applyFill="1" applyBorder="1" applyAlignment="1">
      <alignment/>
    </xf>
    <xf numFmtId="164" fontId="36" fillId="5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4" fontId="36" fillId="5" borderId="10" xfId="0" applyFont="1" applyFill="1" applyBorder="1" applyAlignment="1">
      <alignment/>
    </xf>
    <xf numFmtId="164" fontId="36" fillId="5" borderId="10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/>
    </xf>
    <xf numFmtId="164" fontId="38" fillId="10" borderId="12" xfId="0" applyFont="1" applyFill="1" applyBorder="1" applyAlignment="1">
      <alignment horizontal="left" vertical="center"/>
    </xf>
    <xf numFmtId="164" fontId="36" fillId="10" borderId="12" xfId="0" applyFont="1" applyFill="1" applyBorder="1" applyAlignment="1">
      <alignment horizontal="left" vertical="center" wrapText="1"/>
    </xf>
    <xf numFmtId="164" fontId="36" fillId="11" borderId="12" xfId="0" applyFont="1" applyFill="1" applyBorder="1" applyAlignment="1">
      <alignment/>
    </xf>
    <xf numFmtId="164" fontId="39" fillId="11" borderId="12" xfId="0" applyFont="1" applyFill="1" applyBorder="1" applyAlignment="1">
      <alignment/>
    </xf>
    <xf numFmtId="165" fontId="24" fillId="0" borderId="18" xfId="0" applyNumberFormat="1" applyFont="1" applyBorder="1" applyAlignment="1">
      <alignment/>
    </xf>
    <xf numFmtId="164" fontId="30" fillId="0" borderId="10" xfId="0" applyFont="1" applyFill="1" applyBorder="1" applyAlignment="1">
      <alignment horizontal="center" wrapText="1"/>
    </xf>
    <xf numFmtId="164" fontId="38" fillId="10" borderId="10" xfId="0" applyFont="1" applyFill="1" applyBorder="1" applyAlignment="1">
      <alignment horizontal="left" vertical="center" wrapText="1"/>
    </xf>
    <xf numFmtId="164" fontId="39" fillId="11" borderId="10" xfId="0" applyFont="1" applyFill="1" applyBorder="1" applyAlignment="1">
      <alignment/>
    </xf>
    <xf numFmtId="165" fontId="3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4" fontId="30" fillId="0" borderId="16" xfId="0" applyFont="1" applyBorder="1" applyAlignment="1">
      <alignment wrapText="1"/>
    </xf>
    <xf numFmtId="164" fontId="30" fillId="0" borderId="10" xfId="0" applyFont="1" applyBorder="1" applyAlignment="1">
      <alignment wrapText="1"/>
    </xf>
    <xf numFmtId="164" fontId="25" fillId="0" borderId="20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4" fontId="25" fillId="0" borderId="11" xfId="0" applyFont="1" applyFill="1" applyBorder="1" applyAlignment="1">
      <alignment horizontal="left" vertical="center"/>
    </xf>
    <xf numFmtId="164" fontId="38" fillId="26" borderId="12" xfId="0" applyFont="1" applyFill="1" applyBorder="1" applyAlignment="1">
      <alignment horizontal="left" vertical="center" wrapText="1"/>
    </xf>
    <xf numFmtId="164" fontId="25" fillId="26" borderId="12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 wrapText="1"/>
    </xf>
    <xf numFmtId="164" fontId="30" fillId="0" borderId="11" xfId="0" applyFont="1" applyFill="1" applyBorder="1" applyAlignment="1">
      <alignment horizontal="left" vertical="center"/>
    </xf>
    <xf numFmtId="164" fontId="38" fillId="26" borderId="14" xfId="0" applyFont="1" applyFill="1" applyBorder="1" applyAlignment="1">
      <alignment horizontal="left" vertical="center" wrapText="1"/>
    </xf>
    <xf numFmtId="164" fontId="25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25" fillId="0" borderId="10" xfId="0" applyFont="1" applyBorder="1" applyAlignment="1">
      <alignment wrapText="1"/>
    </xf>
    <xf numFmtId="164" fontId="43" fillId="0" borderId="0" xfId="0" applyFont="1" applyAlignment="1">
      <alignment/>
    </xf>
    <xf numFmtId="164" fontId="37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45" fillId="0" borderId="21" xfId="58" applyFont="1" applyBorder="1" applyAlignment="1">
      <alignment horizontal="center"/>
      <protection/>
    </xf>
    <xf numFmtId="164" fontId="46" fillId="0" borderId="22" xfId="58" applyFont="1" applyFill="1" applyBorder="1" applyAlignment="1">
      <alignment horizontal="center" vertical="center"/>
      <protection/>
    </xf>
    <xf numFmtId="164" fontId="47" fillId="0" borderId="23" xfId="58" applyFont="1" applyFill="1" applyBorder="1" applyAlignment="1">
      <alignment horizontal="center" vertical="center"/>
      <protection/>
    </xf>
    <xf numFmtId="164" fontId="45" fillId="0" borderId="24" xfId="58" applyFont="1" applyFill="1" applyBorder="1" applyAlignment="1">
      <alignment horizontal="center" vertical="center" wrapText="1"/>
      <protection/>
    </xf>
    <xf numFmtId="164" fontId="46" fillId="0" borderId="25" xfId="58" applyFont="1" applyFill="1" applyBorder="1" applyAlignment="1">
      <alignment horizontal="center" vertical="center"/>
      <protection/>
    </xf>
    <xf numFmtId="164" fontId="47" fillId="0" borderId="26" xfId="58" applyFont="1" applyFill="1" applyBorder="1" applyAlignment="1">
      <alignment horizontal="center" vertical="center"/>
      <protection/>
    </xf>
    <xf numFmtId="164" fontId="48" fillId="0" borderId="27" xfId="0" applyFont="1" applyBorder="1" applyAlignment="1">
      <alignment horizontal="center"/>
    </xf>
    <xf numFmtId="164" fontId="37" fillId="0" borderId="28" xfId="58" applyFont="1" applyFill="1" applyBorder="1" applyAlignment="1">
      <alignment horizontal="center"/>
      <protection/>
    </xf>
    <xf numFmtId="164" fontId="49" fillId="0" borderId="29" xfId="58" applyFont="1" applyFill="1" applyBorder="1" applyAlignment="1">
      <alignment horizontal="center"/>
      <protection/>
    </xf>
    <xf numFmtId="165" fontId="48" fillId="0" borderId="30" xfId="58" applyNumberFormat="1" applyFont="1" applyFill="1" applyBorder="1" applyAlignment="1">
      <alignment horizontal="center"/>
      <protection/>
    </xf>
    <xf numFmtId="164" fontId="37" fillId="0" borderId="31" xfId="58" applyFont="1" applyFill="1" applyBorder="1" applyAlignment="1">
      <alignment horizontal="center"/>
      <protection/>
    </xf>
    <xf numFmtId="164" fontId="49" fillId="0" borderId="30" xfId="58" applyFont="1" applyFill="1" applyBorder="1" applyAlignment="1">
      <alignment horizontal="center"/>
      <protection/>
    </xf>
    <xf numFmtId="164" fontId="48" fillId="0" borderId="32" xfId="0" applyFont="1" applyBorder="1" applyAlignment="1">
      <alignment horizontal="center"/>
    </xf>
    <xf numFmtId="164" fontId="50" fillId="0" borderId="10" xfId="58" applyFont="1" applyBorder="1">
      <alignment/>
      <protection/>
    </xf>
    <xf numFmtId="165" fontId="37" fillId="0" borderId="28" xfId="58" applyNumberFormat="1" applyFont="1" applyFill="1" applyBorder="1">
      <alignment/>
      <protection/>
    </xf>
    <xf numFmtId="165" fontId="37" fillId="0" borderId="29" xfId="58" applyNumberFormat="1" applyFont="1" applyFill="1" applyBorder="1">
      <alignment/>
      <protection/>
    </xf>
    <xf numFmtId="165" fontId="48" fillId="0" borderId="29" xfId="58" applyNumberFormat="1" applyFont="1" applyFill="1" applyBorder="1">
      <alignment/>
      <protection/>
    </xf>
    <xf numFmtId="164" fontId="46" fillId="0" borderId="31" xfId="58" applyFont="1" applyBorder="1" applyAlignment="1">
      <alignment horizontal="left"/>
      <protection/>
    </xf>
    <xf numFmtId="165" fontId="37" fillId="0" borderId="30" xfId="0" applyNumberFormat="1" applyFont="1" applyBorder="1" applyAlignment="1">
      <alignment/>
    </xf>
    <xf numFmtId="165" fontId="48" fillId="0" borderId="32" xfId="0" applyNumberFormat="1" applyFont="1" applyBorder="1" applyAlignment="1">
      <alignment/>
    </xf>
    <xf numFmtId="164" fontId="46" fillId="4" borderId="28" xfId="58" applyFont="1" applyFill="1" applyBorder="1" applyAlignment="1">
      <alignment horizontal="left"/>
      <protection/>
    </xf>
    <xf numFmtId="165" fontId="37" fillId="4" borderId="29" xfId="58" applyNumberFormat="1" applyFont="1" applyFill="1" applyBorder="1">
      <alignment/>
      <protection/>
    </xf>
    <xf numFmtId="165" fontId="48" fillId="4" borderId="29" xfId="58" applyNumberFormat="1" applyFont="1" applyFill="1" applyBorder="1">
      <alignment/>
      <protection/>
    </xf>
    <xf numFmtId="164" fontId="46" fillId="4" borderId="31" xfId="58" applyFont="1" applyFill="1" applyBorder="1" applyAlignment="1">
      <alignment horizontal="left"/>
      <protection/>
    </xf>
    <xf numFmtId="165" fontId="37" fillId="4" borderId="30" xfId="0" applyNumberFormat="1" applyFont="1" applyFill="1" applyBorder="1" applyAlignment="1">
      <alignment/>
    </xf>
    <xf numFmtId="165" fontId="48" fillId="4" borderId="32" xfId="0" applyNumberFormat="1" applyFont="1" applyFill="1" applyBorder="1" applyAlignment="1">
      <alignment/>
    </xf>
    <xf numFmtId="164" fontId="37" fillId="0" borderId="28" xfId="59" applyFont="1" applyFill="1" applyBorder="1" applyAlignment="1">
      <alignment horizontal="left"/>
      <protection/>
    </xf>
    <xf numFmtId="164" fontId="1" fillId="0" borderId="31" xfId="59" applyFont="1" applyFill="1" applyBorder="1" applyAlignment="1">
      <alignment horizontal="left"/>
      <protection/>
    </xf>
    <xf numFmtId="165" fontId="0" fillId="0" borderId="30" xfId="0" applyNumberFormat="1" applyBorder="1" applyAlignment="1">
      <alignment/>
    </xf>
    <xf numFmtId="165" fontId="43" fillId="0" borderId="32" xfId="0" applyNumberFormat="1" applyFont="1" applyBorder="1" applyAlignment="1">
      <alignment/>
    </xf>
    <xf numFmtId="164" fontId="51" fillId="0" borderId="28" xfId="59" applyFont="1" applyFill="1" applyBorder="1" applyAlignment="1">
      <alignment horizontal="left"/>
      <protection/>
    </xf>
    <xf numFmtId="165" fontId="1" fillId="0" borderId="29" xfId="58" applyNumberFormat="1" applyFont="1" applyFill="1" applyBorder="1">
      <alignment/>
      <protection/>
    </xf>
    <xf numFmtId="165" fontId="43" fillId="0" borderId="29" xfId="58" applyNumberFormat="1" applyFont="1" applyFill="1" applyBorder="1">
      <alignment/>
      <protection/>
    </xf>
    <xf numFmtId="164" fontId="1" fillId="0" borderId="28" xfId="59" applyFont="1" applyFill="1" applyBorder="1" applyAlignment="1">
      <alignment horizontal="left"/>
      <protection/>
    </xf>
    <xf numFmtId="164" fontId="52" fillId="0" borderId="28" xfId="59" applyFont="1" applyFill="1" applyBorder="1" applyAlignment="1">
      <alignment horizontal="left"/>
      <protection/>
    </xf>
    <xf numFmtId="165" fontId="53" fillId="0" borderId="29" xfId="58" applyNumberFormat="1" applyFont="1" applyFill="1" applyBorder="1">
      <alignment/>
      <protection/>
    </xf>
    <xf numFmtId="164" fontId="0" fillId="0" borderId="28" xfId="0" applyBorder="1" applyAlignment="1">
      <alignment horizontal="center"/>
    </xf>
    <xf numFmtId="164" fontId="0" fillId="0" borderId="33" xfId="0" applyBorder="1" applyAlignment="1">
      <alignment/>
    </xf>
    <xf numFmtId="164" fontId="43" fillId="0" borderId="33" xfId="0" applyFont="1" applyBorder="1" applyAlignment="1">
      <alignment/>
    </xf>
    <xf numFmtId="164" fontId="37" fillId="0" borderId="31" xfId="59" applyFont="1" applyFill="1" applyBorder="1" applyAlignment="1">
      <alignment horizontal="left"/>
      <protection/>
    </xf>
    <xf numFmtId="164" fontId="46" fillId="23" borderId="28" xfId="58" applyFont="1" applyFill="1" applyBorder="1" applyAlignment="1">
      <alignment horizontal="left"/>
      <protection/>
    </xf>
    <xf numFmtId="165" fontId="37" fillId="23" borderId="29" xfId="58" applyNumberFormat="1" applyFont="1" applyFill="1" applyBorder="1">
      <alignment/>
      <protection/>
    </xf>
    <xf numFmtId="165" fontId="48" fillId="23" borderId="29" xfId="58" applyNumberFormat="1" applyFont="1" applyFill="1" applyBorder="1">
      <alignment/>
      <protection/>
    </xf>
    <xf numFmtId="164" fontId="46" fillId="23" borderId="31" xfId="58" applyFont="1" applyFill="1" applyBorder="1" applyAlignment="1">
      <alignment horizontal="left"/>
      <protection/>
    </xf>
    <xf numFmtId="164" fontId="37" fillId="23" borderId="30" xfId="0" applyFont="1" applyFill="1" applyBorder="1" applyAlignment="1">
      <alignment/>
    </xf>
    <xf numFmtId="164" fontId="48" fillId="23" borderId="32" xfId="0" applyFont="1" applyFill="1" applyBorder="1" applyAlignment="1">
      <alignment/>
    </xf>
    <xf numFmtId="164" fontId="0" fillId="0" borderId="30" xfId="0" applyBorder="1" applyAlignment="1">
      <alignment/>
    </xf>
    <xf numFmtId="164" fontId="44" fillId="0" borderId="28" xfId="59" applyFont="1" applyFill="1" applyBorder="1" applyAlignment="1">
      <alignment horizontal="left"/>
      <protection/>
    </xf>
    <xf numFmtId="164" fontId="43" fillId="0" borderId="32" xfId="0" applyFont="1" applyBorder="1" applyAlignment="1">
      <alignment/>
    </xf>
    <xf numFmtId="165" fontId="1" fillId="0" borderId="30" xfId="58" applyNumberFormat="1" applyFont="1" applyFill="1" applyBorder="1" applyAlignment="1">
      <alignment horizontal="left"/>
      <protection/>
    </xf>
    <xf numFmtId="164" fontId="54" fillId="0" borderId="28" xfId="58" applyFont="1" applyBorder="1" applyAlignment="1">
      <alignment horizontal="left"/>
      <protection/>
    </xf>
    <xf numFmtId="164" fontId="55" fillId="0" borderId="34" xfId="58" applyFont="1" applyBorder="1" applyAlignment="1">
      <alignment/>
      <protection/>
    </xf>
    <xf numFmtId="164" fontId="55" fillId="0" borderId="33" xfId="58" applyFont="1" applyBorder="1" applyAlignment="1">
      <alignment/>
      <protection/>
    </xf>
    <xf numFmtId="164" fontId="56" fillId="0" borderId="34" xfId="58" applyFont="1" applyFill="1" applyBorder="1" applyAlignment="1">
      <alignment horizontal="center"/>
      <protection/>
    </xf>
    <xf numFmtId="164" fontId="56" fillId="0" borderId="33" xfId="58" applyFont="1" applyFill="1" applyBorder="1" applyAlignment="1">
      <alignment horizontal="center"/>
      <protection/>
    </xf>
    <xf numFmtId="164" fontId="37" fillId="0" borderId="31" xfId="58" applyFont="1" applyFill="1" applyBorder="1" applyAlignment="1">
      <alignment horizontal="left"/>
      <protection/>
    </xf>
    <xf numFmtId="164" fontId="57" fillId="0" borderId="0" xfId="0" applyFont="1" applyAlignment="1">
      <alignment/>
    </xf>
    <xf numFmtId="164" fontId="58" fillId="0" borderId="31" xfId="59" applyFont="1" applyFill="1" applyBorder="1" applyAlignment="1">
      <alignment horizontal="left"/>
      <protection/>
    </xf>
    <xf numFmtId="164" fontId="59" fillId="0" borderId="0" xfId="0" applyFont="1" applyAlignment="1">
      <alignment/>
    </xf>
    <xf numFmtId="165" fontId="1" fillId="0" borderId="35" xfId="58" applyNumberFormat="1" applyFont="1" applyFill="1" applyBorder="1">
      <alignment/>
      <protection/>
    </xf>
    <xf numFmtId="165" fontId="43" fillId="0" borderId="35" xfId="58" applyNumberFormat="1" applyFont="1" applyFill="1" applyBorder="1">
      <alignment/>
      <protection/>
    </xf>
    <xf numFmtId="164" fontId="1" fillId="0" borderId="36" xfId="59" applyFont="1" applyFill="1" applyBorder="1" applyAlignment="1">
      <alignment horizontal="left"/>
      <protection/>
    </xf>
    <xf numFmtId="165" fontId="0" fillId="0" borderId="37" xfId="0" applyNumberFormat="1" applyBorder="1" applyAlignment="1">
      <alignment/>
    </xf>
    <xf numFmtId="165" fontId="43" fillId="0" borderId="38" xfId="0" applyNumberFormat="1" applyFont="1" applyBorder="1" applyAlignment="1">
      <alignment/>
    </xf>
    <xf numFmtId="164" fontId="37" fillId="0" borderId="39" xfId="58" applyFont="1" applyFill="1" applyBorder="1" applyAlignment="1">
      <alignment horizontal="center" wrapText="1"/>
      <protection/>
    </xf>
    <xf numFmtId="165" fontId="37" fillId="0" borderId="12" xfId="58" applyNumberFormat="1" applyFont="1" applyFill="1" applyBorder="1">
      <alignment/>
      <protection/>
    </xf>
    <xf numFmtId="165" fontId="48" fillId="0" borderId="12" xfId="58" applyNumberFormat="1" applyFont="1" applyFill="1" applyBorder="1">
      <alignment/>
      <protection/>
    </xf>
    <xf numFmtId="164" fontId="37" fillId="0" borderId="18" xfId="58" applyFont="1" applyFill="1" applyBorder="1" applyAlignment="1">
      <alignment horizontal="left"/>
      <protection/>
    </xf>
    <xf numFmtId="165" fontId="37" fillId="0" borderId="12" xfId="0" applyNumberFormat="1" applyFont="1" applyBorder="1" applyAlignment="1">
      <alignment/>
    </xf>
    <xf numFmtId="165" fontId="48" fillId="0" borderId="40" xfId="0" applyNumberFormat="1" applyFont="1" applyBorder="1" applyAlignment="1">
      <alignment/>
    </xf>
    <xf numFmtId="164" fontId="48" fillId="0" borderId="41" xfId="58" applyFont="1" applyFill="1" applyBorder="1" applyAlignment="1">
      <alignment horizontal="center"/>
      <protection/>
    </xf>
    <xf numFmtId="165" fontId="1" fillId="0" borderId="42" xfId="58" applyNumberFormat="1" applyFont="1" applyFill="1" applyBorder="1">
      <alignment/>
      <protection/>
    </xf>
    <xf numFmtId="165" fontId="43" fillId="0" borderId="42" xfId="58" applyNumberFormat="1" applyFont="1" applyFill="1" applyBorder="1">
      <alignment/>
      <protection/>
    </xf>
    <xf numFmtId="164" fontId="37" fillId="0" borderId="43" xfId="58" applyFont="1" applyFill="1" applyBorder="1">
      <alignment/>
      <protection/>
    </xf>
    <xf numFmtId="165" fontId="37" fillId="0" borderId="13" xfId="58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37" fillId="0" borderId="44" xfId="0" applyNumberFormat="1" applyFont="1" applyBorder="1" applyAlignment="1">
      <alignment/>
    </xf>
    <xf numFmtId="165" fontId="48" fillId="0" borderId="45" xfId="0" applyNumberFormat="1" applyFont="1" applyBorder="1" applyAlignment="1">
      <alignment/>
    </xf>
    <xf numFmtId="164" fontId="37" fillId="0" borderId="28" xfId="58" applyFont="1" applyFill="1" applyBorder="1" applyAlignment="1">
      <alignment horizontal="left"/>
      <protection/>
    </xf>
    <xf numFmtId="164" fontId="56" fillId="0" borderId="31" xfId="58" applyFont="1" applyFill="1" applyBorder="1" applyAlignment="1">
      <alignment horizontal="center"/>
      <protection/>
    </xf>
    <xf numFmtId="164" fontId="46" fillId="0" borderId="28" xfId="58" applyFont="1" applyBorder="1" applyAlignment="1">
      <alignment horizontal="left"/>
      <protection/>
    </xf>
    <xf numFmtId="164" fontId="54" fillId="0" borderId="10" xfId="58" applyFont="1" applyBorder="1">
      <alignment/>
      <protection/>
    </xf>
    <xf numFmtId="165" fontId="1" fillId="0" borderId="28" xfId="58" applyNumberFormat="1" applyFont="1" applyFill="1" applyBorder="1">
      <alignment/>
      <protection/>
    </xf>
    <xf numFmtId="164" fontId="61" fillId="22" borderId="10" xfId="58" applyFont="1" applyFill="1" applyBorder="1">
      <alignment/>
      <protection/>
    </xf>
    <xf numFmtId="165" fontId="37" fillId="22" borderId="28" xfId="58" applyNumberFormat="1" applyFont="1" applyFill="1" applyBorder="1">
      <alignment/>
      <protection/>
    </xf>
    <xf numFmtId="165" fontId="37" fillId="22" borderId="29" xfId="58" applyNumberFormat="1" applyFont="1" applyFill="1" applyBorder="1">
      <alignment/>
      <protection/>
    </xf>
    <xf numFmtId="165" fontId="48" fillId="22" borderId="29" xfId="58" applyNumberFormat="1" applyFont="1" applyFill="1" applyBorder="1">
      <alignment/>
      <protection/>
    </xf>
    <xf numFmtId="164" fontId="37" fillId="22" borderId="31" xfId="58" applyFont="1" applyFill="1" applyBorder="1" applyAlignment="1">
      <alignment horizontal="left"/>
      <protection/>
    </xf>
    <xf numFmtId="165" fontId="37" fillId="22" borderId="30" xfId="0" applyNumberFormat="1" applyFont="1" applyFill="1" applyBorder="1" applyAlignment="1">
      <alignment/>
    </xf>
    <xf numFmtId="165" fontId="48" fillId="22" borderId="32" xfId="0" applyNumberFormat="1" applyFont="1" applyFill="1" applyBorder="1" applyAlignment="1">
      <alignment/>
    </xf>
    <xf numFmtId="164" fontId="0" fillId="0" borderId="36" xfId="0" applyFont="1" applyBorder="1" applyAlignment="1">
      <alignment horizontal="left"/>
    </xf>
    <xf numFmtId="165" fontId="42" fillId="0" borderId="0" xfId="0" applyNumberFormat="1" applyFont="1" applyAlignment="1">
      <alignment/>
    </xf>
    <xf numFmtId="164" fontId="0" fillId="0" borderId="36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226852227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40829876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101604988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20950000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7260144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6905291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101457342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505859868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6925329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512785197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317721832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működés,felh.Összes'!F57</f>
        <v>0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40000000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29886755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1300000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450000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389358587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működés,felh.Összes'!F87</f>
        <v>123426610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512785197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10/2017. (VIII. 29.)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C16" sqref="C1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9" t="s">
        <v>0</v>
      </c>
      <c r="B1" s="19"/>
      <c r="C1" s="19"/>
      <c r="D1" s="19"/>
      <c r="E1" s="19"/>
      <c r="F1" s="19"/>
    </row>
    <row r="2" spans="1:6" ht="26.25" customHeight="1">
      <c r="A2" s="20" t="s">
        <v>503</v>
      </c>
      <c r="B2" s="20"/>
      <c r="C2" s="20"/>
      <c r="D2" s="20"/>
      <c r="E2" s="20"/>
      <c r="F2" s="20"/>
    </row>
    <row r="4" spans="1:6" ht="12.75">
      <c r="A4" s="86" t="s">
        <v>27</v>
      </c>
      <c r="B4" s="87" t="s">
        <v>28</v>
      </c>
      <c r="C4" s="200" t="s">
        <v>26</v>
      </c>
      <c r="D4" s="201" t="s">
        <v>504</v>
      </c>
      <c r="E4" s="201" t="s">
        <v>505</v>
      </c>
      <c r="F4" s="202" t="s">
        <v>506</v>
      </c>
    </row>
    <row r="5" spans="1:6" ht="12.75">
      <c r="A5" s="135"/>
      <c r="B5" s="135"/>
      <c r="C5" s="203"/>
      <c r="D5" s="135"/>
      <c r="E5" s="135"/>
      <c r="F5" s="204"/>
    </row>
    <row r="6" spans="1:6" ht="12.75">
      <c r="A6" s="135"/>
      <c r="B6" s="135"/>
      <c r="C6" s="203"/>
      <c r="D6" s="135"/>
      <c r="E6" s="135"/>
      <c r="F6" s="204"/>
    </row>
    <row r="7" spans="1:6" ht="12.75">
      <c r="A7" s="135"/>
      <c r="B7" s="135"/>
      <c r="C7" s="203"/>
      <c r="D7" s="135"/>
      <c r="E7" s="135"/>
      <c r="F7" s="204"/>
    </row>
    <row r="8" spans="1:6" ht="12.75">
      <c r="A8" s="135"/>
      <c r="B8" s="135"/>
      <c r="C8" s="203"/>
      <c r="D8" s="135"/>
      <c r="E8" s="135"/>
      <c r="F8" s="204"/>
    </row>
    <row r="9" spans="1:6" s="4" customFormat="1" ht="12.75">
      <c r="A9" s="124" t="s">
        <v>190</v>
      </c>
      <c r="B9" s="169" t="s">
        <v>191</v>
      </c>
      <c r="C9" s="165">
        <f>'2.kiadások működés,felh.Önk.'!AA75</f>
        <v>0</v>
      </c>
      <c r="D9" s="157">
        <f>'3.kiadások működ,felh.KözösHiv'!C76</f>
        <v>0</v>
      </c>
      <c r="E9" s="157"/>
      <c r="F9" s="205">
        <f>C9+D9+E9</f>
        <v>0</v>
      </c>
    </row>
    <row r="10" spans="1:6" s="4" customFormat="1" ht="12.75">
      <c r="A10" s="124" t="s">
        <v>507</v>
      </c>
      <c r="B10" s="169" t="s">
        <v>193</v>
      </c>
      <c r="C10" s="165">
        <f>'2.kiadások működés,felh.Önk.'!AA76</f>
        <v>0</v>
      </c>
      <c r="D10" s="157">
        <f>'3.kiadások működ,felh.KözösHiv'!C77</f>
        <v>0</v>
      </c>
      <c r="E10" s="157"/>
      <c r="F10" s="205">
        <f aca="true" t="shared" si="0" ref="F10:F21">C10+D10+E10</f>
        <v>0</v>
      </c>
    </row>
    <row r="11" spans="1:6" s="4" customFormat="1" ht="12.75">
      <c r="A11" s="104" t="s">
        <v>194</v>
      </c>
      <c r="B11" s="169" t="s">
        <v>195</v>
      </c>
      <c r="C11" s="165">
        <f>'2.kiadások működés,felh.Önk.'!AA77</f>
        <v>28802</v>
      </c>
      <c r="D11" s="157">
        <f>'3.kiadások működ,felh.KözösHiv'!C78</f>
        <v>150000</v>
      </c>
      <c r="E11" s="157"/>
      <c r="F11" s="205">
        <f t="shared" si="0"/>
        <v>178802</v>
      </c>
    </row>
    <row r="12" spans="1:6" s="4" customFormat="1" ht="12.75">
      <c r="A12" s="124" t="s">
        <v>196</v>
      </c>
      <c r="B12" s="169" t="s">
        <v>197</v>
      </c>
      <c r="C12" s="165">
        <f>'2.kiadások működés,felh.Önk.'!AA78</f>
        <v>3046830</v>
      </c>
      <c r="D12" s="157">
        <f>'3.kiadások működ,felh.KözösHiv'!C79</f>
        <v>2211605</v>
      </c>
      <c r="E12" s="157"/>
      <c r="F12" s="205">
        <f t="shared" si="0"/>
        <v>5258435</v>
      </c>
    </row>
    <row r="13" spans="1:6" s="4" customFormat="1" ht="12.75">
      <c r="A13" s="124" t="s">
        <v>198</v>
      </c>
      <c r="B13" s="169" t="s">
        <v>199</v>
      </c>
      <c r="C13" s="165">
        <f>'2.kiadások működés,felh.Önk.'!AA79</f>
        <v>0</v>
      </c>
      <c r="D13" s="157">
        <f>'3.kiadások működ,felh.KözösHiv'!C80</f>
        <v>0</v>
      </c>
      <c r="E13" s="157"/>
      <c r="F13" s="205">
        <f t="shared" si="0"/>
        <v>0</v>
      </c>
    </row>
    <row r="14" spans="1:6" s="4" customFormat="1" ht="12.75">
      <c r="A14" s="104" t="s">
        <v>200</v>
      </c>
      <c r="B14" s="169" t="s">
        <v>201</v>
      </c>
      <c r="C14" s="165">
        <f>'2.kiadások működés,felh.Önk.'!AA80</f>
        <v>0</v>
      </c>
      <c r="D14" s="157">
        <f>'3.kiadások működ,felh.KözösHiv'!C81</f>
        <v>0</v>
      </c>
      <c r="E14" s="157"/>
      <c r="F14" s="205">
        <f t="shared" si="0"/>
        <v>0</v>
      </c>
    </row>
    <row r="15" spans="1:6" s="4" customFormat="1" ht="12.75">
      <c r="A15" s="183" t="s">
        <v>202</v>
      </c>
      <c r="B15" s="206" t="s">
        <v>203</v>
      </c>
      <c r="C15" s="165">
        <f>'2.kiadások működés,felh.Önk.'!AA81</f>
        <v>830421</v>
      </c>
      <c r="D15" s="157">
        <f>'3.kiadások működ,felh.KözösHiv'!C82</f>
        <v>637633</v>
      </c>
      <c r="E15" s="199"/>
      <c r="F15" s="205">
        <f t="shared" si="0"/>
        <v>1468054</v>
      </c>
    </row>
    <row r="16" spans="1:6" ht="12.75">
      <c r="A16" s="207" t="s">
        <v>204</v>
      </c>
      <c r="B16" s="208" t="s">
        <v>205</v>
      </c>
      <c r="C16" s="176">
        <f>SUM(C9:C15)</f>
        <v>3906053</v>
      </c>
      <c r="D16" s="157">
        <f>'3.kiadások működ,felh.KözösHiv'!C83</f>
        <v>2999238</v>
      </c>
      <c r="E16" s="176"/>
      <c r="F16" s="205">
        <f t="shared" si="0"/>
        <v>6905291</v>
      </c>
    </row>
    <row r="17" spans="1:6" s="4" customFormat="1" ht="12.75">
      <c r="A17" s="124" t="s">
        <v>206</v>
      </c>
      <c r="B17" s="169" t="s">
        <v>207</v>
      </c>
      <c r="C17" s="165">
        <f>'2.kiadások működés,felh.Önk.'!AA83</f>
        <v>79887671</v>
      </c>
      <c r="D17" s="157">
        <f>'3.kiadások működ,felh.KözösHiv'!C84</f>
        <v>0</v>
      </c>
      <c r="E17" s="157"/>
      <c r="F17" s="205">
        <f t="shared" si="0"/>
        <v>79887671</v>
      </c>
    </row>
    <row r="18" spans="1:6" ht="12.75">
      <c r="A18" s="110" t="s">
        <v>208</v>
      </c>
      <c r="B18" s="103" t="s">
        <v>209</v>
      </c>
      <c r="C18" s="165">
        <f>'2.kiadások működés,felh.Önk.'!AA84</f>
        <v>0</v>
      </c>
      <c r="D18" s="157">
        <f>'3.kiadások működ,felh.KözösHiv'!C85</f>
        <v>0</v>
      </c>
      <c r="E18" s="139"/>
      <c r="F18" s="205">
        <f t="shared" si="0"/>
        <v>0</v>
      </c>
    </row>
    <row r="19" spans="1:6" ht="12.75">
      <c r="A19" s="110" t="s">
        <v>210</v>
      </c>
      <c r="B19" s="103" t="s">
        <v>211</v>
      </c>
      <c r="C19" s="165">
        <f>'2.kiadások működés,felh.Önk.'!AA85</f>
        <v>0</v>
      </c>
      <c r="D19" s="157">
        <f>'3.kiadások működ,felh.KözösHiv'!C86</f>
        <v>0</v>
      </c>
      <c r="E19" s="139"/>
      <c r="F19" s="205">
        <f t="shared" si="0"/>
        <v>0</v>
      </c>
    </row>
    <row r="20" spans="1:6" ht="12.75">
      <c r="A20" s="209" t="s">
        <v>212</v>
      </c>
      <c r="B20" s="210" t="s">
        <v>213</v>
      </c>
      <c r="C20" s="165">
        <f>'2.kiadások működés,felh.Önk.'!AA86</f>
        <v>21569671</v>
      </c>
      <c r="D20" s="157">
        <f>'3.kiadások működ,felh.KözösHiv'!C87</f>
        <v>0</v>
      </c>
      <c r="E20" s="196"/>
      <c r="F20" s="205">
        <f t="shared" si="0"/>
        <v>21569671</v>
      </c>
    </row>
    <row r="21" spans="1:6" ht="12.75">
      <c r="A21" s="211" t="s">
        <v>214</v>
      </c>
      <c r="B21" s="212" t="s">
        <v>215</v>
      </c>
      <c r="C21" s="213">
        <f>SUM(C17:C20)</f>
        <v>101457342</v>
      </c>
      <c r="D21" s="157">
        <f>'3.kiadások működ,felh.KözösHiv'!C88</f>
        <v>0</v>
      </c>
      <c r="E21" s="213"/>
      <c r="F21" s="205">
        <f t="shared" si="0"/>
        <v>101457342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10.melléklet a 10/2017. (VIII. 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workbookViewId="0" topLeftCell="A1">
      <selection activeCell="F10" sqref="F1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23.25" customHeight="1">
      <c r="A2" s="20" t="s">
        <v>508</v>
      </c>
      <c r="B2" s="20"/>
      <c r="C2" s="20"/>
      <c r="D2" s="20"/>
      <c r="E2" s="20"/>
      <c r="F2" s="20"/>
    </row>
    <row r="3" ht="12.75">
      <c r="A3" s="21"/>
    </row>
    <row r="5" spans="1:6" ht="12.75">
      <c r="A5" s="86" t="s">
        <v>27</v>
      </c>
      <c r="B5" s="87" t="s">
        <v>28</v>
      </c>
      <c r="C5" s="201" t="s">
        <v>26</v>
      </c>
      <c r="D5" s="201" t="s">
        <v>504</v>
      </c>
      <c r="E5" s="201" t="s">
        <v>509</v>
      </c>
      <c r="F5" s="214" t="s">
        <v>506</v>
      </c>
    </row>
    <row r="6" spans="1:6" ht="12.75">
      <c r="A6" s="135"/>
      <c r="B6" s="135"/>
      <c r="C6" s="135"/>
      <c r="D6" s="135"/>
      <c r="E6" s="135"/>
      <c r="F6" s="135"/>
    </row>
    <row r="7" spans="1:6" ht="12.75">
      <c r="A7" s="135"/>
      <c r="B7" s="135"/>
      <c r="C7" s="135"/>
      <c r="D7" s="135"/>
      <c r="E7" s="135"/>
      <c r="F7" s="135"/>
    </row>
    <row r="8" spans="1:6" ht="12.75">
      <c r="A8" s="135"/>
      <c r="B8" s="135"/>
      <c r="C8" s="135"/>
      <c r="D8" s="135"/>
      <c r="E8" s="135"/>
      <c r="F8" s="135"/>
    </row>
    <row r="9" spans="1:6" ht="12.75">
      <c r="A9" s="135"/>
      <c r="B9" s="135"/>
      <c r="C9" s="135"/>
      <c r="D9" s="135"/>
      <c r="E9" s="135"/>
      <c r="F9" s="135"/>
    </row>
    <row r="10" spans="1:6" ht="12.75">
      <c r="A10" s="124" t="s">
        <v>510</v>
      </c>
      <c r="B10" s="169" t="s">
        <v>186</v>
      </c>
      <c r="C10" s="157">
        <v>2000000</v>
      </c>
      <c r="D10" s="157"/>
      <c r="E10" s="157"/>
      <c r="F10" s="157">
        <v>308077</v>
      </c>
    </row>
    <row r="11" spans="1:6" ht="12.75">
      <c r="A11" s="124"/>
      <c r="B11" s="169"/>
      <c r="C11" s="139"/>
      <c r="D11" s="139"/>
      <c r="E11" s="139"/>
      <c r="F11" s="139"/>
    </row>
    <row r="12" spans="1:6" ht="12.75">
      <c r="A12" s="124"/>
      <c r="B12" s="169"/>
      <c r="C12" s="139"/>
      <c r="D12" s="139"/>
      <c r="E12" s="139"/>
      <c r="F12" s="139"/>
    </row>
    <row r="13" spans="1:6" ht="12.75">
      <c r="A13" s="124"/>
      <c r="B13" s="169"/>
      <c r="C13" s="139"/>
      <c r="D13" s="139"/>
      <c r="E13" s="139"/>
      <c r="F13" s="139"/>
    </row>
    <row r="14" spans="1:6" ht="12.75">
      <c r="A14" s="124"/>
      <c r="B14" s="169"/>
      <c r="C14" s="139"/>
      <c r="D14" s="139"/>
      <c r="E14" s="139"/>
      <c r="F14" s="139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 melléklet a 10/2017. (VIII. 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A1">
      <selection activeCell="E35" sqref="E35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215"/>
      <c r="K1" s="215"/>
    </row>
    <row r="2" spans="1:11" ht="15" customHeight="1">
      <c r="A2" s="216" t="s">
        <v>511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4:11" ht="12.75">
      <c r="D3" s="215"/>
      <c r="I3" s="217"/>
      <c r="J3" s="217"/>
      <c r="K3" s="215"/>
    </row>
    <row r="4" spans="1:11" ht="12.75">
      <c r="A4" s="218" t="s">
        <v>512</v>
      </c>
      <c r="B4" s="218"/>
      <c r="C4" s="218"/>
      <c r="D4" s="218"/>
      <c r="E4" s="218" t="s">
        <v>513</v>
      </c>
      <c r="F4" s="218"/>
      <c r="G4" s="218"/>
      <c r="H4" s="218"/>
      <c r="I4" s="218"/>
      <c r="J4" s="218"/>
      <c r="K4" s="218"/>
    </row>
    <row r="5" spans="1:11" ht="12.75">
      <c r="A5" s="219" t="s">
        <v>514</v>
      </c>
      <c r="B5" s="219"/>
      <c r="C5" s="220"/>
      <c r="D5" s="221"/>
      <c r="E5" s="222" t="s">
        <v>514</v>
      </c>
      <c r="F5" s="222"/>
      <c r="G5" s="222"/>
      <c r="H5" s="222"/>
      <c r="I5" s="222"/>
      <c r="J5" s="223"/>
      <c r="K5" s="224"/>
    </row>
    <row r="6" spans="1:11" ht="12.75">
      <c r="A6" s="225" t="s">
        <v>515</v>
      </c>
      <c r="B6" s="225"/>
      <c r="C6" s="226"/>
      <c r="D6" s="227"/>
      <c r="E6" s="228" t="s">
        <v>516</v>
      </c>
      <c r="F6" s="228"/>
      <c r="G6" s="228"/>
      <c r="H6" s="228"/>
      <c r="I6" s="228"/>
      <c r="J6" s="229"/>
      <c r="K6" s="230"/>
    </row>
    <row r="7" spans="1:11" ht="12.75">
      <c r="A7" s="231" t="s">
        <v>517</v>
      </c>
      <c r="B7" s="232"/>
      <c r="C7" s="233"/>
      <c r="D7" s="234"/>
      <c r="E7" s="235" t="s">
        <v>518</v>
      </c>
      <c r="F7" s="235"/>
      <c r="G7" s="235"/>
      <c r="H7" s="235"/>
      <c r="I7" s="235"/>
      <c r="J7" s="236"/>
      <c r="K7" s="237"/>
    </row>
    <row r="8" spans="1:11" ht="12.75">
      <c r="A8" s="238" t="s">
        <v>519</v>
      </c>
      <c r="B8" s="238"/>
      <c r="C8" s="239"/>
      <c r="D8" s="240"/>
      <c r="E8" s="241" t="s">
        <v>519</v>
      </c>
      <c r="F8" s="241"/>
      <c r="G8" s="241"/>
      <c r="H8" s="241"/>
      <c r="I8" s="241"/>
      <c r="J8" s="242"/>
      <c r="K8" s="243">
        <f>SUM(K9:K13)</f>
        <v>396179091</v>
      </c>
    </row>
    <row r="9" spans="1:11" ht="12.75">
      <c r="A9" s="244" t="s">
        <v>520</v>
      </c>
      <c r="B9" s="244"/>
      <c r="C9" s="233"/>
      <c r="D9" s="234">
        <f>SUM(D10:D13)</f>
        <v>388908587</v>
      </c>
      <c r="E9" s="245" t="s">
        <v>521</v>
      </c>
      <c r="F9" s="245"/>
      <c r="G9" s="245"/>
      <c r="H9" s="245"/>
      <c r="I9" s="245"/>
      <c r="J9" s="246"/>
      <c r="K9" s="247">
        <f>'5.kiadások működés,felh Összese'!F24</f>
        <v>226852227</v>
      </c>
    </row>
    <row r="10" spans="1:11" ht="12.75">
      <c r="A10" s="248" t="s">
        <v>522</v>
      </c>
      <c r="B10" s="248"/>
      <c r="C10" s="249"/>
      <c r="D10" s="250">
        <f>'9.bevételek működés,felh.Összes'!F18</f>
        <v>317721832</v>
      </c>
      <c r="E10" s="245" t="s">
        <v>523</v>
      </c>
      <c r="F10" s="245"/>
      <c r="G10" s="245"/>
      <c r="H10" s="245"/>
      <c r="I10" s="245"/>
      <c r="J10" s="246"/>
      <c r="K10" s="247">
        <f>'5.kiadások működés,felh Összese'!F25</f>
        <v>40829876</v>
      </c>
    </row>
    <row r="11" spans="1:11" ht="12.75">
      <c r="A11" s="251" t="s">
        <v>524</v>
      </c>
      <c r="B11" s="251"/>
      <c r="C11" s="249"/>
      <c r="D11" s="250">
        <f>'9.bevételek működés,felh.Összes'!F32</f>
        <v>40000000</v>
      </c>
      <c r="E11" s="245" t="s">
        <v>525</v>
      </c>
      <c r="F11" s="245"/>
      <c r="G11" s="245"/>
      <c r="H11" s="245"/>
      <c r="I11" s="245"/>
      <c r="J11" s="246"/>
      <c r="K11" s="247">
        <f>'5.kiadások működés,felh Összese'!F50</f>
        <v>101604988</v>
      </c>
    </row>
    <row r="12" spans="1:11" ht="12.75">
      <c r="A12" s="251" t="s">
        <v>520</v>
      </c>
      <c r="B12" s="251"/>
      <c r="C12" s="249"/>
      <c r="D12" s="250">
        <f>'9.bevételek működés,felh.Összes'!F44</f>
        <v>29886755</v>
      </c>
      <c r="E12" s="245" t="s">
        <v>526</v>
      </c>
      <c r="F12" s="245"/>
      <c r="G12" s="245"/>
      <c r="H12" s="245"/>
      <c r="I12" s="245"/>
      <c r="J12" s="246">
        <v>41581</v>
      </c>
      <c r="K12" s="247">
        <f>'5.kiadások működés,felh Összese'!F59</f>
        <v>20950000</v>
      </c>
    </row>
    <row r="13" spans="1:11" ht="12.75">
      <c r="A13" s="251" t="s">
        <v>527</v>
      </c>
      <c r="B13" s="251"/>
      <c r="C13" s="249"/>
      <c r="D13" s="250">
        <f>'9.bevételek működés,felh.Összes'!F50</f>
        <v>1300000</v>
      </c>
      <c r="E13" s="245" t="s">
        <v>528</v>
      </c>
      <c r="F13" s="245"/>
      <c r="G13" s="245"/>
      <c r="H13" s="245"/>
      <c r="I13" s="245"/>
      <c r="J13" s="246">
        <v>1</v>
      </c>
      <c r="K13" s="247">
        <v>5942000</v>
      </c>
    </row>
    <row r="14" spans="1:11" ht="12.75">
      <c r="A14" s="252"/>
      <c r="B14" s="252"/>
      <c r="C14" s="253"/>
      <c r="D14" s="250"/>
      <c r="E14" s="245"/>
      <c r="F14" s="245"/>
      <c r="G14" s="245"/>
      <c r="H14" s="245"/>
      <c r="I14" s="245"/>
      <c r="J14" s="246"/>
      <c r="K14" s="247"/>
    </row>
    <row r="15" spans="1:11" ht="12.75">
      <c r="A15" s="251"/>
      <c r="B15" s="251"/>
      <c r="C15" s="249"/>
      <c r="D15" s="250"/>
      <c r="E15" s="245"/>
      <c r="F15" s="245"/>
      <c r="G15" s="245"/>
      <c r="H15" s="245"/>
      <c r="I15" s="245"/>
      <c r="J15" s="246"/>
      <c r="K15" s="247"/>
    </row>
    <row r="16" spans="1:11" ht="12.75">
      <c r="A16" s="251"/>
      <c r="B16" s="251"/>
      <c r="C16" s="249"/>
      <c r="D16" s="250"/>
      <c r="E16" s="245"/>
      <c r="F16" s="245"/>
      <c r="G16" s="245"/>
      <c r="H16" s="245"/>
      <c r="I16" s="245"/>
      <c r="J16" s="246"/>
      <c r="K16" s="247"/>
    </row>
    <row r="17" spans="1:11" ht="12.75">
      <c r="A17" s="254"/>
      <c r="B17" s="254"/>
      <c r="C17" s="255"/>
      <c r="D17" s="256"/>
      <c r="E17" s="245"/>
      <c r="F17" s="245"/>
      <c r="G17" s="245"/>
      <c r="H17" s="245"/>
      <c r="I17" s="245"/>
      <c r="J17" s="246"/>
      <c r="K17" s="247"/>
    </row>
    <row r="18" spans="1:11" ht="12.75">
      <c r="A18" s="244"/>
      <c r="B18" s="244"/>
      <c r="C18" s="233"/>
      <c r="D18" s="234"/>
      <c r="E18" s="257"/>
      <c r="F18" s="257"/>
      <c r="G18" s="257"/>
      <c r="H18" s="257"/>
      <c r="I18" s="257"/>
      <c r="J18" s="236"/>
      <c r="K18" s="237"/>
    </row>
    <row r="19" spans="1:11" ht="12.75">
      <c r="A19" s="258" t="s">
        <v>529</v>
      </c>
      <c r="B19" s="258"/>
      <c r="C19" s="259"/>
      <c r="D19" s="260"/>
      <c r="E19" s="261" t="s">
        <v>530</v>
      </c>
      <c r="F19" s="261"/>
      <c r="G19" s="261"/>
      <c r="H19" s="261"/>
      <c r="I19" s="261"/>
      <c r="J19" s="262"/>
      <c r="K19" s="263">
        <f>SUM(K20:K21)</f>
        <v>108362633</v>
      </c>
    </row>
    <row r="20" spans="1:11" ht="12.75">
      <c r="A20" s="251" t="s">
        <v>531</v>
      </c>
      <c r="B20" s="251"/>
      <c r="C20" s="249"/>
      <c r="D20" s="250">
        <f>'9.bevételek működés,felh.Összes'!F69</f>
        <v>450000</v>
      </c>
      <c r="E20" s="245" t="s">
        <v>532</v>
      </c>
      <c r="F20" s="245"/>
      <c r="G20" s="245"/>
      <c r="H20" s="245"/>
      <c r="I20" s="245"/>
      <c r="J20" s="264"/>
      <c r="K20" s="247">
        <f>'5.kiadások működés,felh Összese'!F82</f>
        <v>6905291</v>
      </c>
    </row>
    <row r="21" spans="1:11" ht="12.75">
      <c r="A21" s="265"/>
      <c r="B21" s="265"/>
      <c r="C21" s="249"/>
      <c r="D21" s="250"/>
      <c r="E21" s="245" t="s">
        <v>533</v>
      </c>
      <c r="F21" s="245"/>
      <c r="G21" s="245"/>
      <c r="H21" s="245"/>
      <c r="I21" s="245"/>
      <c r="J21" s="264"/>
      <c r="K21" s="247">
        <f>'5.kiadások működés,felh Összese'!F87</f>
        <v>101457342</v>
      </c>
    </row>
    <row r="22" spans="1:11" ht="12.75">
      <c r="A22" s="265"/>
      <c r="B22" s="265"/>
      <c r="C22" s="249"/>
      <c r="D22" s="250"/>
      <c r="E22" s="245" t="s">
        <v>534</v>
      </c>
      <c r="F22" s="245"/>
      <c r="G22" s="245"/>
      <c r="H22" s="245"/>
      <c r="I22" s="245"/>
      <c r="J22" s="264"/>
      <c r="K22" s="266"/>
    </row>
    <row r="23" spans="1:11" ht="12.75">
      <c r="A23" s="251"/>
      <c r="B23" s="251"/>
      <c r="C23" s="249"/>
      <c r="D23" s="250"/>
      <c r="E23" s="245" t="s">
        <v>228</v>
      </c>
      <c r="F23" s="245"/>
      <c r="G23" s="245"/>
      <c r="H23" s="245"/>
      <c r="I23" s="245"/>
      <c r="J23" s="264"/>
      <c r="K23" s="266"/>
    </row>
    <row r="24" spans="1:11" ht="12.75">
      <c r="A24" s="251"/>
      <c r="B24" s="251"/>
      <c r="C24" s="249"/>
      <c r="D24" s="250"/>
      <c r="E24" s="267" t="s">
        <v>535</v>
      </c>
      <c r="F24" s="267"/>
      <c r="G24" s="267"/>
      <c r="H24" s="267"/>
      <c r="I24" s="267"/>
      <c r="J24" s="264"/>
      <c r="K24" s="266"/>
    </row>
    <row r="25" spans="1:11" ht="12.75">
      <c r="A25" s="268"/>
      <c r="B25" s="268"/>
      <c r="C25" s="249"/>
      <c r="D25" s="250"/>
      <c r="E25" s="245" t="s">
        <v>536</v>
      </c>
      <c r="F25" s="245"/>
      <c r="G25" s="245"/>
      <c r="H25" s="245"/>
      <c r="I25" s="245"/>
      <c r="J25" s="264"/>
      <c r="K25" s="266"/>
    </row>
    <row r="26" spans="1:11" ht="12.75">
      <c r="A26" s="269" t="s">
        <v>537</v>
      </c>
      <c r="B26" s="270"/>
      <c r="C26" s="249"/>
      <c r="D26" s="250">
        <f>D20</f>
        <v>450000</v>
      </c>
      <c r="E26" s="235" t="s">
        <v>538</v>
      </c>
      <c r="F26" s="235"/>
      <c r="G26" s="235"/>
      <c r="H26" s="235"/>
      <c r="I26" s="235"/>
      <c r="J26" s="236"/>
      <c r="K26" s="237"/>
    </row>
    <row r="27" spans="1:11" ht="12.75">
      <c r="A27" s="269"/>
      <c r="B27" s="270"/>
      <c r="C27" s="249"/>
      <c r="D27" s="250"/>
      <c r="E27" s="235" t="s">
        <v>539</v>
      </c>
      <c r="F27" s="235"/>
      <c r="G27" s="235"/>
      <c r="H27" s="235"/>
      <c r="I27" s="235"/>
      <c r="J27" s="236"/>
      <c r="K27" s="237"/>
    </row>
    <row r="28" spans="1:11" ht="12.75">
      <c r="A28" s="269"/>
      <c r="B28" s="270"/>
      <c r="C28" s="249"/>
      <c r="D28" s="250"/>
      <c r="E28" s="245" t="s">
        <v>540</v>
      </c>
      <c r="F28" s="245"/>
      <c r="G28" s="245"/>
      <c r="H28" s="245"/>
      <c r="I28" s="245"/>
      <c r="J28" s="246"/>
      <c r="K28" s="247">
        <v>2000000</v>
      </c>
    </row>
    <row r="29" spans="1:11" ht="12.75">
      <c r="A29" s="269"/>
      <c r="B29" s="270"/>
      <c r="C29" s="249"/>
      <c r="D29" s="250"/>
      <c r="E29" s="245" t="s">
        <v>541</v>
      </c>
      <c r="F29" s="245"/>
      <c r="G29" s="245"/>
      <c r="H29" s="245"/>
      <c r="I29" s="245"/>
      <c r="J29" s="246"/>
      <c r="K29" s="247"/>
    </row>
    <row r="30" spans="1:11" ht="12.75">
      <c r="A30" s="269"/>
      <c r="B30" s="270"/>
      <c r="C30" s="249"/>
      <c r="D30" s="250"/>
      <c r="E30" s="235" t="s">
        <v>542</v>
      </c>
      <c r="F30" s="235"/>
      <c r="G30" s="235"/>
      <c r="H30" s="235"/>
      <c r="I30" s="235"/>
      <c r="J30" s="236"/>
      <c r="K30" s="237"/>
    </row>
    <row r="31" spans="1:11" ht="12.75">
      <c r="A31" s="269"/>
      <c r="B31" s="270"/>
      <c r="C31" s="249"/>
      <c r="D31" s="250"/>
      <c r="E31" s="245" t="s">
        <v>543</v>
      </c>
      <c r="F31" s="245"/>
      <c r="G31" s="245"/>
      <c r="H31" s="245"/>
      <c r="I31" s="245"/>
      <c r="J31" s="246"/>
      <c r="K31" s="247"/>
    </row>
    <row r="32" spans="1:14" ht="12.75">
      <c r="A32" s="271"/>
      <c r="B32" s="272"/>
      <c r="C32" s="249"/>
      <c r="D32" s="250"/>
      <c r="E32" s="273" t="s">
        <v>544</v>
      </c>
      <c r="F32" s="273"/>
      <c r="G32" s="273"/>
      <c r="H32" s="273"/>
      <c r="I32" s="273"/>
      <c r="J32" s="246"/>
      <c r="K32" s="247"/>
      <c r="N32" s="274"/>
    </row>
    <row r="33" spans="1:11" ht="12.75">
      <c r="A33" s="271"/>
      <c r="B33" s="272"/>
      <c r="C33" s="249"/>
      <c r="D33" s="250"/>
      <c r="E33" s="245" t="s">
        <v>545</v>
      </c>
      <c r="F33" s="245"/>
      <c r="G33" s="245"/>
      <c r="H33" s="245"/>
      <c r="I33" s="245"/>
      <c r="J33" s="246"/>
      <c r="K33" s="247"/>
    </row>
    <row r="34" spans="1:11" ht="12.75">
      <c r="A34" s="271"/>
      <c r="B34" s="272"/>
      <c r="C34" s="249"/>
      <c r="D34" s="250"/>
      <c r="E34" s="245" t="s">
        <v>546</v>
      </c>
      <c r="F34" s="245"/>
      <c r="G34" s="245"/>
      <c r="H34" s="245"/>
      <c r="I34" s="245"/>
      <c r="J34" s="246"/>
      <c r="K34" s="247"/>
    </row>
    <row r="35" spans="1:11" ht="12.75">
      <c r="A35" s="271"/>
      <c r="B35" s="272"/>
      <c r="C35" s="249"/>
      <c r="D35" s="250"/>
      <c r="E35" s="273" t="s">
        <v>547</v>
      </c>
      <c r="F35" s="273"/>
      <c r="G35" s="273"/>
      <c r="H35" s="273"/>
      <c r="I35" s="273"/>
      <c r="J35" s="236"/>
      <c r="K35" s="237">
        <f>'5.kiadások működés,felh Összese'!C118</f>
        <v>6925329</v>
      </c>
    </row>
    <row r="36" spans="1:14" ht="12.75">
      <c r="A36" s="271"/>
      <c r="B36" s="272"/>
      <c r="C36" s="249"/>
      <c r="D36" s="250"/>
      <c r="E36" s="275" t="s">
        <v>548</v>
      </c>
      <c r="F36" s="275"/>
      <c r="G36" s="275"/>
      <c r="H36" s="275"/>
      <c r="I36" s="275"/>
      <c r="J36" s="246"/>
      <c r="K36" s="247"/>
      <c r="N36" s="276"/>
    </row>
    <row r="37" spans="1:11" ht="12.75">
      <c r="A37" s="271"/>
      <c r="B37" s="272"/>
      <c r="C37" s="277"/>
      <c r="D37" s="278"/>
      <c r="E37" s="279"/>
      <c r="F37" s="279"/>
      <c r="G37" s="279"/>
      <c r="H37" s="279"/>
      <c r="I37" s="279"/>
      <c r="J37" s="280"/>
      <c r="K37" s="281"/>
    </row>
    <row r="38" spans="1:11" ht="12.75" customHeight="1">
      <c r="A38" s="282" t="s">
        <v>549</v>
      </c>
      <c r="B38" s="282"/>
      <c r="C38" s="283"/>
      <c r="D38" s="284"/>
      <c r="E38" s="285" t="s">
        <v>550</v>
      </c>
      <c r="F38" s="285"/>
      <c r="G38" s="285"/>
      <c r="H38" s="285"/>
      <c r="I38" s="285"/>
      <c r="J38" s="286"/>
      <c r="K38" s="287">
        <f>K8+K19+K28+K35</f>
        <v>513467053</v>
      </c>
    </row>
    <row r="39" spans="1:11" ht="12.75">
      <c r="A39" s="288"/>
      <c r="B39" s="288"/>
      <c r="C39" s="289"/>
      <c r="D39" s="290"/>
      <c r="E39" s="291" t="s">
        <v>551</v>
      </c>
      <c r="F39" s="292"/>
      <c r="G39" s="293"/>
      <c r="H39" s="293"/>
      <c r="I39" s="294"/>
      <c r="J39" s="295"/>
      <c r="K39" s="296"/>
    </row>
    <row r="40" spans="1:11" ht="12.75">
      <c r="A40" s="288"/>
      <c r="B40" s="288"/>
      <c r="C40" s="249"/>
      <c r="D40" s="250"/>
      <c r="E40" s="245" t="s">
        <v>545</v>
      </c>
      <c r="F40" s="245"/>
      <c r="G40" s="245"/>
      <c r="H40" s="245"/>
      <c r="I40" s="245"/>
      <c r="J40" s="246"/>
      <c r="K40" s="247"/>
    </row>
    <row r="41" spans="1:11" ht="12.75">
      <c r="A41" s="288"/>
      <c r="B41" s="288"/>
      <c r="C41" s="249"/>
      <c r="D41" s="250"/>
      <c r="E41" s="245" t="s">
        <v>546</v>
      </c>
      <c r="F41" s="245"/>
      <c r="G41" s="245"/>
      <c r="H41" s="245"/>
      <c r="I41" s="245"/>
      <c r="J41" s="246"/>
      <c r="K41" s="247"/>
    </row>
    <row r="42" spans="1:11" ht="12.75">
      <c r="A42" s="297" t="s">
        <v>552</v>
      </c>
      <c r="B42" s="297"/>
      <c r="C42" s="234"/>
      <c r="D42" s="234"/>
      <c r="E42" s="298"/>
      <c r="F42" s="298"/>
      <c r="G42" s="298"/>
      <c r="H42" s="298"/>
      <c r="I42" s="298"/>
      <c r="J42" s="246"/>
      <c r="K42" s="247"/>
    </row>
    <row r="43" spans="1:11" ht="12.75">
      <c r="A43" s="299" t="s">
        <v>553</v>
      </c>
      <c r="B43" s="299"/>
      <c r="C43" s="233"/>
      <c r="D43" s="234">
        <f>SUM(D44:D45)</f>
        <v>123426610</v>
      </c>
      <c r="E43" s="298"/>
      <c r="F43" s="298"/>
      <c r="G43" s="298"/>
      <c r="H43" s="298"/>
      <c r="I43" s="298"/>
      <c r="J43" s="246"/>
      <c r="K43" s="247"/>
    </row>
    <row r="44" spans="1:11" ht="12.75">
      <c r="A44" s="300" t="s">
        <v>554</v>
      </c>
      <c r="B44" s="301"/>
      <c r="C44" s="249"/>
      <c r="D44" s="250">
        <f>'9.bevételek működés,felh.Összes'!F83</f>
        <v>25017268</v>
      </c>
      <c r="E44" s="298"/>
      <c r="F44" s="298"/>
      <c r="G44" s="298"/>
      <c r="H44" s="298"/>
      <c r="I44" s="298"/>
      <c r="J44" s="246"/>
      <c r="K44" s="247"/>
    </row>
    <row r="45" spans="1:11" ht="12.75">
      <c r="A45" s="300" t="s">
        <v>555</v>
      </c>
      <c r="B45" s="301"/>
      <c r="C45" s="249"/>
      <c r="D45" s="250">
        <f>'9.bevételek működés,felh.Összes'!F84</f>
        <v>98409342</v>
      </c>
      <c r="E45" s="298"/>
      <c r="F45" s="298"/>
      <c r="G45" s="298"/>
      <c r="H45" s="298"/>
      <c r="I45" s="298"/>
      <c r="J45" s="246"/>
      <c r="K45" s="247"/>
    </row>
    <row r="46" spans="1:11" ht="12.75">
      <c r="A46" s="299" t="s">
        <v>556</v>
      </c>
      <c r="B46" s="299"/>
      <c r="C46" s="233"/>
      <c r="D46" s="234"/>
      <c r="E46" s="298"/>
      <c r="F46" s="298"/>
      <c r="G46" s="298"/>
      <c r="H46" s="298"/>
      <c r="I46" s="298"/>
      <c r="J46" s="246"/>
      <c r="K46" s="247"/>
    </row>
    <row r="47" spans="1:11" ht="12.75">
      <c r="A47" s="268" t="s">
        <v>557</v>
      </c>
      <c r="B47" s="268"/>
      <c r="C47" s="249"/>
      <c r="D47" s="250"/>
      <c r="E47" s="298"/>
      <c r="F47" s="298"/>
      <c r="G47" s="298"/>
      <c r="H47" s="298"/>
      <c r="I47" s="298"/>
      <c r="J47" s="246"/>
      <c r="K47" s="247"/>
    </row>
    <row r="48" spans="1:11" ht="12.75">
      <c r="A48" s="268" t="s">
        <v>558</v>
      </c>
      <c r="B48" s="268"/>
      <c r="C48" s="249"/>
      <c r="D48" s="250"/>
      <c r="E48" s="298"/>
      <c r="F48" s="298"/>
      <c r="G48" s="298"/>
      <c r="H48" s="298"/>
      <c r="I48" s="298"/>
      <c r="J48" s="246"/>
      <c r="K48" s="247"/>
    </row>
    <row r="49" spans="1:11" ht="12.75">
      <c r="A49" s="302" t="s">
        <v>559</v>
      </c>
      <c r="B49" s="303"/>
      <c r="C49" s="304"/>
      <c r="D49" s="305">
        <f>D9+D20+D43</f>
        <v>512785197</v>
      </c>
      <c r="E49" s="306" t="s">
        <v>560</v>
      </c>
      <c r="F49" s="306"/>
      <c r="G49" s="306"/>
      <c r="H49" s="306"/>
      <c r="I49" s="306"/>
      <c r="J49" s="307"/>
      <c r="K49" s="308">
        <f>K38</f>
        <v>513467053</v>
      </c>
    </row>
    <row r="50" spans="1:11" ht="12.75">
      <c r="A50" s="268" t="s">
        <v>561</v>
      </c>
      <c r="B50" s="268"/>
      <c r="C50" s="249"/>
      <c r="D50" s="250">
        <f>D9</f>
        <v>388908587</v>
      </c>
      <c r="E50" s="245" t="s">
        <v>562</v>
      </c>
      <c r="F50" s="245"/>
      <c r="G50" s="245"/>
      <c r="H50" s="245"/>
      <c r="I50" s="245"/>
      <c r="J50" s="246"/>
      <c r="K50" s="247">
        <f>K8+K28</f>
        <v>398179091</v>
      </c>
    </row>
    <row r="51" spans="1:11" ht="12.75">
      <c r="A51" s="268" t="s">
        <v>563</v>
      </c>
      <c r="B51" s="268"/>
      <c r="C51" s="249"/>
      <c r="D51" s="250">
        <f>D20</f>
        <v>450000</v>
      </c>
      <c r="E51" s="245" t="s">
        <v>564</v>
      </c>
      <c r="F51" s="245"/>
      <c r="G51" s="245"/>
      <c r="H51" s="245"/>
      <c r="I51" s="245"/>
      <c r="J51" s="246"/>
      <c r="K51" s="247">
        <f>K19</f>
        <v>108362633</v>
      </c>
    </row>
    <row r="52" spans="1:11" ht="12.75">
      <c r="A52" s="309" t="s">
        <v>565</v>
      </c>
      <c r="B52" s="309"/>
      <c r="D52" s="310">
        <f>D43</f>
        <v>123426610</v>
      </c>
      <c r="E52" s="311" t="s">
        <v>566</v>
      </c>
      <c r="F52" s="311"/>
      <c r="G52" s="311"/>
      <c r="H52" s="311"/>
      <c r="K52" s="312">
        <f>K35</f>
        <v>6925329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84"/>
  <headerFooter alignWithMargins="0">
    <oddHeader>&amp;C12.melléklet a 10/2017. (VIII. 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7"/>
  <sheetViews>
    <sheetView view="pageBreakPreview" zoomScaleSheetLayoutView="100" workbookViewId="0" topLeftCell="A1">
      <pane xSplit="2" ySplit="5" topLeftCell="Y12" activePane="bottomRight" state="frozen"/>
      <selection pane="topLeft" activeCell="A1" sqref="A1"/>
      <selection pane="topRight" activeCell="Y1" sqref="Y1"/>
      <selection pane="bottomLeft" activeCell="A12" sqref="A12"/>
      <selection pane="bottomRight" activeCell="AA39" sqref="AA39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28125" style="16" customWidth="1"/>
    <col min="4" max="4" width="11.140625" style="17" customWidth="1"/>
    <col min="5" max="5" width="12.421875" style="16" customWidth="1"/>
    <col min="6" max="6" width="11.421875" style="16" customWidth="1"/>
    <col min="7" max="8" width="12.7109375" style="16" customWidth="1"/>
    <col min="9" max="9" width="11.421875" style="16" customWidth="1"/>
    <col min="10" max="10" width="9.57421875" style="16" customWidth="1"/>
    <col min="11" max="11" width="12.57421875" style="16" customWidth="1"/>
    <col min="12" max="12" width="11.421875" style="16" customWidth="1"/>
    <col min="13" max="14" width="9.57421875" style="16" customWidth="1"/>
    <col min="15" max="15" width="11.421875" style="16" customWidth="1"/>
    <col min="16" max="16" width="9.57421875" style="16" customWidth="1"/>
    <col min="17" max="17" width="11.421875" style="16" customWidth="1"/>
    <col min="18" max="18" width="11.421875" style="18" customWidth="1"/>
    <col min="19" max="19" width="11.28125" style="16" customWidth="1"/>
    <col min="20" max="23" width="11.421875" style="16" customWidth="1"/>
    <col min="24" max="24" width="14.00390625" style="16" customWidth="1"/>
    <col min="25" max="25" width="12.421875" style="16" customWidth="1"/>
    <col min="26" max="26" width="12.7109375" style="16" customWidth="1"/>
    <col min="27" max="27" width="10.8515625" style="16" customWidth="1"/>
    <col min="28" max="50" width="9.140625" style="17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18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26</v>
      </c>
    </row>
    <row r="5" spans="1:50" s="4" customFormat="1" ht="12.75">
      <c r="A5" s="23" t="s">
        <v>27</v>
      </c>
      <c r="B5" s="24" t="s">
        <v>28</v>
      </c>
      <c r="C5" s="25" t="s">
        <v>29</v>
      </c>
      <c r="D5" s="26" t="s">
        <v>30</v>
      </c>
      <c r="E5" s="25" t="s">
        <v>31</v>
      </c>
      <c r="F5" s="27" t="s">
        <v>32</v>
      </c>
      <c r="G5" s="28" t="s">
        <v>33</v>
      </c>
      <c r="H5" s="28" t="s">
        <v>34</v>
      </c>
      <c r="I5" s="28" t="s">
        <v>35</v>
      </c>
      <c r="J5" s="28" t="s">
        <v>36</v>
      </c>
      <c r="K5" s="28" t="s">
        <v>37</v>
      </c>
      <c r="L5" s="28" t="s">
        <v>38</v>
      </c>
      <c r="M5" s="28" t="s">
        <v>39</v>
      </c>
      <c r="N5" s="28" t="s">
        <v>40</v>
      </c>
      <c r="O5" s="28" t="s">
        <v>41</v>
      </c>
      <c r="P5" s="28" t="s">
        <v>42</v>
      </c>
      <c r="Q5" s="28" t="s">
        <v>43</v>
      </c>
      <c r="R5" s="28" t="s">
        <v>44</v>
      </c>
      <c r="S5" s="28" t="s">
        <v>45</v>
      </c>
      <c r="T5" s="28" t="s">
        <v>46</v>
      </c>
      <c r="U5" s="28" t="s">
        <v>47</v>
      </c>
      <c r="V5" s="28" t="s">
        <v>48</v>
      </c>
      <c r="W5" s="28" t="s">
        <v>49</v>
      </c>
      <c r="X5" s="28" t="s">
        <v>50</v>
      </c>
      <c r="Y5" s="29">
        <v>107060</v>
      </c>
      <c r="Z5" s="29" t="s">
        <v>51</v>
      </c>
      <c r="AA5" s="29" t="s">
        <v>52</v>
      </c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27" ht="12.75">
      <c r="A6" s="31" t="s">
        <v>53</v>
      </c>
      <c r="B6" s="32" t="s">
        <v>54</v>
      </c>
      <c r="C6" s="33">
        <v>1900000</v>
      </c>
      <c r="D6" s="34"/>
      <c r="E6" s="33"/>
      <c r="F6" s="35"/>
      <c r="G6" s="36">
        <v>6284000</v>
      </c>
      <c r="H6" s="36">
        <v>1513500</v>
      </c>
      <c r="I6" s="36"/>
      <c r="J6" s="36"/>
      <c r="K6" s="36"/>
      <c r="L6" s="36"/>
      <c r="M6" s="36"/>
      <c r="N6" s="36"/>
      <c r="O6" s="36"/>
      <c r="P6" s="36"/>
      <c r="Q6" s="36"/>
      <c r="R6" s="29">
        <v>5679578</v>
      </c>
      <c r="S6" s="36"/>
      <c r="T6" s="36">
        <v>2106400</v>
      </c>
      <c r="U6" s="36"/>
      <c r="V6" s="36"/>
      <c r="W6" s="36"/>
      <c r="X6" s="36">
        <v>96045140</v>
      </c>
      <c r="Y6" s="36"/>
      <c r="Z6" s="36"/>
      <c r="AA6" s="35">
        <f>SUM(C6:Z6)</f>
        <v>113528618</v>
      </c>
    </row>
    <row r="7" spans="1:27" ht="12.75">
      <c r="A7" s="31" t="s">
        <v>55</v>
      </c>
      <c r="B7" s="37" t="s">
        <v>56</v>
      </c>
      <c r="C7" s="33"/>
      <c r="D7" s="34"/>
      <c r="E7" s="33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9"/>
      <c r="S7" s="36"/>
      <c r="T7" s="36"/>
      <c r="U7" s="36"/>
      <c r="V7" s="36"/>
      <c r="W7" s="36"/>
      <c r="X7" s="36"/>
      <c r="Y7" s="36"/>
      <c r="Z7" s="36"/>
      <c r="AA7" s="35">
        <f aca="true" t="shared" si="0" ref="AA7:AA69">SUM(C7:Z7)</f>
        <v>0</v>
      </c>
    </row>
    <row r="8" spans="1:27" ht="12.75">
      <c r="A8" s="31" t="s">
        <v>57</v>
      </c>
      <c r="B8" s="37" t="s">
        <v>58</v>
      </c>
      <c r="C8" s="33"/>
      <c r="D8" s="34"/>
      <c r="E8" s="33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9"/>
      <c r="S8" s="36"/>
      <c r="T8" s="36"/>
      <c r="U8" s="36"/>
      <c r="V8" s="36"/>
      <c r="W8" s="36"/>
      <c r="X8" s="36"/>
      <c r="Y8" s="36"/>
      <c r="Z8" s="36"/>
      <c r="AA8" s="35">
        <f t="shared" si="0"/>
        <v>0</v>
      </c>
    </row>
    <row r="9" spans="1:27" ht="12.75">
      <c r="A9" s="38" t="s">
        <v>59</v>
      </c>
      <c r="B9" s="37" t="s">
        <v>60</v>
      </c>
      <c r="C9" s="33"/>
      <c r="D9" s="34"/>
      <c r="E9" s="33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9"/>
      <c r="S9" s="36"/>
      <c r="T9" s="36"/>
      <c r="U9" s="36"/>
      <c r="V9" s="36"/>
      <c r="W9" s="36"/>
      <c r="X9" s="36"/>
      <c r="Y9" s="36"/>
      <c r="Z9" s="36"/>
      <c r="AA9" s="35">
        <f t="shared" si="0"/>
        <v>0</v>
      </c>
    </row>
    <row r="10" spans="1:27" ht="12.75">
      <c r="A10" s="38" t="s">
        <v>61</v>
      </c>
      <c r="B10" s="37" t="s">
        <v>62</v>
      </c>
      <c r="C10" s="33"/>
      <c r="D10" s="34"/>
      <c r="E10" s="33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9"/>
      <c r="S10" s="36"/>
      <c r="T10" s="36"/>
      <c r="U10" s="36"/>
      <c r="V10" s="36"/>
      <c r="W10" s="36"/>
      <c r="X10" s="36"/>
      <c r="Y10" s="36"/>
      <c r="Z10" s="36"/>
      <c r="AA10" s="35">
        <f t="shared" si="0"/>
        <v>0</v>
      </c>
    </row>
    <row r="11" spans="1:27" ht="12.75">
      <c r="A11" s="38" t="s">
        <v>63</v>
      </c>
      <c r="B11" s="37" t="s">
        <v>64</v>
      </c>
      <c r="C11" s="33"/>
      <c r="D11" s="34"/>
      <c r="E11" s="33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9"/>
      <c r="S11" s="36"/>
      <c r="T11" s="36"/>
      <c r="U11" s="36"/>
      <c r="V11" s="36"/>
      <c r="W11" s="36"/>
      <c r="X11" s="36"/>
      <c r="Y11" s="36"/>
      <c r="Z11" s="36"/>
      <c r="AA11" s="35">
        <f t="shared" si="0"/>
        <v>0</v>
      </c>
    </row>
    <row r="12" spans="1:27" ht="12.75">
      <c r="A12" s="38" t="s">
        <v>65</v>
      </c>
      <c r="B12" s="37" t="s">
        <v>66</v>
      </c>
      <c r="C12" s="33">
        <v>151000</v>
      </c>
      <c r="D12" s="34"/>
      <c r="E12" s="33"/>
      <c r="F12" s="35"/>
      <c r="G12" s="36">
        <v>453000</v>
      </c>
      <c r="H12" s="36">
        <v>151000</v>
      </c>
      <c r="I12" s="36"/>
      <c r="J12" s="36"/>
      <c r="K12" s="36"/>
      <c r="L12" s="36"/>
      <c r="M12" s="36"/>
      <c r="N12" s="36"/>
      <c r="O12" s="36"/>
      <c r="P12" s="36"/>
      <c r="Q12" s="36"/>
      <c r="R12" s="29">
        <v>302000</v>
      </c>
      <c r="S12" s="36"/>
      <c r="T12" s="36">
        <v>151000</v>
      </c>
      <c r="U12" s="36"/>
      <c r="V12" s="36"/>
      <c r="W12" s="36"/>
      <c r="X12" s="36"/>
      <c r="Y12" s="36"/>
      <c r="Z12" s="36"/>
      <c r="AA12" s="35">
        <f t="shared" si="0"/>
        <v>1208000</v>
      </c>
    </row>
    <row r="13" spans="1:27" ht="12.75">
      <c r="A13" s="38" t="s">
        <v>67</v>
      </c>
      <c r="B13" s="37" t="s">
        <v>68</v>
      </c>
      <c r="C13" s="33"/>
      <c r="D13" s="34"/>
      <c r="E13" s="33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9"/>
      <c r="S13" s="36"/>
      <c r="T13" s="36"/>
      <c r="U13" s="36"/>
      <c r="V13" s="36"/>
      <c r="W13" s="36"/>
      <c r="X13" s="36"/>
      <c r="Y13" s="36"/>
      <c r="Z13" s="36"/>
      <c r="AA13" s="35">
        <f t="shared" si="0"/>
        <v>0</v>
      </c>
    </row>
    <row r="14" spans="1:27" ht="12.75">
      <c r="A14" s="39" t="s">
        <v>69</v>
      </c>
      <c r="B14" s="37" t="s">
        <v>70</v>
      </c>
      <c r="C14" s="33"/>
      <c r="D14" s="34"/>
      <c r="E14" s="33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9">
        <v>40000</v>
      </c>
      <c r="S14" s="36"/>
      <c r="T14" s="36"/>
      <c r="U14" s="36"/>
      <c r="V14" s="36"/>
      <c r="W14" s="36"/>
      <c r="X14" s="36"/>
      <c r="Y14" s="36"/>
      <c r="Z14" s="36"/>
      <c r="AA14" s="35">
        <f t="shared" si="0"/>
        <v>40000</v>
      </c>
    </row>
    <row r="15" spans="1:27" ht="12.75">
      <c r="A15" s="39" t="s">
        <v>71</v>
      </c>
      <c r="B15" s="37" t="s">
        <v>72</v>
      </c>
      <c r="C15" s="33">
        <v>260600</v>
      </c>
      <c r="D15" s="34"/>
      <c r="E15" s="33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9"/>
      <c r="S15" s="36"/>
      <c r="T15" s="36"/>
      <c r="U15" s="36"/>
      <c r="V15" s="36"/>
      <c r="W15" s="36"/>
      <c r="X15" s="36"/>
      <c r="Y15" s="36"/>
      <c r="Z15" s="36"/>
      <c r="AA15" s="35">
        <f t="shared" si="0"/>
        <v>260600</v>
      </c>
    </row>
    <row r="16" spans="1:27" ht="12.75">
      <c r="A16" s="39" t="s">
        <v>73</v>
      </c>
      <c r="B16" s="37" t="s">
        <v>74</v>
      </c>
      <c r="C16" s="33"/>
      <c r="D16" s="34"/>
      <c r="E16" s="33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9"/>
      <c r="S16" s="36"/>
      <c r="T16" s="36"/>
      <c r="U16" s="36"/>
      <c r="V16" s="36"/>
      <c r="W16" s="36"/>
      <c r="X16" s="36"/>
      <c r="Y16" s="36"/>
      <c r="Z16" s="36"/>
      <c r="AA16" s="35">
        <f t="shared" si="0"/>
        <v>0</v>
      </c>
    </row>
    <row r="17" spans="1:27" ht="12.75">
      <c r="A17" s="39" t="s">
        <v>75</v>
      </c>
      <c r="B17" s="37" t="s">
        <v>76</v>
      </c>
      <c r="C17" s="33"/>
      <c r="D17" s="34"/>
      <c r="E17" s="33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9"/>
      <c r="S17" s="36"/>
      <c r="T17" s="36"/>
      <c r="U17" s="36"/>
      <c r="V17" s="36"/>
      <c r="W17" s="36"/>
      <c r="X17" s="36"/>
      <c r="Y17" s="36"/>
      <c r="Z17" s="36"/>
      <c r="AA17" s="35">
        <f t="shared" si="0"/>
        <v>0</v>
      </c>
    </row>
    <row r="18" spans="1:27" ht="12.75">
      <c r="A18" s="39" t="s">
        <v>77</v>
      </c>
      <c r="B18" s="37" t="s">
        <v>78</v>
      </c>
      <c r="C18" s="33"/>
      <c r="D18" s="34"/>
      <c r="E18" s="33"/>
      <c r="F18" s="35"/>
      <c r="G18" s="36">
        <v>900000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9"/>
      <c r="S18" s="36"/>
      <c r="T18" s="36"/>
      <c r="U18" s="36"/>
      <c r="V18" s="36"/>
      <c r="W18" s="36"/>
      <c r="X18" s="36"/>
      <c r="Y18" s="36"/>
      <c r="Z18" s="36"/>
      <c r="AA18" s="35">
        <f t="shared" si="0"/>
        <v>900000</v>
      </c>
    </row>
    <row r="19" spans="1:50" s="4" customFormat="1" ht="12.75">
      <c r="A19" s="40" t="s">
        <v>79</v>
      </c>
      <c r="B19" s="41" t="s">
        <v>80</v>
      </c>
      <c r="C19" s="42">
        <f>SUM(C6:C18)</f>
        <v>2311600</v>
      </c>
      <c r="D19" s="43">
        <f aca="true" t="shared" si="1" ref="D19:Z19">SUM(D6:D18)</f>
        <v>0</v>
      </c>
      <c r="E19" s="42">
        <f t="shared" si="1"/>
        <v>0</v>
      </c>
      <c r="F19" s="42">
        <f t="shared" si="1"/>
        <v>0</v>
      </c>
      <c r="G19" s="42">
        <f t="shared" si="1"/>
        <v>7637000</v>
      </c>
      <c r="H19" s="42">
        <f t="shared" si="1"/>
        <v>1664500</v>
      </c>
      <c r="I19" s="42">
        <f t="shared" si="1"/>
        <v>0</v>
      </c>
      <c r="J19" s="42">
        <f t="shared" si="1"/>
        <v>0</v>
      </c>
      <c r="K19" s="42">
        <f t="shared" si="1"/>
        <v>0</v>
      </c>
      <c r="L19" s="42">
        <f t="shared" si="1"/>
        <v>0</v>
      </c>
      <c r="M19" s="42">
        <f t="shared" si="1"/>
        <v>0</v>
      </c>
      <c r="N19" s="42">
        <f t="shared" si="1"/>
        <v>0</v>
      </c>
      <c r="O19" s="42"/>
      <c r="P19" s="42">
        <f t="shared" si="1"/>
        <v>0</v>
      </c>
      <c r="Q19" s="42">
        <f t="shared" si="1"/>
        <v>0</v>
      </c>
      <c r="R19" s="42">
        <f t="shared" si="1"/>
        <v>6021578</v>
      </c>
      <c r="S19" s="42">
        <f t="shared" si="1"/>
        <v>0</v>
      </c>
      <c r="T19" s="42">
        <f t="shared" si="1"/>
        <v>2257400</v>
      </c>
      <c r="U19" s="42">
        <f t="shared" si="1"/>
        <v>0</v>
      </c>
      <c r="V19" s="42">
        <f t="shared" si="1"/>
        <v>0</v>
      </c>
      <c r="W19" s="42"/>
      <c r="X19" s="42">
        <f t="shared" si="1"/>
        <v>96045140</v>
      </c>
      <c r="Y19" s="42">
        <f t="shared" si="1"/>
        <v>0</v>
      </c>
      <c r="Z19" s="42">
        <f t="shared" si="1"/>
        <v>0</v>
      </c>
      <c r="AA19" s="35">
        <f t="shared" si="0"/>
        <v>115937218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27" ht="12.75">
      <c r="A20" s="39" t="s">
        <v>81</v>
      </c>
      <c r="B20" s="37" t="s">
        <v>82</v>
      </c>
      <c r="C20" s="33"/>
      <c r="D20" s="34"/>
      <c r="E20" s="33"/>
      <c r="F20" s="35"/>
      <c r="G20" s="36"/>
      <c r="H20" s="36">
        <v>11264996</v>
      </c>
      <c r="I20" s="36"/>
      <c r="J20" s="36">
        <v>116000</v>
      </c>
      <c r="K20" s="36"/>
      <c r="L20" s="36"/>
      <c r="M20" s="36"/>
      <c r="N20" s="36"/>
      <c r="O20" s="36"/>
      <c r="P20" s="36"/>
      <c r="Q20" s="36"/>
      <c r="R20" s="29"/>
      <c r="S20" s="36"/>
      <c r="T20" s="36"/>
      <c r="U20" s="36"/>
      <c r="V20" s="36"/>
      <c r="W20" s="36"/>
      <c r="X20" s="36"/>
      <c r="Y20" s="36"/>
      <c r="Z20" s="36"/>
      <c r="AA20" s="35">
        <f t="shared" si="0"/>
        <v>11380996</v>
      </c>
    </row>
    <row r="21" spans="1:27" ht="12.75">
      <c r="A21" s="39" t="s">
        <v>83</v>
      </c>
      <c r="B21" s="37" t="s">
        <v>84</v>
      </c>
      <c r="C21" s="33"/>
      <c r="D21" s="34"/>
      <c r="E21" s="33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9"/>
      <c r="S21" s="36"/>
      <c r="T21" s="36">
        <v>600000</v>
      </c>
      <c r="U21" s="36"/>
      <c r="V21" s="36"/>
      <c r="W21" s="36"/>
      <c r="X21" s="36"/>
      <c r="Y21" s="36"/>
      <c r="Z21" s="36"/>
      <c r="AA21" s="35">
        <f t="shared" si="0"/>
        <v>600000</v>
      </c>
    </row>
    <row r="22" spans="1:27" ht="12.75">
      <c r="A22" s="44" t="s">
        <v>85</v>
      </c>
      <c r="B22" s="37" t="s">
        <v>86</v>
      </c>
      <c r="C22" s="33"/>
      <c r="D22" s="34"/>
      <c r="E22" s="33"/>
      <c r="F22" s="35"/>
      <c r="G22" s="36"/>
      <c r="H22" s="36">
        <v>800000</v>
      </c>
      <c r="I22" s="36"/>
      <c r="J22" s="36"/>
      <c r="K22" s="36"/>
      <c r="L22" s="36"/>
      <c r="M22" s="36"/>
      <c r="N22" s="36"/>
      <c r="O22" s="36"/>
      <c r="P22" s="36"/>
      <c r="Q22" s="36"/>
      <c r="R22" s="29"/>
      <c r="S22" s="36"/>
      <c r="T22" s="36"/>
      <c r="U22" s="36"/>
      <c r="V22" s="36"/>
      <c r="W22" s="36"/>
      <c r="X22" s="36"/>
      <c r="Y22" s="36"/>
      <c r="Z22" s="36"/>
      <c r="AA22" s="35">
        <f t="shared" si="0"/>
        <v>800000</v>
      </c>
    </row>
    <row r="23" spans="1:50" s="4" customFormat="1" ht="12.75">
      <c r="A23" s="45" t="s">
        <v>87</v>
      </c>
      <c r="B23" s="41" t="s">
        <v>88</v>
      </c>
      <c r="C23" s="42">
        <f>SUM(C20:C22)</f>
        <v>0</v>
      </c>
      <c r="D23" s="43">
        <f aca="true" t="shared" si="2" ref="D23:Z23">SUM(D20:D22)</f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12064996</v>
      </c>
      <c r="I23" s="42">
        <f t="shared" si="2"/>
        <v>0</v>
      </c>
      <c r="J23" s="42">
        <f>SUM(J20:J22)</f>
        <v>116000</v>
      </c>
      <c r="K23" s="42">
        <f t="shared" si="2"/>
        <v>0</v>
      </c>
      <c r="L23" s="42">
        <f t="shared" si="2"/>
        <v>0</v>
      </c>
      <c r="M23" s="42">
        <f t="shared" si="2"/>
        <v>0</v>
      </c>
      <c r="N23" s="42">
        <f t="shared" si="2"/>
        <v>0</v>
      </c>
      <c r="O23" s="42"/>
      <c r="P23" s="42">
        <f t="shared" si="2"/>
        <v>0</v>
      </c>
      <c r="Q23" s="42">
        <f t="shared" si="2"/>
        <v>0</v>
      </c>
      <c r="R23" s="42">
        <f t="shared" si="2"/>
        <v>0</v>
      </c>
      <c r="S23" s="42">
        <f t="shared" si="2"/>
        <v>0</v>
      </c>
      <c r="T23" s="42">
        <f t="shared" si="2"/>
        <v>600000</v>
      </c>
      <c r="U23" s="42">
        <f t="shared" si="2"/>
        <v>0</v>
      </c>
      <c r="V23" s="42">
        <f t="shared" si="2"/>
        <v>0</v>
      </c>
      <c r="W23" s="42"/>
      <c r="X23" s="42">
        <f t="shared" si="2"/>
        <v>0</v>
      </c>
      <c r="Y23" s="42">
        <f t="shared" si="2"/>
        <v>0</v>
      </c>
      <c r="Z23" s="42">
        <f t="shared" si="2"/>
        <v>0</v>
      </c>
      <c r="AA23" s="35">
        <f t="shared" si="0"/>
        <v>12780996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s="4" customFormat="1" ht="12.75">
      <c r="A24" s="46" t="s">
        <v>89</v>
      </c>
      <c r="B24" s="47" t="s">
        <v>90</v>
      </c>
      <c r="C24" s="42">
        <f>C19+C23</f>
        <v>2311600</v>
      </c>
      <c r="D24" s="43">
        <f aca="true" t="shared" si="3" ref="D24:Z24">D19+D23</f>
        <v>0</v>
      </c>
      <c r="E24" s="42">
        <f t="shared" si="3"/>
        <v>0</v>
      </c>
      <c r="F24" s="42">
        <f t="shared" si="3"/>
        <v>0</v>
      </c>
      <c r="G24" s="42">
        <f t="shared" si="3"/>
        <v>7637000</v>
      </c>
      <c r="H24" s="42">
        <f t="shared" si="3"/>
        <v>13729496</v>
      </c>
      <c r="I24" s="42">
        <f t="shared" si="3"/>
        <v>0</v>
      </c>
      <c r="J24" s="42">
        <f t="shared" si="3"/>
        <v>116000</v>
      </c>
      <c r="K24" s="42">
        <f t="shared" si="3"/>
        <v>0</v>
      </c>
      <c r="L24" s="42">
        <f t="shared" si="3"/>
        <v>0</v>
      </c>
      <c r="M24" s="42">
        <f t="shared" si="3"/>
        <v>0</v>
      </c>
      <c r="N24" s="42">
        <f t="shared" si="3"/>
        <v>0</v>
      </c>
      <c r="O24" s="42"/>
      <c r="P24" s="42">
        <f t="shared" si="3"/>
        <v>0</v>
      </c>
      <c r="Q24" s="42">
        <f t="shared" si="3"/>
        <v>0</v>
      </c>
      <c r="R24" s="42">
        <f t="shared" si="3"/>
        <v>6021578</v>
      </c>
      <c r="S24" s="42">
        <f t="shared" si="3"/>
        <v>0</v>
      </c>
      <c r="T24" s="42">
        <f>T19+T23</f>
        <v>2857400</v>
      </c>
      <c r="U24" s="42">
        <f t="shared" si="3"/>
        <v>0</v>
      </c>
      <c r="V24" s="42">
        <f t="shared" si="3"/>
        <v>0</v>
      </c>
      <c r="W24" s="42"/>
      <c r="X24" s="42">
        <f t="shared" si="3"/>
        <v>96045140</v>
      </c>
      <c r="Y24" s="42">
        <f t="shared" si="3"/>
        <v>0</v>
      </c>
      <c r="Z24" s="42">
        <f t="shared" si="3"/>
        <v>0</v>
      </c>
      <c r="AA24" s="35">
        <f t="shared" si="0"/>
        <v>128718214</v>
      </c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4" customFormat="1" ht="12.75">
      <c r="A25" s="48" t="s">
        <v>91</v>
      </c>
      <c r="B25" s="47" t="s">
        <v>92</v>
      </c>
      <c r="C25" s="42">
        <v>424450</v>
      </c>
      <c r="D25" s="43"/>
      <c r="E25" s="42"/>
      <c r="F25" s="49"/>
      <c r="G25" s="29">
        <v>1398980</v>
      </c>
      <c r="H25" s="29">
        <v>3257710</v>
      </c>
      <c r="I25" s="29"/>
      <c r="J25" s="29">
        <v>25520</v>
      </c>
      <c r="K25" s="29"/>
      <c r="L25" s="29"/>
      <c r="M25" s="29"/>
      <c r="N25" s="29"/>
      <c r="O25" s="29"/>
      <c r="P25" s="29"/>
      <c r="Q25" s="29"/>
      <c r="R25" s="29">
        <v>1270401</v>
      </c>
      <c r="S25" s="29"/>
      <c r="T25" s="29">
        <v>602031</v>
      </c>
      <c r="U25" s="29"/>
      <c r="V25" s="29"/>
      <c r="W25" s="29"/>
      <c r="X25" s="29">
        <v>10670631</v>
      </c>
      <c r="Y25" s="29"/>
      <c r="Z25" s="29"/>
      <c r="AA25" s="35">
        <f t="shared" si="0"/>
        <v>17649723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27" ht="12.75">
      <c r="A26" s="39" t="s">
        <v>93</v>
      </c>
      <c r="B26" s="37" t="s">
        <v>94</v>
      </c>
      <c r="C26" s="33">
        <v>10000</v>
      </c>
      <c r="D26" s="34"/>
      <c r="E26" s="33"/>
      <c r="F26" s="35"/>
      <c r="G26" s="36"/>
      <c r="H26" s="36">
        <v>20000</v>
      </c>
      <c r="I26" s="36"/>
      <c r="J26" s="36"/>
      <c r="K26" s="36"/>
      <c r="L26" s="36"/>
      <c r="M26" s="36"/>
      <c r="N26" s="36"/>
      <c r="O26" s="36"/>
      <c r="P26" s="36"/>
      <c r="Q26" s="36"/>
      <c r="R26" s="29">
        <v>50000</v>
      </c>
      <c r="S26" s="36"/>
      <c r="T26" s="36"/>
      <c r="U26" s="36"/>
      <c r="V26" s="36"/>
      <c r="W26" s="36"/>
      <c r="X26" s="36"/>
      <c r="Y26" s="36"/>
      <c r="Z26" s="36"/>
      <c r="AA26" s="35">
        <f t="shared" si="0"/>
        <v>80000</v>
      </c>
    </row>
    <row r="27" spans="1:27" ht="12.75">
      <c r="A27" s="39" t="s">
        <v>95</v>
      </c>
      <c r="B27" s="37" t="s">
        <v>96</v>
      </c>
      <c r="C27" s="33">
        <v>240000</v>
      </c>
      <c r="D27" s="34"/>
      <c r="E27" s="33">
        <v>300000</v>
      </c>
      <c r="F27" s="35">
        <v>800000</v>
      </c>
      <c r="G27" s="36">
        <v>3010000</v>
      </c>
      <c r="H27" s="36">
        <v>310000</v>
      </c>
      <c r="I27" s="36"/>
      <c r="J27" s="36"/>
      <c r="K27" s="36"/>
      <c r="L27" s="36">
        <v>236220</v>
      </c>
      <c r="M27" s="36">
        <v>310000</v>
      </c>
      <c r="N27" s="36"/>
      <c r="O27" s="36"/>
      <c r="P27" s="36">
        <v>30000</v>
      </c>
      <c r="Q27" s="36">
        <v>170000</v>
      </c>
      <c r="R27" s="29">
        <v>45000</v>
      </c>
      <c r="S27" s="36"/>
      <c r="T27" s="36">
        <v>270000</v>
      </c>
      <c r="U27" s="36">
        <v>10000</v>
      </c>
      <c r="V27" s="36">
        <v>400000</v>
      </c>
      <c r="W27" s="36"/>
      <c r="X27" s="36">
        <v>3593428</v>
      </c>
      <c r="Y27" s="36"/>
      <c r="Z27" s="36"/>
      <c r="AA27" s="35">
        <f t="shared" si="0"/>
        <v>9724648</v>
      </c>
    </row>
    <row r="28" spans="1:27" ht="12.75">
      <c r="A28" s="39" t="s">
        <v>97</v>
      </c>
      <c r="B28" s="37" t="s">
        <v>98</v>
      </c>
      <c r="C28" s="33"/>
      <c r="D28" s="34"/>
      <c r="E28" s="33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9"/>
      <c r="S28" s="36"/>
      <c r="T28" s="36"/>
      <c r="U28" s="36"/>
      <c r="V28" s="36"/>
      <c r="W28" s="36"/>
      <c r="X28" s="36"/>
      <c r="Y28" s="36"/>
      <c r="Z28" s="36"/>
      <c r="AA28" s="35">
        <f t="shared" si="0"/>
        <v>0</v>
      </c>
    </row>
    <row r="29" spans="1:50" s="4" customFormat="1" ht="12.75">
      <c r="A29" s="45" t="s">
        <v>99</v>
      </c>
      <c r="B29" s="41" t="s">
        <v>100</v>
      </c>
      <c r="C29" s="42">
        <f>SUM(C26:C28)</f>
        <v>250000</v>
      </c>
      <c r="D29" s="43">
        <f aca="true" t="shared" si="4" ref="D29:Z29">SUM(D26:D28)</f>
        <v>0</v>
      </c>
      <c r="E29" s="42">
        <f t="shared" si="4"/>
        <v>300000</v>
      </c>
      <c r="F29" s="42">
        <f t="shared" si="4"/>
        <v>800000</v>
      </c>
      <c r="G29" s="42">
        <f t="shared" si="4"/>
        <v>3010000</v>
      </c>
      <c r="H29" s="42">
        <f t="shared" si="4"/>
        <v>330000</v>
      </c>
      <c r="I29" s="42">
        <f t="shared" si="4"/>
        <v>0</v>
      </c>
      <c r="J29" s="42">
        <f t="shared" si="4"/>
        <v>0</v>
      </c>
      <c r="K29" s="42">
        <f t="shared" si="4"/>
        <v>0</v>
      </c>
      <c r="L29" s="42">
        <f t="shared" si="4"/>
        <v>236220</v>
      </c>
      <c r="M29" s="42">
        <f t="shared" si="4"/>
        <v>310000</v>
      </c>
      <c r="N29" s="42">
        <f t="shared" si="4"/>
        <v>0</v>
      </c>
      <c r="O29" s="42"/>
      <c r="P29" s="42">
        <f t="shared" si="4"/>
        <v>30000</v>
      </c>
      <c r="Q29" s="42">
        <f t="shared" si="4"/>
        <v>170000</v>
      </c>
      <c r="R29" s="42">
        <f t="shared" si="4"/>
        <v>95000</v>
      </c>
      <c r="S29" s="42">
        <f t="shared" si="4"/>
        <v>0</v>
      </c>
      <c r="T29" s="42">
        <f t="shared" si="4"/>
        <v>270000</v>
      </c>
      <c r="U29" s="42">
        <f t="shared" si="4"/>
        <v>10000</v>
      </c>
      <c r="V29" s="42">
        <f t="shared" si="4"/>
        <v>400000</v>
      </c>
      <c r="W29" s="42"/>
      <c r="X29" s="42">
        <f t="shared" si="4"/>
        <v>3593428</v>
      </c>
      <c r="Y29" s="42">
        <f t="shared" si="4"/>
        <v>0</v>
      </c>
      <c r="Z29" s="42">
        <f t="shared" si="4"/>
        <v>0</v>
      </c>
      <c r="AA29" s="35">
        <f t="shared" si="0"/>
        <v>9804648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27" ht="12.75">
      <c r="A30" s="39" t="s">
        <v>101</v>
      </c>
      <c r="B30" s="37" t="s">
        <v>102</v>
      </c>
      <c r="C30" s="33"/>
      <c r="D30" s="34"/>
      <c r="E30" s="33"/>
      <c r="F30" s="35"/>
      <c r="G30" s="36"/>
      <c r="H30" s="36">
        <v>150000</v>
      </c>
      <c r="I30" s="36"/>
      <c r="J30" s="36"/>
      <c r="K30" s="36"/>
      <c r="L30" s="36"/>
      <c r="M30" s="36"/>
      <c r="N30" s="36"/>
      <c r="O30" s="36"/>
      <c r="P30" s="36"/>
      <c r="Q30" s="36">
        <v>120000</v>
      </c>
      <c r="R30" s="29">
        <v>150000</v>
      </c>
      <c r="S30" s="36"/>
      <c r="T30" s="36">
        <v>0</v>
      </c>
      <c r="U30" s="36">
        <v>160000</v>
      </c>
      <c r="V30" s="36"/>
      <c r="W30" s="36"/>
      <c r="X30" s="36"/>
      <c r="Y30" s="36"/>
      <c r="Z30" s="36"/>
      <c r="AA30" s="35">
        <f t="shared" si="0"/>
        <v>580000</v>
      </c>
    </row>
    <row r="31" spans="1:27" ht="12.75">
      <c r="A31" s="39" t="s">
        <v>103</v>
      </c>
      <c r="B31" s="37" t="s">
        <v>104</v>
      </c>
      <c r="C31" s="33"/>
      <c r="D31" s="34"/>
      <c r="E31" s="33"/>
      <c r="F31" s="35"/>
      <c r="G31" s="36">
        <v>50000</v>
      </c>
      <c r="H31" s="36">
        <v>200000</v>
      </c>
      <c r="I31" s="36"/>
      <c r="J31" s="36"/>
      <c r="K31" s="36"/>
      <c r="L31" s="36"/>
      <c r="M31" s="36"/>
      <c r="N31" s="36"/>
      <c r="O31" s="36"/>
      <c r="P31" s="36"/>
      <c r="Q31" s="36">
        <v>40000</v>
      </c>
      <c r="R31" s="29">
        <v>40000</v>
      </c>
      <c r="S31" s="36"/>
      <c r="T31" s="36">
        <v>20000</v>
      </c>
      <c r="U31" s="36"/>
      <c r="V31" s="36"/>
      <c r="W31" s="36"/>
      <c r="X31" s="36"/>
      <c r="Y31" s="36"/>
      <c r="Z31" s="36"/>
      <c r="AA31" s="35">
        <f t="shared" si="0"/>
        <v>350000</v>
      </c>
    </row>
    <row r="32" spans="1:50" s="4" customFormat="1" ht="15" customHeight="1">
      <c r="A32" s="45" t="s">
        <v>105</v>
      </c>
      <c r="B32" s="41" t="s">
        <v>106</v>
      </c>
      <c r="C32" s="42">
        <f aca="true" t="shared" si="5" ref="C32:Z32">SUM(C30:C31)</f>
        <v>0</v>
      </c>
      <c r="D32" s="43">
        <f t="shared" si="5"/>
        <v>0</v>
      </c>
      <c r="E32" s="42">
        <f t="shared" si="5"/>
        <v>0</v>
      </c>
      <c r="F32" s="42">
        <f t="shared" si="5"/>
        <v>0</v>
      </c>
      <c r="G32" s="42">
        <f t="shared" si="5"/>
        <v>50000</v>
      </c>
      <c r="H32" s="42">
        <f t="shared" si="5"/>
        <v>350000</v>
      </c>
      <c r="I32" s="42">
        <f t="shared" si="5"/>
        <v>0</v>
      </c>
      <c r="J32" s="42">
        <f t="shared" si="5"/>
        <v>0</v>
      </c>
      <c r="K32" s="42">
        <f t="shared" si="5"/>
        <v>0</v>
      </c>
      <c r="L32" s="42">
        <f t="shared" si="5"/>
        <v>0</v>
      </c>
      <c r="M32" s="42">
        <f t="shared" si="5"/>
        <v>0</v>
      </c>
      <c r="N32" s="42">
        <f t="shared" si="5"/>
        <v>0</v>
      </c>
      <c r="O32" s="42"/>
      <c r="P32" s="42">
        <f t="shared" si="5"/>
        <v>0</v>
      </c>
      <c r="Q32" s="42">
        <f t="shared" si="5"/>
        <v>160000</v>
      </c>
      <c r="R32" s="42">
        <f t="shared" si="5"/>
        <v>190000</v>
      </c>
      <c r="S32" s="42">
        <f t="shared" si="5"/>
        <v>0</v>
      </c>
      <c r="T32" s="42">
        <f t="shared" si="5"/>
        <v>20000</v>
      </c>
      <c r="U32" s="42">
        <f t="shared" si="5"/>
        <v>160000</v>
      </c>
      <c r="V32" s="42">
        <f t="shared" si="5"/>
        <v>0</v>
      </c>
      <c r="W32" s="42"/>
      <c r="X32" s="42">
        <f t="shared" si="5"/>
        <v>0</v>
      </c>
      <c r="Y32" s="42">
        <f t="shared" si="5"/>
        <v>0</v>
      </c>
      <c r="Z32" s="42">
        <f t="shared" si="5"/>
        <v>0</v>
      </c>
      <c r="AA32" s="35">
        <f t="shared" si="0"/>
        <v>930000</v>
      </c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27" ht="12.75">
      <c r="A33" s="39" t="s">
        <v>107</v>
      </c>
      <c r="B33" s="37" t="s">
        <v>108</v>
      </c>
      <c r="C33" s="33"/>
      <c r="D33" s="34"/>
      <c r="E33" s="33"/>
      <c r="F33" s="35">
        <v>840000</v>
      </c>
      <c r="G33" s="36">
        <v>10000</v>
      </c>
      <c r="H33" s="36"/>
      <c r="I33" s="36">
        <v>4500000</v>
      </c>
      <c r="J33" s="36">
        <v>15000</v>
      </c>
      <c r="K33" s="36"/>
      <c r="L33" s="36"/>
      <c r="M33" s="36"/>
      <c r="N33" s="36">
        <v>370000</v>
      </c>
      <c r="O33" s="36"/>
      <c r="P33" s="36">
        <v>30000</v>
      </c>
      <c r="Q33" s="36">
        <v>760000</v>
      </c>
      <c r="R33" s="29">
        <v>180000</v>
      </c>
      <c r="S33" s="36"/>
      <c r="T33" s="36">
        <v>2420000</v>
      </c>
      <c r="U33" s="36"/>
      <c r="V33" s="36">
        <v>30000</v>
      </c>
      <c r="W33" s="36"/>
      <c r="X33" s="36"/>
      <c r="Y33" s="36"/>
      <c r="Z33" s="36"/>
      <c r="AA33" s="35">
        <f t="shared" si="0"/>
        <v>9155000</v>
      </c>
    </row>
    <row r="34" spans="1:27" ht="12.75">
      <c r="A34" s="39" t="s">
        <v>109</v>
      </c>
      <c r="B34" s="37" t="s">
        <v>110</v>
      </c>
      <c r="C34" s="33"/>
      <c r="D34" s="34"/>
      <c r="E34" s="33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9"/>
      <c r="S34" s="36"/>
      <c r="T34" s="36"/>
      <c r="U34" s="36"/>
      <c r="V34" s="36"/>
      <c r="W34" s="36">
        <v>4200945</v>
      </c>
      <c r="X34" s="36"/>
      <c r="Y34" s="36"/>
      <c r="Z34" s="36"/>
      <c r="AA34" s="35">
        <f t="shared" si="0"/>
        <v>4200945</v>
      </c>
    </row>
    <row r="35" spans="1:27" ht="12.75">
      <c r="A35" s="39" t="s">
        <v>111</v>
      </c>
      <c r="B35" s="37" t="s">
        <v>112</v>
      </c>
      <c r="C35" s="33">
        <v>3840000</v>
      </c>
      <c r="D35" s="34"/>
      <c r="E35" s="33"/>
      <c r="F35" s="35"/>
      <c r="G35" s="36">
        <v>6000</v>
      </c>
      <c r="H35" s="36">
        <v>200000</v>
      </c>
      <c r="I35" s="36"/>
      <c r="J35" s="36"/>
      <c r="K35" s="36"/>
      <c r="L35" s="36"/>
      <c r="M35" s="36"/>
      <c r="N35" s="36">
        <v>12000</v>
      </c>
      <c r="O35" s="36"/>
      <c r="P35" s="36"/>
      <c r="Q35" s="36"/>
      <c r="R35" s="29">
        <v>7000</v>
      </c>
      <c r="S35" s="36"/>
      <c r="T35" s="36">
        <v>6000</v>
      </c>
      <c r="U35" s="36"/>
      <c r="V35" s="36"/>
      <c r="W35" s="36"/>
      <c r="X35" s="36"/>
      <c r="Y35" s="36"/>
      <c r="Z35" s="36"/>
      <c r="AA35" s="35">
        <f t="shared" si="0"/>
        <v>4071000</v>
      </c>
    </row>
    <row r="36" spans="1:27" ht="12.75">
      <c r="A36" s="39" t="s">
        <v>113</v>
      </c>
      <c r="B36" s="37" t="s">
        <v>114</v>
      </c>
      <c r="C36" s="33">
        <v>200000</v>
      </c>
      <c r="D36" s="34"/>
      <c r="E36" s="33"/>
      <c r="F36" s="35">
        <v>100000</v>
      </c>
      <c r="G36" s="36">
        <v>500000</v>
      </c>
      <c r="H36" s="36"/>
      <c r="I36" s="36">
        <v>600000</v>
      </c>
      <c r="J36" s="36">
        <v>67550</v>
      </c>
      <c r="K36" s="36"/>
      <c r="L36" s="36"/>
      <c r="M36" s="36">
        <v>50000</v>
      </c>
      <c r="N36" s="36"/>
      <c r="O36" s="36"/>
      <c r="P36" s="36"/>
      <c r="Q36" s="36">
        <v>0</v>
      </c>
      <c r="R36" s="29">
        <v>40000</v>
      </c>
      <c r="S36" s="36"/>
      <c r="T36" s="36">
        <v>100000</v>
      </c>
      <c r="U36" s="36"/>
      <c r="V36" s="36">
        <v>100000</v>
      </c>
      <c r="W36" s="36"/>
      <c r="X36" s="36"/>
      <c r="Y36" s="36"/>
      <c r="Z36" s="36"/>
      <c r="AA36" s="35">
        <f t="shared" si="0"/>
        <v>1757550</v>
      </c>
    </row>
    <row r="37" spans="1:27" ht="12.75">
      <c r="A37" s="50" t="s">
        <v>115</v>
      </c>
      <c r="B37" s="37" t="s">
        <v>116</v>
      </c>
      <c r="C37" s="33"/>
      <c r="D37" s="34"/>
      <c r="E37" s="33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9"/>
      <c r="S37" s="36"/>
      <c r="T37" s="36"/>
      <c r="U37" s="36"/>
      <c r="V37" s="36"/>
      <c r="W37" s="36"/>
      <c r="X37" s="36"/>
      <c r="Y37" s="36"/>
      <c r="Z37" s="36"/>
      <c r="AA37" s="35">
        <f t="shared" si="0"/>
        <v>0</v>
      </c>
    </row>
    <row r="38" spans="1:27" ht="12.75">
      <c r="A38" s="44" t="s">
        <v>117</v>
      </c>
      <c r="B38" s="37" t="s">
        <v>118</v>
      </c>
      <c r="C38" s="33"/>
      <c r="D38" s="34"/>
      <c r="E38" s="33"/>
      <c r="F38" s="35"/>
      <c r="G38" s="36"/>
      <c r="H38" s="36"/>
      <c r="I38" s="36"/>
      <c r="J38" s="36"/>
      <c r="K38" s="36">
        <v>935000</v>
      </c>
      <c r="L38" s="36"/>
      <c r="M38" s="36"/>
      <c r="N38" s="36"/>
      <c r="O38" s="36"/>
      <c r="P38" s="36"/>
      <c r="Q38" s="36">
        <v>100000</v>
      </c>
      <c r="R38" s="29"/>
      <c r="S38" s="36"/>
      <c r="T38" s="36"/>
      <c r="U38" s="36"/>
      <c r="V38" s="36"/>
      <c r="W38" s="36"/>
      <c r="X38" s="36"/>
      <c r="Y38" s="36"/>
      <c r="Z38" s="36"/>
      <c r="AA38" s="35">
        <f t="shared" si="0"/>
        <v>1035000</v>
      </c>
    </row>
    <row r="39" spans="1:27" ht="12.75">
      <c r="A39" s="39" t="s">
        <v>119</v>
      </c>
      <c r="B39" s="37" t="s">
        <v>120</v>
      </c>
      <c r="C39" s="33">
        <v>700000</v>
      </c>
      <c r="D39" s="34">
        <v>0</v>
      </c>
      <c r="E39" s="33">
        <v>100000</v>
      </c>
      <c r="F39" s="35">
        <v>100000</v>
      </c>
      <c r="G39" s="36">
        <v>300000</v>
      </c>
      <c r="H39" s="36">
        <v>3120000</v>
      </c>
      <c r="I39" s="36"/>
      <c r="J39" s="36"/>
      <c r="K39" s="36">
        <v>97000</v>
      </c>
      <c r="L39" s="36"/>
      <c r="M39" s="36"/>
      <c r="N39" s="36">
        <v>34000</v>
      </c>
      <c r="O39" s="36">
        <v>2153487</v>
      </c>
      <c r="P39" s="36">
        <v>30000</v>
      </c>
      <c r="Q39" s="36">
        <v>10000</v>
      </c>
      <c r="R39" s="29">
        <v>25000</v>
      </c>
      <c r="S39" s="36"/>
      <c r="T39" s="36">
        <v>220000</v>
      </c>
      <c r="U39" s="36">
        <v>300000</v>
      </c>
      <c r="V39" s="36">
        <v>100000</v>
      </c>
      <c r="W39" s="36"/>
      <c r="X39" s="36"/>
      <c r="Y39" s="36"/>
      <c r="Z39" s="36"/>
      <c r="AA39" s="35">
        <f t="shared" si="0"/>
        <v>7289487</v>
      </c>
    </row>
    <row r="40" spans="1:50" s="4" customFormat="1" ht="12.75">
      <c r="A40" s="45" t="s">
        <v>121</v>
      </c>
      <c r="B40" s="41" t="s">
        <v>122</v>
      </c>
      <c r="C40" s="42">
        <f>SUM(C33:C39)</f>
        <v>4740000</v>
      </c>
      <c r="D40" s="43">
        <v>0</v>
      </c>
      <c r="E40" s="42">
        <f aca="true" t="shared" si="6" ref="E40:Z40">SUM(E33:E39)</f>
        <v>100000</v>
      </c>
      <c r="F40" s="42">
        <f t="shared" si="6"/>
        <v>1040000</v>
      </c>
      <c r="G40" s="42">
        <f t="shared" si="6"/>
        <v>816000</v>
      </c>
      <c r="H40" s="42">
        <f t="shared" si="6"/>
        <v>3320000</v>
      </c>
      <c r="I40" s="42">
        <f t="shared" si="6"/>
        <v>5100000</v>
      </c>
      <c r="J40" s="42">
        <f t="shared" si="6"/>
        <v>82550</v>
      </c>
      <c r="K40" s="42">
        <f t="shared" si="6"/>
        <v>1032000</v>
      </c>
      <c r="L40" s="42">
        <f t="shared" si="6"/>
        <v>0</v>
      </c>
      <c r="M40" s="42">
        <f t="shared" si="6"/>
        <v>50000</v>
      </c>
      <c r="N40" s="42">
        <f t="shared" si="6"/>
        <v>416000</v>
      </c>
      <c r="O40" s="42">
        <f>SUM(O33:O39)</f>
        <v>2153487</v>
      </c>
      <c r="P40" s="42">
        <f t="shared" si="6"/>
        <v>60000</v>
      </c>
      <c r="Q40" s="42">
        <f t="shared" si="6"/>
        <v>870000</v>
      </c>
      <c r="R40" s="42">
        <f t="shared" si="6"/>
        <v>252000</v>
      </c>
      <c r="S40" s="42">
        <f t="shared" si="6"/>
        <v>0</v>
      </c>
      <c r="T40" s="42">
        <f t="shared" si="6"/>
        <v>2746000</v>
      </c>
      <c r="U40" s="42">
        <f t="shared" si="6"/>
        <v>300000</v>
      </c>
      <c r="V40" s="42">
        <f t="shared" si="6"/>
        <v>230000</v>
      </c>
      <c r="W40" s="42">
        <f t="shared" si="6"/>
        <v>4200945</v>
      </c>
      <c r="X40" s="42">
        <f t="shared" si="6"/>
        <v>0</v>
      </c>
      <c r="Y40" s="42">
        <f t="shared" si="6"/>
        <v>0</v>
      </c>
      <c r="Z40" s="42">
        <f t="shared" si="6"/>
        <v>0</v>
      </c>
      <c r="AA40" s="35">
        <f t="shared" si="0"/>
        <v>27508982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27" ht="12.75">
      <c r="A41" s="39" t="s">
        <v>123</v>
      </c>
      <c r="B41" s="37" t="s">
        <v>124</v>
      </c>
      <c r="C41" s="33"/>
      <c r="D41" s="34"/>
      <c r="E41" s="33"/>
      <c r="F41" s="35"/>
      <c r="G41" s="36">
        <v>150000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9">
        <v>50000</v>
      </c>
      <c r="S41" s="36"/>
      <c r="T41" s="36">
        <v>10000</v>
      </c>
      <c r="U41" s="36"/>
      <c r="V41" s="36"/>
      <c r="W41" s="36"/>
      <c r="X41" s="36"/>
      <c r="Y41" s="36"/>
      <c r="Z41" s="36"/>
      <c r="AA41" s="35">
        <f t="shared" si="0"/>
        <v>210000</v>
      </c>
    </row>
    <row r="42" spans="1:27" ht="12.75">
      <c r="A42" s="39" t="s">
        <v>125</v>
      </c>
      <c r="B42" s="37" t="s">
        <v>126</v>
      </c>
      <c r="C42" s="33"/>
      <c r="D42" s="34"/>
      <c r="E42" s="33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9"/>
      <c r="S42" s="36"/>
      <c r="T42" s="36"/>
      <c r="U42" s="36"/>
      <c r="V42" s="36"/>
      <c r="W42" s="36"/>
      <c r="X42" s="36"/>
      <c r="Y42" s="36"/>
      <c r="Z42" s="36"/>
      <c r="AA42" s="35">
        <f t="shared" si="0"/>
        <v>0</v>
      </c>
    </row>
    <row r="43" spans="1:50" s="4" customFormat="1" ht="12.75">
      <c r="A43" s="45" t="s">
        <v>127</v>
      </c>
      <c r="B43" s="41" t="s">
        <v>128</v>
      </c>
      <c r="C43" s="42">
        <f>SUM(C41:C42)</f>
        <v>0</v>
      </c>
      <c r="D43" s="43">
        <f aca="true" t="shared" si="7" ref="D43:Z43">SUM(D41:D42)</f>
        <v>0</v>
      </c>
      <c r="E43" s="42">
        <f t="shared" si="7"/>
        <v>0</v>
      </c>
      <c r="F43" s="42">
        <f t="shared" si="7"/>
        <v>0</v>
      </c>
      <c r="G43" s="42">
        <f t="shared" si="7"/>
        <v>150000</v>
      </c>
      <c r="H43" s="42">
        <f t="shared" si="7"/>
        <v>0</v>
      </c>
      <c r="I43" s="42">
        <f t="shared" si="7"/>
        <v>0</v>
      </c>
      <c r="J43" s="42">
        <f t="shared" si="7"/>
        <v>0</v>
      </c>
      <c r="K43" s="42">
        <f t="shared" si="7"/>
        <v>0</v>
      </c>
      <c r="L43" s="42">
        <f t="shared" si="7"/>
        <v>0</v>
      </c>
      <c r="M43" s="42">
        <f t="shared" si="7"/>
        <v>0</v>
      </c>
      <c r="N43" s="42">
        <f t="shared" si="7"/>
        <v>0</v>
      </c>
      <c r="O43" s="42"/>
      <c r="P43" s="42">
        <f t="shared" si="7"/>
        <v>0</v>
      </c>
      <c r="Q43" s="42">
        <f t="shared" si="7"/>
        <v>0</v>
      </c>
      <c r="R43" s="42">
        <f>SUM(R41:R42)</f>
        <v>50000</v>
      </c>
      <c r="S43" s="42">
        <f t="shared" si="7"/>
        <v>0</v>
      </c>
      <c r="T43" s="42">
        <f t="shared" si="7"/>
        <v>10000</v>
      </c>
      <c r="U43" s="42">
        <f t="shared" si="7"/>
        <v>0</v>
      </c>
      <c r="V43" s="42">
        <f t="shared" si="7"/>
        <v>0</v>
      </c>
      <c r="W43" s="42"/>
      <c r="X43" s="42">
        <f t="shared" si="7"/>
        <v>0</v>
      </c>
      <c r="Y43" s="42">
        <f t="shared" si="7"/>
        <v>0</v>
      </c>
      <c r="Z43" s="42">
        <f t="shared" si="7"/>
        <v>0</v>
      </c>
      <c r="AA43" s="35">
        <f t="shared" si="0"/>
        <v>210000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27" ht="12.75">
      <c r="A44" s="39" t="s">
        <v>129</v>
      </c>
      <c r="B44" s="37" t="s">
        <v>130</v>
      </c>
      <c r="C44" s="33">
        <v>324000</v>
      </c>
      <c r="D44" s="34">
        <v>0</v>
      </c>
      <c r="E44" s="33">
        <v>108000</v>
      </c>
      <c r="F44" s="35">
        <v>496800</v>
      </c>
      <c r="G44" s="36">
        <v>1038420</v>
      </c>
      <c r="H44" s="36">
        <v>907200</v>
      </c>
      <c r="I44" s="36">
        <v>1377000</v>
      </c>
      <c r="J44" s="36">
        <v>0</v>
      </c>
      <c r="K44" s="36">
        <v>31000</v>
      </c>
      <c r="L44" s="36">
        <v>63780</v>
      </c>
      <c r="M44" s="36">
        <v>97200</v>
      </c>
      <c r="N44" s="36">
        <v>112320</v>
      </c>
      <c r="O44" s="36">
        <v>581442</v>
      </c>
      <c r="P44" s="36">
        <v>24000</v>
      </c>
      <c r="Q44" s="36">
        <v>324000</v>
      </c>
      <c r="R44" s="29">
        <v>163240</v>
      </c>
      <c r="S44" s="36"/>
      <c r="T44" s="36">
        <v>819720</v>
      </c>
      <c r="U44" s="36">
        <v>126900</v>
      </c>
      <c r="V44" s="36">
        <v>170100</v>
      </c>
      <c r="W44" s="36">
        <v>1134255</v>
      </c>
      <c r="X44" s="36">
        <v>970225</v>
      </c>
      <c r="Y44" s="36"/>
      <c r="Z44" s="36"/>
      <c r="AA44" s="35">
        <f t="shared" si="0"/>
        <v>8869602</v>
      </c>
    </row>
    <row r="45" spans="1:27" ht="12.75">
      <c r="A45" s="39" t="s">
        <v>131</v>
      </c>
      <c r="B45" s="37" t="s">
        <v>132</v>
      </c>
      <c r="C45" s="33"/>
      <c r="D45" s="34"/>
      <c r="E45" s="33"/>
      <c r="F45" s="35"/>
      <c r="G45" s="36"/>
      <c r="H45" s="36">
        <v>3000000</v>
      </c>
      <c r="I45" s="36"/>
      <c r="J45" s="36"/>
      <c r="K45" s="36"/>
      <c r="L45" s="36"/>
      <c r="M45" s="36"/>
      <c r="N45" s="36"/>
      <c r="O45" s="36"/>
      <c r="P45" s="36"/>
      <c r="Q45" s="36"/>
      <c r="R45" s="29"/>
      <c r="S45" s="36"/>
      <c r="T45" s="36"/>
      <c r="U45" s="36"/>
      <c r="V45" s="36"/>
      <c r="W45" s="36"/>
      <c r="X45" s="36"/>
      <c r="Y45" s="36"/>
      <c r="Z45" s="36"/>
      <c r="AA45" s="35">
        <f t="shared" si="0"/>
        <v>3000000</v>
      </c>
    </row>
    <row r="46" spans="1:27" ht="12.75">
      <c r="A46" s="39" t="s">
        <v>133</v>
      </c>
      <c r="B46" s="37" t="s">
        <v>134</v>
      </c>
      <c r="C46" s="33"/>
      <c r="D46" s="34"/>
      <c r="E46" s="33"/>
      <c r="F46" s="35"/>
      <c r="G46" s="36"/>
      <c r="H46" s="36">
        <v>35726</v>
      </c>
      <c r="I46" s="36"/>
      <c r="J46" s="36"/>
      <c r="K46" s="36"/>
      <c r="L46" s="36"/>
      <c r="M46" s="36"/>
      <c r="N46" s="36"/>
      <c r="O46" s="36"/>
      <c r="P46" s="36"/>
      <c r="Q46" s="36"/>
      <c r="R46" s="29"/>
      <c r="S46" s="36"/>
      <c r="T46" s="36"/>
      <c r="U46" s="36"/>
      <c r="V46" s="36"/>
      <c r="W46" s="36"/>
      <c r="X46" s="36"/>
      <c r="Y46" s="36"/>
      <c r="Z46" s="36"/>
      <c r="AA46" s="35">
        <f t="shared" si="0"/>
        <v>35726</v>
      </c>
    </row>
    <row r="47" spans="1:27" ht="12.75">
      <c r="A47" s="39" t="s">
        <v>135</v>
      </c>
      <c r="B47" s="37" t="s">
        <v>136</v>
      </c>
      <c r="C47" s="33"/>
      <c r="D47" s="34"/>
      <c r="E47" s="33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9"/>
      <c r="S47" s="36"/>
      <c r="T47" s="36"/>
      <c r="U47" s="36"/>
      <c r="V47" s="36"/>
      <c r="W47" s="36"/>
      <c r="X47" s="36"/>
      <c r="Y47" s="36"/>
      <c r="Z47" s="36"/>
      <c r="AA47" s="35">
        <f t="shared" si="0"/>
        <v>0</v>
      </c>
    </row>
    <row r="48" spans="1:27" ht="12.75">
      <c r="A48" s="39" t="s">
        <v>137</v>
      </c>
      <c r="B48" s="37" t="s">
        <v>138</v>
      </c>
      <c r="C48" s="33">
        <v>15000</v>
      </c>
      <c r="D48" s="34"/>
      <c r="E48" s="33"/>
      <c r="F48" s="35"/>
      <c r="G48" s="36">
        <v>250000</v>
      </c>
      <c r="H48" s="36"/>
      <c r="I48" s="36"/>
      <c r="J48" s="36"/>
      <c r="K48" s="36"/>
      <c r="L48" s="36"/>
      <c r="M48" s="36">
        <v>40000</v>
      </c>
      <c r="N48" s="36"/>
      <c r="O48" s="36"/>
      <c r="P48" s="36"/>
      <c r="Q48" s="36"/>
      <c r="R48" s="29">
        <v>37000</v>
      </c>
      <c r="S48" s="36"/>
      <c r="T48" s="36"/>
      <c r="U48" s="36"/>
      <c r="V48" s="36"/>
      <c r="W48" s="36"/>
      <c r="X48" s="36"/>
      <c r="Y48" s="36"/>
      <c r="Z48" s="36"/>
      <c r="AA48" s="35">
        <f t="shared" si="0"/>
        <v>342000</v>
      </c>
    </row>
    <row r="49" spans="1:50" s="4" customFormat="1" ht="12.75">
      <c r="A49" s="45" t="s">
        <v>139</v>
      </c>
      <c r="B49" s="41" t="s">
        <v>140</v>
      </c>
      <c r="C49" s="42">
        <f>SUM(C44:C48)</f>
        <v>339000</v>
      </c>
      <c r="D49" s="43">
        <f aca="true" t="shared" si="8" ref="D49:Z49">SUM(D44:D48)</f>
        <v>0</v>
      </c>
      <c r="E49" s="42">
        <f t="shared" si="8"/>
        <v>108000</v>
      </c>
      <c r="F49" s="42">
        <f t="shared" si="8"/>
        <v>496800</v>
      </c>
      <c r="G49" s="42">
        <f t="shared" si="8"/>
        <v>1288420</v>
      </c>
      <c r="H49" s="42">
        <f t="shared" si="8"/>
        <v>3942926</v>
      </c>
      <c r="I49" s="42">
        <f t="shared" si="8"/>
        <v>1377000</v>
      </c>
      <c r="J49" s="42">
        <f t="shared" si="8"/>
        <v>0</v>
      </c>
      <c r="K49" s="42">
        <f t="shared" si="8"/>
        <v>31000</v>
      </c>
      <c r="L49" s="42">
        <f t="shared" si="8"/>
        <v>63780</v>
      </c>
      <c r="M49" s="42">
        <f t="shared" si="8"/>
        <v>137200</v>
      </c>
      <c r="N49" s="42">
        <f t="shared" si="8"/>
        <v>112320</v>
      </c>
      <c r="O49" s="42">
        <f t="shared" si="8"/>
        <v>581442</v>
      </c>
      <c r="P49" s="42">
        <f t="shared" si="8"/>
        <v>24000</v>
      </c>
      <c r="Q49" s="42">
        <f t="shared" si="8"/>
        <v>324000</v>
      </c>
      <c r="R49" s="42">
        <f>SUM(R44:R48)</f>
        <v>200240</v>
      </c>
      <c r="S49" s="42">
        <f t="shared" si="8"/>
        <v>0</v>
      </c>
      <c r="T49" s="42">
        <f t="shared" si="8"/>
        <v>819720</v>
      </c>
      <c r="U49" s="42">
        <f t="shared" si="8"/>
        <v>126900</v>
      </c>
      <c r="V49" s="42">
        <f t="shared" si="8"/>
        <v>170100</v>
      </c>
      <c r="W49" s="42">
        <f t="shared" si="8"/>
        <v>1134255</v>
      </c>
      <c r="X49" s="42">
        <f t="shared" si="8"/>
        <v>970225</v>
      </c>
      <c r="Y49" s="42">
        <f t="shared" si="8"/>
        <v>0</v>
      </c>
      <c r="Z49" s="42">
        <f t="shared" si="8"/>
        <v>0</v>
      </c>
      <c r="AA49" s="35">
        <f t="shared" si="0"/>
        <v>12247328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s="4" customFormat="1" ht="12.75">
      <c r="A50" s="48" t="s">
        <v>141</v>
      </c>
      <c r="B50" s="47" t="s">
        <v>142</v>
      </c>
      <c r="C50" s="42">
        <f>C29+C32+C40+C43+C49</f>
        <v>5329000</v>
      </c>
      <c r="D50" s="43">
        <f aca="true" t="shared" si="9" ref="D50:Z50">D29+D32+D40+D43+D49</f>
        <v>0</v>
      </c>
      <c r="E50" s="42">
        <f t="shared" si="9"/>
        <v>508000</v>
      </c>
      <c r="F50" s="42">
        <f t="shared" si="9"/>
        <v>2336800</v>
      </c>
      <c r="G50" s="42">
        <f t="shared" si="9"/>
        <v>5314420</v>
      </c>
      <c r="H50" s="42">
        <f t="shared" si="9"/>
        <v>7942926</v>
      </c>
      <c r="I50" s="42">
        <f t="shared" si="9"/>
        <v>6477000</v>
      </c>
      <c r="J50" s="42">
        <f t="shared" si="9"/>
        <v>82550</v>
      </c>
      <c r="K50" s="42">
        <f t="shared" si="9"/>
        <v>1063000</v>
      </c>
      <c r="L50" s="42">
        <f t="shared" si="9"/>
        <v>300000</v>
      </c>
      <c r="M50" s="42">
        <f t="shared" si="9"/>
        <v>497200</v>
      </c>
      <c r="N50" s="42">
        <f t="shared" si="9"/>
        <v>528320</v>
      </c>
      <c r="O50" s="42">
        <f t="shared" si="9"/>
        <v>2734929</v>
      </c>
      <c r="P50" s="42">
        <f t="shared" si="9"/>
        <v>114000</v>
      </c>
      <c r="Q50" s="42">
        <f t="shared" si="9"/>
        <v>1524000</v>
      </c>
      <c r="R50" s="42">
        <f t="shared" si="9"/>
        <v>787240</v>
      </c>
      <c r="S50" s="42">
        <f t="shared" si="9"/>
        <v>0</v>
      </c>
      <c r="T50" s="42">
        <f t="shared" si="9"/>
        <v>3865720</v>
      </c>
      <c r="U50" s="42">
        <f t="shared" si="9"/>
        <v>596900</v>
      </c>
      <c r="V50" s="42">
        <f t="shared" si="9"/>
        <v>800100</v>
      </c>
      <c r="W50" s="42">
        <f t="shared" si="9"/>
        <v>5335200</v>
      </c>
      <c r="X50" s="42">
        <f t="shared" si="9"/>
        <v>4563653</v>
      </c>
      <c r="Y50" s="42">
        <f t="shared" si="9"/>
        <v>0</v>
      </c>
      <c r="Z50" s="42">
        <f t="shared" si="9"/>
        <v>0</v>
      </c>
      <c r="AA50" s="35">
        <f t="shared" si="0"/>
        <v>50700958</v>
      </c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27" ht="12.75">
      <c r="A51" s="51" t="s">
        <v>143</v>
      </c>
      <c r="B51" s="37" t="s">
        <v>144</v>
      </c>
      <c r="C51" s="33"/>
      <c r="D51" s="34"/>
      <c r="E51" s="33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9"/>
      <c r="S51" s="36"/>
      <c r="T51" s="36"/>
      <c r="U51" s="36"/>
      <c r="V51" s="36"/>
      <c r="W51" s="36"/>
      <c r="X51" s="36"/>
      <c r="Y51" s="36"/>
      <c r="Z51" s="36"/>
      <c r="AA51" s="35">
        <f t="shared" si="0"/>
        <v>0</v>
      </c>
    </row>
    <row r="52" spans="1:27" ht="12.75">
      <c r="A52" s="51" t="s">
        <v>145</v>
      </c>
      <c r="B52" s="37" t="s">
        <v>146</v>
      </c>
      <c r="C52" s="33"/>
      <c r="D52" s="34"/>
      <c r="E52" s="33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9"/>
      <c r="S52" s="36"/>
      <c r="T52" s="36"/>
      <c r="U52" s="36"/>
      <c r="V52" s="36"/>
      <c r="W52" s="36"/>
      <c r="X52" s="36"/>
      <c r="Y52" s="36"/>
      <c r="Z52" s="36"/>
      <c r="AA52" s="35">
        <f t="shared" si="0"/>
        <v>0</v>
      </c>
    </row>
    <row r="53" spans="1:27" ht="12.75">
      <c r="A53" s="52" t="s">
        <v>147</v>
      </c>
      <c r="B53" s="37" t="s">
        <v>148</v>
      </c>
      <c r="C53" s="33"/>
      <c r="D53" s="34"/>
      <c r="E53" s="33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9"/>
      <c r="S53" s="36"/>
      <c r="T53" s="36"/>
      <c r="U53" s="36"/>
      <c r="V53" s="36"/>
      <c r="W53" s="36"/>
      <c r="X53" s="36"/>
      <c r="Y53" s="36"/>
      <c r="Z53" s="36"/>
      <c r="AA53" s="35">
        <f t="shared" si="0"/>
        <v>0</v>
      </c>
    </row>
    <row r="54" spans="1:27" ht="12.75">
      <c r="A54" s="52" t="s">
        <v>149</v>
      </c>
      <c r="B54" s="37" t="s">
        <v>150</v>
      </c>
      <c r="C54" s="33"/>
      <c r="D54" s="34"/>
      <c r="E54" s="33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29"/>
      <c r="S54" s="36"/>
      <c r="T54" s="36"/>
      <c r="U54" s="36"/>
      <c r="V54" s="36"/>
      <c r="W54" s="36"/>
      <c r="X54" s="36"/>
      <c r="Y54" s="36"/>
      <c r="Z54" s="36"/>
      <c r="AA54" s="35">
        <f t="shared" si="0"/>
        <v>0</v>
      </c>
    </row>
    <row r="55" spans="1:27" ht="12.75">
      <c r="A55" s="52" t="s">
        <v>151</v>
      </c>
      <c r="B55" s="37" t="s">
        <v>152</v>
      </c>
      <c r="C55" s="33"/>
      <c r="D55" s="34"/>
      <c r="E55" s="33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29"/>
      <c r="S55" s="36"/>
      <c r="T55" s="36"/>
      <c r="U55" s="36"/>
      <c r="V55" s="36"/>
      <c r="W55" s="36"/>
      <c r="X55" s="36"/>
      <c r="Y55" s="36"/>
      <c r="Z55" s="36"/>
      <c r="AA55" s="35">
        <f t="shared" si="0"/>
        <v>0</v>
      </c>
    </row>
    <row r="56" spans="1:27" ht="12.75">
      <c r="A56" s="51" t="s">
        <v>153</v>
      </c>
      <c r="B56" s="37" t="s">
        <v>154</v>
      </c>
      <c r="C56" s="33"/>
      <c r="D56" s="34"/>
      <c r="E56" s="33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29"/>
      <c r="S56" s="36"/>
      <c r="T56" s="36"/>
      <c r="U56" s="36"/>
      <c r="V56" s="36"/>
      <c r="W56" s="36"/>
      <c r="X56" s="36"/>
      <c r="Y56" s="36"/>
      <c r="Z56" s="36"/>
      <c r="AA56" s="35">
        <f t="shared" si="0"/>
        <v>0</v>
      </c>
    </row>
    <row r="57" spans="1:27" ht="12.75">
      <c r="A57" s="51" t="s">
        <v>155</v>
      </c>
      <c r="B57" s="37" t="s">
        <v>156</v>
      </c>
      <c r="C57" s="33"/>
      <c r="D57" s="34"/>
      <c r="E57" s="33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9"/>
      <c r="S57" s="36"/>
      <c r="T57" s="36"/>
      <c r="U57" s="36"/>
      <c r="V57" s="36"/>
      <c r="W57" s="36"/>
      <c r="X57" s="36"/>
      <c r="Y57" s="36"/>
      <c r="Z57" s="36"/>
      <c r="AA57" s="35">
        <f t="shared" si="0"/>
        <v>0</v>
      </c>
    </row>
    <row r="58" spans="1:27" ht="12.75">
      <c r="A58" s="51" t="s">
        <v>157</v>
      </c>
      <c r="B58" s="37" t="s">
        <v>158</v>
      </c>
      <c r="C58" s="33"/>
      <c r="D58" s="34"/>
      <c r="E58" s="33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9"/>
      <c r="S58" s="36"/>
      <c r="T58" s="36"/>
      <c r="U58" s="36"/>
      <c r="V58" s="36"/>
      <c r="W58" s="36"/>
      <c r="X58" s="36"/>
      <c r="Y58" s="36">
        <v>20950000</v>
      </c>
      <c r="Z58" s="36"/>
      <c r="AA58" s="35">
        <f t="shared" si="0"/>
        <v>20950000</v>
      </c>
    </row>
    <row r="59" spans="1:50" s="4" customFormat="1" ht="12.75">
      <c r="A59" s="53" t="s">
        <v>159</v>
      </c>
      <c r="B59" s="47" t="s">
        <v>160</v>
      </c>
      <c r="C59" s="42">
        <f>SUM(C51:C58)</f>
        <v>0</v>
      </c>
      <c r="D59" s="43">
        <f aca="true" t="shared" si="10" ref="D59:Z59">SUM(D51:D58)</f>
        <v>0</v>
      </c>
      <c r="E59" s="42">
        <f t="shared" si="10"/>
        <v>0</v>
      </c>
      <c r="F59" s="42">
        <f t="shared" si="10"/>
        <v>0</v>
      </c>
      <c r="G59" s="42">
        <f t="shared" si="10"/>
        <v>0</v>
      </c>
      <c r="H59" s="42">
        <f t="shared" si="10"/>
        <v>0</v>
      </c>
      <c r="I59" s="42">
        <f t="shared" si="10"/>
        <v>0</v>
      </c>
      <c r="J59" s="42">
        <f t="shared" si="10"/>
        <v>0</v>
      </c>
      <c r="K59" s="42">
        <f t="shared" si="10"/>
        <v>0</v>
      </c>
      <c r="L59" s="42">
        <f t="shared" si="10"/>
        <v>0</v>
      </c>
      <c r="M59" s="42">
        <f t="shared" si="10"/>
        <v>0</v>
      </c>
      <c r="N59" s="42">
        <f t="shared" si="10"/>
        <v>0</v>
      </c>
      <c r="O59" s="42">
        <f t="shared" si="10"/>
        <v>0</v>
      </c>
      <c r="P59" s="42">
        <f t="shared" si="10"/>
        <v>0</v>
      </c>
      <c r="Q59" s="42">
        <f t="shared" si="10"/>
        <v>0</v>
      </c>
      <c r="R59" s="42">
        <f t="shared" si="10"/>
        <v>0</v>
      </c>
      <c r="S59" s="42">
        <f t="shared" si="10"/>
        <v>0</v>
      </c>
      <c r="T59" s="42">
        <f t="shared" si="10"/>
        <v>0</v>
      </c>
      <c r="U59" s="42">
        <f t="shared" si="10"/>
        <v>0</v>
      </c>
      <c r="V59" s="42">
        <f t="shared" si="10"/>
        <v>0</v>
      </c>
      <c r="W59" s="42"/>
      <c r="X59" s="42">
        <f t="shared" si="10"/>
        <v>0</v>
      </c>
      <c r="Y59" s="42">
        <f t="shared" si="10"/>
        <v>20950000</v>
      </c>
      <c r="Z59" s="42">
        <f t="shared" si="10"/>
        <v>0</v>
      </c>
      <c r="AA59" s="35">
        <f t="shared" si="0"/>
        <v>20950000</v>
      </c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27" ht="12.75">
      <c r="A60" s="54" t="s">
        <v>161</v>
      </c>
      <c r="B60" s="37" t="s">
        <v>162</v>
      </c>
      <c r="C60" s="33"/>
      <c r="D60" s="34"/>
      <c r="E60" s="33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9"/>
      <c r="S60" s="36"/>
      <c r="T60" s="36"/>
      <c r="U60" s="36"/>
      <c r="V60" s="36"/>
      <c r="W60" s="36"/>
      <c r="X60" s="36"/>
      <c r="Y60" s="36"/>
      <c r="Z60" s="36"/>
      <c r="AA60" s="35">
        <f t="shared" si="0"/>
        <v>0</v>
      </c>
    </row>
    <row r="61" spans="1:27" ht="12.75">
      <c r="A61" s="54" t="s">
        <v>163</v>
      </c>
      <c r="B61" s="37" t="s">
        <v>164</v>
      </c>
      <c r="C61" s="33"/>
      <c r="D61" s="34">
        <v>1010067</v>
      </c>
      <c r="E61" s="33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9"/>
      <c r="S61" s="36"/>
      <c r="T61" s="36"/>
      <c r="U61" s="36"/>
      <c r="V61" s="36"/>
      <c r="W61" s="36"/>
      <c r="X61" s="36"/>
      <c r="Y61" s="36"/>
      <c r="Z61" s="36"/>
      <c r="AA61" s="35">
        <f t="shared" si="0"/>
        <v>1010067</v>
      </c>
    </row>
    <row r="62" spans="1:27" ht="12.75">
      <c r="A62" s="54" t="s">
        <v>165</v>
      </c>
      <c r="B62" s="37" t="s">
        <v>166</v>
      </c>
      <c r="C62" s="33"/>
      <c r="D62" s="34"/>
      <c r="E62" s="33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9"/>
      <c r="S62" s="36"/>
      <c r="T62" s="36"/>
      <c r="U62" s="36"/>
      <c r="V62" s="36"/>
      <c r="W62" s="36"/>
      <c r="X62" s="36"/>
      <c r="Y62" s="36"/>
      <c r="Z62" s="36"/>
      <c r="AA62" s="35">
        <f t="shared" si="0"/>
        <v>0</v>
      </c>
    </row>
    <row r="63" spans="1:27" ht="12.75">
      <c r="A63" s="54" t="s">
        <v>167</v>
      </c>
      <c r="B63" s="37" t="s">
        <v>168</v>
      </c>
      <c r="C63" s="33"/>
      <c r="D63" s="34"/>
      <c r="E63" s="33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29"/>
      <c r="S63" s="36"/>
      <c r="T63" s="36"/>
      <c r="U63" s="36"/>
      <c r="V63" s="36"/>
      <c r="W63" s="36"/>
      <c r="X63" s="36"/>
      <c r="Y63" s="36"/>
      <c r="Z63" s="36"/>
      <c r="AA63" s="35">
        <f t="shared" si="0"/>
        <v>0</v>
      </c>
    </row>
    <row r="64" spans="1:27" ht="12.75">
      <c r="A64" s="54" t="s">
        <v>169</v>
      </c>
      <c r="B64" s="37" t="s">
        <v>170</v>
      </c>
      <c r="C64" s="33"/>
      <c r="D64" s="34"/>
      <c r="E64" s="33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9"/>
      <c r="S64" s="36"/>
      <c r="T64" s="36"/>
      <c r="U64" s="36"/>
      <c r="V64" s="36"/>
      <c r="W64" s="36"/>
      <c r="X64" s="36"/>
      <c r="Y64" s="36"/>
      <c r="Z64" s="36"/>
      <c r="AA64" s="35">
        <f t="shared" si="0"/>
        <v>0</v>
      </c>
    </row>
    <row r="65" spans="1:27" ht="12.75">
      <c r="A65" s="54" t="s">
        <v>171</v>
      </c>
      <c r="B65" s="37" t="s">
        <v>172</v>
      </c>
      <c r="C65" s="33"/>
      <c r="D65" s="34"/>
      <c r="E65" s="33"/>
      <c r="F65" s="35"/>
      <c r="G65" s="36"/>
      <c r="H65" s="36">
        <v>1250000</v>
      </c>
      <c r="I65" s="36"/>
      <c r="J65" s="36"/>
      <c r="K65" s="36"/>
      <c r="L65" s="36"/>
      <c r="M65" s="36"/>
      <c r="N65" s="36"/>
      <c r="O65" s="36"/>
      <c r="P65" s="36"/>
      <c r="Q65" s="36"/>
      <c r="R65" s="29"/>
      <c r="S65" s="36"/>
      <c r="T65" s="36"/>
      <c r="U65" s="36"/>
      <c r="V65" s="36"/>
      <c r="W65" s="36"/>
      <c r="X65" s="36"/>
      <c r="Y65" s="36"/>
      <c r="Z65" s="36"/>
      <c r="AA65" s="35">
        <f t="shared" si="0"/>
        <v>1250000</v>
      </c>
    </row>
    <row r="66" spans="1:27" ht="12.75">
      <c r="A66" s="54" t="s">
        <v>173</v>
      </c>
      <c r="B66" s="37" t="s">
        <v>174</v>
      </c>
      <c r="C66" s="33"/>
      <c r="D66" s="34"/>
      <c r="E66" s="33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29"/>
      <c r="S66" s="36"/>
      <c r="T66" s="36"/>
      <c r="U66" s="36"/>
      <c r="V66" s="36"/>
      <c r="W66" s="36"/>
      <c r="X66" s="36"/>
      <c r="Y66" s="36"/>
      <c r="Z66" s="36"/>
      <c r="AA66" s="35">
        <f t="shared" si="0"/>
        <v>0</v>
      </c>
    </row>
    <row r="67" spans="1:27" ht="12.75">
      <c r="A67" s="54" t="s">
        <v>175</v>
      </c>
      <c r="B67" s="37" t="s">
        <v>176</v>
      </c>
      <c r="C67" s="33"/>
      <c r="D67" s="34"/>
      <c r="E67" s="33"/>
      <c r="F67" s="35"/>
      <c r="G67" s="36"/>
      <c r="H67" s="36">
        <v>1000000</v>
      </c>
      <c r="I67" s="36"/>
      <c r="J67" s="36"/>
      <c r="K67" s="36"/>
      <c r="L67" s="36"/>
      <c r="M67" s="36"/>
      <c r="N67" s="36"/>
      <c r="O67" s="36"/>
      <c r="P67" s="36"/>
      <c r="Q67" s="36"/>
      <c r="R67" s="29"/>
      <c r="S67" s="36"/>
      <c r="T67" s="36"/>
      <c r="U67" s="36"/>
      <c r="V67" s="36"/>
      <c r="W67" s="36"/>
      <c r="X67" s="36"/>
      <c r="Y67" s="36"/>
      <c r="Z67" s="36"/>
      <c r="AA67" s="35">
        <f t="shared" si="0"/>
        <v>1000000</v>
      </c>
    </row>
    <row r="68" spans="1:27" ht="12.75">
      <c r="A68" s="54" t="s">
        <v>177</v>
      </c>
      <c r="B68" s="37" t="s">
        <v>178</v>
      </c>
      <c r="C68" s="33"/>
      <c r="D68" s="34"/>
      <c r="E68" s="33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9"/>
      <c r="S68" s="36"/>
      <c r="T68" s="36"/>
      <c r="U68" s="36"/>
      <c r="V68" s="36"/>
      <c r="W68" s="36"/>
      <c r="X68" s="36"/>
      <c r="Y68" s="36"/>
      <c r="Z68" s="36"/>
      <c r="AA68" s="35">
        <f t="shared" si="0"/>
        <v>0</v>
      </c>
    </row>
    <row r="69" spans="1:27" ht="12.75">
      <c r="A69" s="55" t="s">
        <v>179</v>
      </c>
      <c r="B69" s="37" t="s">
        <v>180</v>
      </c>
      <c r="C69" s="33"/>
      <c r="D69" s="34"/>
      <c r="E69" s="33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9"/>
      <c r="S69" s="36"/>
      <c r="T69" s="36"/>
      <c r="U69" s="36"/>
      <c r="V69" s="36"/>
      <c r="W69" s="36"/>
      <c r="X69" s="36"/>
      <c r="Y69" s="36"/>
      <c r="Z69" s="36"/>
      <c r="AA69" s="35">
        <f t="shared" si="0"/>
        <v>0</v>
      </c>
    </row>
    <row r="70" spans="1:27" ht="12.75">
      <c r="A70" s="54" t="s">
        <v>181</v>
      </c>
      <c r="B70" s="37" t="s">
        <v>182</v>
      </c>
      <c r="C70" s="33"/>
      <c r="D70" s="34"/>
      <c r="E70" s="33"/>
      <c r="F70" s="35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9"/>
      <c r="S70" s="36"/>
      <c r="T70" s="36"/>
      <c r="U70" s="36"/>
      <c r="V70" s="36"/>
      <c r="W70" s="36"/>
      <c r="X70" s="36"/>
      <c r="Y70" s="36"/>
      <c r="Z70" s="36"/>
      <c r="AA70" s="35"/>
    </row>
    <row r="71" spans="1:27" ht="12.75">
      <c r="A71" s="55" t="s">
        <v>183</v>
      </c>
      <c r="B71" s="37" t="s">
        <v>184</v>
      </c>
      <c r="C71" s="33"/>
      <c r="D71" s="34"/>
      <c r="E71" s="33"/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9"/>
      <c r="S71" s="36">
        <v>3692000</v>
      </c>
      <c r="T71" s="36"/>
      <c r="U71" s="36"/>
      <c r="V71" s="36"/>
      <c r="W71" s="36"/>
      <c r="X71" s="36"/>
      <c r="Y71" s="36"/>
      <c r="Z71" s="36"/>
      <c r="AA71" s="35">
        <f>SUM(C71:Z71)</f>
        <v>3692000</v>
      </c>
    </row>
    <row r="72" spans="1:27" ht="12.75">
      <c r="A72" s="55" t="s">
        <v>185</v>
      </c>
      <c r="B72" s="37" t="s">
        <v>186</v>
      </c>
      <c r="C72" s="33"/>
      <c r="D72" s="34"/>
      <c r="E72" s="33"/>
      <c r="F72" s="35"/>
      <c r="G72" s="36"/>
      <c r="H72" s="36">
        <v>308077</v>
      </c>
      <c r="I72" s="36"/>
      <c r="J72" s="36"/>
      <c r="K72" s="36"/>
      <c r="L72" s="36"/>
      <c r="M72" s="36"/>
      <c r="N72" s="36"/>
      <c r="O72" s="36"/>
      <c r="P72" s="36"/>
      <c r="Q72" s="36"/>
      <c r="R72" s="29"/>
      <c r="S72" s="36"/>
      <c r="T72" s="36"/>
      <c r="U72" s="36"/>
      <c r="V72" s="36"/>
      <c r="W72" s="36"/>
      <c r="X72" s="36"/>
      <c r="Y72" s="36"/>
      <c r="Z72" s="36"/>
      <c r="AA72" s="35">
        <f aca="true" t="shared" si="11" ref="AA72:AA127">SUM(C72:Z72)</f>
        <v>308077</v>
      </c>
    </row>
    <row r="73" spans="1:50" s="4" customFormat="1" ht="12.75">
      <c r="A73" s="53" t="s">
        <v>187</v>
      </c>
      <c r="B73" s="47" t="s">
        <v>188</v>
      </c>
      <c r="C73" s="42">
        <f>SUM(C60:C72)</f>
        <v>0</v>
      </c>
      <c r="D73" s="43">
        <f aca="true" t="shared" si="12" ref="D73:Z73">SUM(D60:D72)</f>
        <v>1010067</v>
      </c>
      <c r="E73" s="42">
        <f t="shared" si="12"/>
        <v>0</v>
      </c>
      <c r="F73" s="42">
        <f t="shared" si="12"/>
        <v>0</v>
      </c>
      <c r="G73" s="42">
        <f t="shared" si="12"/>
        <v>0</v>
      </c>
      <c r="H73" s="42">
        <f t="shared" si="12"/>
        <v>2558077</v>
      </c>
      <c r="I73" s="42">
        <f t="shared" si="12"/>
        <v>0</v>
      </c>
      <c r="J73" s="42">
        <f t="shared" si="12"/>
        <v>0</v>
      </c>
      <c r="K73" s="42">
        <f t="shared" si="12"/>
        <v>0</v>
      </c>
      <c r="L73" s="42">
        <f t="shared" si="12"/>
        <v>0</v>
      </c>
      <c r="M73" s="42">
        <f t="shared" si="12"/>
        <v>0</v>
      </c>
      <c r="N73" s="42">
        <f t="shared" si="12"/>
        <v>0</v>
      </c>
      <c r="O73" s="42">
        <f t="shared" si="12"/>
        <v>0</v>
      </c>
      <c r="P73" s="42">
        <f t="shared" si="12"/>
        <v>0</v>
      </c>
      <c r="Q73" s="42">
        <f t="shared" si="12"/>
        <v>0</v>
      </c>
      <c r="R73" s="42">
        <f t="shared" si="12"/>
        <v>0</v>
      </c>
      <c r="S73" s="42">
        <f t="shared" si="12"/>
        <v>3692000</v>
      </c>
      <c r="T73" s="42">
        <f t="shared" si="12"/>
        <v>0</v>
      </c>
      <c r="U73" s="42">
        <f t="shared" si="12"/>
        <v>0</v>
      </c>
      <c r="V73" s="42">
        <f t="shared" si="12"/>
        <v>0</v>
      </c>
      <c r="W73" s="42"/>
      <c r="X73" s="42">
        <f t="shared" si="12"/>
        <v>0</v>
      </c>
      <c r="Y73" s="42">
        <f t="shared" si="12"/>
        <v>0</v>
      </c>
      <c r="Z73" s="42">
        <f t="shared" si="12"/>
        <v>0</v>
      </c>
      <c r="AA73" s="35">
        <f t="shared" si="11"/>
        <v>7260144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4" customFormat="1" ht="12.75">
      <c r="A74" s="56" t="s">
        <v>189</v>
      </c>
      <c r="B74" s="47"/>
      <c r="C74" s="42"/>
      <c r="D74" s="43"/>
      <c r="E74" s="42"/>
      <c r="F74" s="4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5">
        <f t="shared" si="11"/>
        <v>0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27" ht="12.75">
      <c r="A75" s="57" t="s">
        <v>190</v>
      </c>
      <c r="B75" s="37" t="s">
        <v>191</v>
      </c>
      <c r="C75" s="33"/>
      <c r="D75" s="34"/>
      <c r="E75" s="33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9"/>
      <c r="S75" s="36"/>
      <c r="T75" s="36"/>
      <c r="U75" s="36"/>
      <c r="V75" s="36"/>
      <c r="W75" s="36"/>
      <c r="X75" s="36"/>
      <c r="Y75" s="36"/>
      <c r="Z75" s="36"/>
      <c r="AA75" s="35">
        <f t="shared" si="11"/>
        <v>0</v>
      </c>
    </row>
    <row r="76" spans="1:27" ht="12.75">
      <c r="A76" s="57" t="s">
        <v>192</v>
      </c>
      <c r="B76" s="37" t="s">
        <v>193</v>
      </c>
      <c r="C76" s="33"/>
      <c r="D76" s="34"/>
      <c r="E76" s="33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9"/>
      <c r="S76" s="36"/>
      <c r="T76" s="36"/>
      <c r="U76" s="36"/>
      <c r="V76" s="36"/>
      <c r="W76" s="36"/>
      <c r="X76" s="36"/>
      <c r="Y76" s="36"/>
      <c r="Z76" s="36"/>
      <c r="AA76" s="35">
        <f t="shared" si="11"/>
        <v>0</v>
      </c>
    </row>
    <row r="77" spans="1:27" ht="12.75">
      <c r="A77" s="57" t="s">
        <v>194</v>
      </c>
      <c r="B77" s="37" t="s">
        <v>195</v>
      </c>
      <c r="C77" s="33"/>
      <c r="D77" s="34"/>
      <c r="E77" s="33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9"/>
      <c r="S77" s="36"/>
      <c r="T77" s="36"/>
      <c r="U77" s="36">
        <v>28802</v>
      </c>
      <c r="V77" s="36"/>
      <c r="W77" s="36"/>
      <c r="X77" s="36"/>
      <c r="Y77" s="36"/>
      <c r="Z77" s="36"/>
      <c r="AA77" s="35">
        <f t="shared" si="11"/>
        <v>28802</v>
      </c>
    </row>
    <row r="78" spans="1:27" ht="12.75">
      <c r="A78" s="57" t="s">
        <v>196</v>
      </c>
      <c r="B78" s="37" t="s">
        <v>197</v>
      </c>
      <c r="C78" s="33"/>
      <c r="D78" s="34"/>
      <c r="E78" s="33"/>
      <c r="F78" s="3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29"/>
      <c r="S78" s="36"/>
      <c r="T78" s="36">
        <v>165201</v>
      </c>
      <c r="U78" s="36"/>
      <c r="V78" s="36"/>
      <c r="W78" s="36"/>
      <c r="X78" s="36">
        <v>2881629</v>
      </c>
      <c r="Y78" s="36"/>
      <c r="Z78" s="36"/>
      <c r="AA78" s="35">
        <f t="shared" si="11"/>
        <v>3046830</v>
      </c>
    </row>
    <row r="79" spans="1:27" ht="12.75">
      <c r="A79" s="44" t="s">
        <v>198</v>
      </c>
      <c r="B79" s="37" t="s">
        <v>199</v>
      </c>
      <c r="C79" s="33"/>
      <c r="D79" s="34"/>
      <c r="E79" s="33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9"/>
      <c r="S79" s="36"/>
      <c r="T79" s="36"/>
      <c r="U79" s="36"/>
      <c r="V79" s="36"/>
      <c r="W79" s="36"/>
      <c r="X79" s="36"/>
      <c r="Y79" s="36"/>
      <c r="Z79" s="36"/>
      <c r="AA79" s="35">
        <f t="shared" si="11"/>
        <v>0</v>
      </c>
    </row>
    <row r="80" spans="1:27" ht="12.75">
      <c r="A80" s="44" t="s">
        <v>200</v>
      </c>
      <c r="B80" s="37" t="s">
        <v>201</v>
      </c>
      <c r="C80" s="33"/>
      <c r="D80" s="34"/>
      <c r="E80" s="33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29"/>
      <c r="S80" s="36"/>
      <c r="T80" s="36"/>
      <c r="U80" s="36"/>
      <c r="V80" s="36"/>
      <c r="W80" s="36"/>
      <c r="X80" s="36"/>
      <c r="Y80" s="36"/>
      <c r="Z80" s="36"/>
      <c r="AA80" s="35">
        <f t="shared" si="11"/>
        <v>0</v>
      </c>
    </row>
    <row r="81" spans="1:27" ht="12.75">
      <c r="A81" s="44" t="s">
        <v>202</v>
      </c>
      <c r="B81" s="37" t="s">
        <v>203</v>
      </c>
      <c r="C81" s="33"/>
      <c r="D81" s="34"/>
      <c r="E81" s="33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9"/>
      <c r="S81" s="36"/>
      <c r="T81" s="36"/>
      <c r="U81" s="36"/>
      <c r="V81" s="36"/>
      <c r="W81" s="36"/>
      <c r="X81" s="36">
        <v>830421</v>
      </c>
      <c r="Y81" s="36"/>
      <c r="Z81" s="36"/>
      <c r="AA81" s="35">
        <f t="shared" si="11"/>
        <v>830421</v>
      </c>
    </row>
    <row r="82" spans="1:50" s="4" customFormat="1" ht="12.75">
      <c r="A82" s="58" t="s">
        <v>204</v>
      </c>
      <c r="B82" s="47" t="s">
        <v>205</v>
      </c>
      <c r="C82" s="42">
        <f>SUM(C75:C81)</f>
        <v>0</v>
      </c>
      <c r="D82" s="43">
        <f aca="true" t="shared" si="13" ref="D82:Z82">SUM(D75:D81)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  <c r="M82" s="42">
        <f t="shared" si="13"/>
        <v>0</v>
      </c>
      <c r="N82" s="42">
        <f t="shared" si="13"/>
        <v>0</v>
      </c>
      <c r="O82" s="42">
        <f t="shared" si="13"/>
        <v>0</v>
      </c>
      <c r="P82" s="42">
        <f t="shared" si="13"/>
        <v>0</v>
      </c>
      <c r="Q82" s="42">
        <f t="shared" si="13"/>
        <v>0</v>
      </c>
      <c r="R82" s="42">
        <f t="shared" si="13"/>
        <v>0</v>
      </c>
      <c r="S82" s="42">
        <f t="shared" si="13"/>
        <v>0</v>
      </c>
      <c r="T82" s="42">
        <f t="shared" si="13"/>
        <v>165201</v>
      </c>
      <c r="U82" s="42">
        <f t="shared" si="13"/>
        <v>28802</v>
      </c>
      <c r="V82" s="42">
        <f t="shared" si="13"/>
        <v>0</v>
      </c>
      <c r="W82" s="42"/>
      <c r="X82" s="42">
        <f t="shared" si="13"/>
        <v>3712050</v>
      </c>
      <c r="Y82" s="42">
        <f t="shared" si="13"/>
        <v>0</v>
      </c>
      <c r="Z82" s="42">
        <f t="shared" si="13"/>
        <v>0</v>
      </c>
      <c r="AA82" s="35">
        <f t="shared" si="11"/>
        <v>3906053</v>
      </c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27" ht="12.75">
      <c r="A83" s="51" t="s">
        <v>206</v>
      </c>
      <c r="B83" s="37" t="s">
        <v>207</v>
      </c>
      <c r="C83" s="33"/>
      <c r="D83" s="34"/>
      <c r="E83" s="33">
        <v>34640203</v>
      </c>
      <c r="F83" s="35">
        <v>300000</v>
      </c>
      <c r="G83" s="36"/>
      <c r="H83" s="36"/>
      <c r="I83" s="36"/>
      <c r="J83" s="36"/>
      <c r="K83" s="36">
        <v>2000000</v>
      </c>
      <c r="L83" s="36"/>
      <c r="M83" s="36"/>
      <c r="N83" s="36"/>
      <c r="O83" s="36"/>
      <c r="P83" s="36"/>
      <c r="Q83" s="36"/>
      <c r="R83" s="29"/>
      <c r="S83" s="36"/>
      <c r="T83" s="36">
        <v>100000</v>
      </c>
      <c r="U83" s="36"/>
      <c r="V83" s="36"/>
      <c r="W83" s="36"/>
      <c r="X83" s="36"/>
      <c r="Y83" s="36"/>
      <c r="Z83" s="36">
        <v>42847468</v>
      </c>
      <c r="AA83" s="35">
        <f t="shared" si="11"/>
        <v>79887671</v>
      </c>
    </row>
    <row r="84" spans="1:27" ht="12.75">
      <c r="A84" s="51" t="s">
        <v>208</v>
      </c>
      <c r="B84" s="37" t="s">
        <v>209</v>
      </c>
      <c r="C84" s="33"/>
      <c r="D84" s="34"/>
      <c r="E84" s="33"/>
      <c r="F84" s="35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29"/>
      <c r="S84" s="36"/>
      <c r="T84" s="36"/>
      <c r="U84" s="36"/>
      <c r="V84" s="36"/>
      <c r="W84" s="36"/>
      <c r="X84" s="36"/>
      <c r="Y84" s="36"/>
      <c r="Z84" s="36"/>
      <c r="AA84" s="35">
        <f t="shared" si="11"/>
        <v>0</v>
      </c>
    </row>
    <row r="85" spans="1:27" ht="12.75">
      <c r="A85" s="51" t="s">
        <v>210</v>
      </c>
      <c r="B85" s="37" t="s">
        <v>211</v>
      </c>
      <c r="C85" s="33"/>
      <c r="D85" s="34"/>
      <c r="E85" s="33"/>
      <c r="F85" s="35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29"/>
      <c r="S85" s="36"/>
      <c r="T85" s="36"/>
      <c r="U85" s="36"/>
      <c r="V85" s="36"/>
      <c r="W85" s="36"/>
      <c r="X85" s="36"/>
      <c r="Y85" s="36"/>
      <c r="Z85" s="36"/>
      <c r="AA85" s="35">
        <f t="shared" si="11"/>
        <v>0</v>
      </c>
    </row>
    <row r="86" spans="1:27" ht="12.75">
      <c r="A86" s="51" t="s">
        <v>212</v>
      </c>
      <c r="B86" s="37" t="s">
        <v>213</v>
      </c>
      <c r="C86" s="33"/>
      <c r="D86" s="34"/>
      <c r="E86" s="33">
        <v>9352855</v>
      </c>
      <c r="F86" s="35">
        <v>81000</v>
      </c>
      <c r="G86" s="36"/>
      <c r="H86" s="36"/>
      <c r="I86" s="36"/>
      <c r="J86" s="36"/>
      <c r="K86" s="36">
        <v>540000</v>
      </c>
      <c r="L86" s="36"/>
      <c r="M86" s="36"/>
      <c r="N86" s="36"/>
      <c r="O86" s="36"/>
      <c r="P86" s="36"/>
      <c r="Q86" s="36"/>
      <c r="R86" s="29"/>
      <c r="S86" s="36"/>
      <c r="T86" s="36">
        <v>27000</v>
      </c>
      <c r="U86" s="36"/>
      <c r="V86" s="36"/>
      <c r="W86" s="36"/>
      <c r="X86" s="36"/>
      <c r="Y86" s="36"/>
      <c r="Z86" s="36">
        <v>11568816</v>
      </c>
      <c r="AA86" s="35">
        <f t="shared" si="11"/>
        <v>21569671</v>
      </c>
    </row>
    <row r="87" spans="1:50" s="4" customFormat="1" ht="12.75">
      <c r="A87" s="53" t="s">
        <v>214</v>
      </c>
      <c r="B87" s="47" t="s">
        <v>215</v>
      </c>
      <c r="C87" s="42">
        <f>SUM(C83:C86)</f>
        <v>0</v>
      </c>
      <c r="D87" s="43">
        <f aca="true" t="shared" si="14" ref="D87:Z87">SUM(D83:D86)</f>
        <v>0</v>
      </c>
      <c r="E87" s="42">
        <f t="shared" si="14"/>
        <v>43993058</v>
      </c>
      <c r="F87" s="42">
        <f t="shared" si="14"/>
        <v>381000</v>
      </c>
      <c r="G87" s="42">
        <f t="shared" si="14"/>
        <v>0</v>
      </c>
      <c r="H87" s="42">
        <f t="shared" si="14"/>
        <v>0</v>
      </c>
      <c r="I87" s="42">
        <f t="shared" si="14"/>
        <v>0</v>
      </c>
      <c r="J87" s="42">
        <f t="shared" si="14"/>
        <v>0</v>
      </c>
      <c r="K87" s="42">
        <f>SUM(K83:K86)</f>
        <v>2540000</v>
      </c>
      <c r="L87" s="42">
        <f t="shared" si="14"/>
        <v>0</v>
      </c>
      <c r="M87" s="42">
        <f t="shared" si="14"/>
        <v>0</v>
      </c>
      <c r="N87" s="42">
        <f t="shared" si="14"/>
        <v>0</v>
      </c>
      <c r="O87" s="42">
        <f t="shared" si="14"/>
        <v>0</v>
      </c>
      <c r="P87" s="42">
        <f t="shared" si="14"/>
        <v>0</v>
      </c>
      <c r="Q87" s="42">
        <f t="shared" si="14"/>
        <v>0</v>
      </c>
      <c r="R87" s="42">
        <f t="shared" si="14"/>
        <v>0</v>
      </c>
      <c r="S87" s="42">
        <f t="shared" si="14"/>
        <v>0</v>
      </c>
      <c r="T87" s="42">
        <f t="shared" si="14"/>
        <v>127000</v>
      </c>
      <c r="U87" s="42">
        <f t="shared" si="14"/>
        <v>0</v>
      </c>
      <c r="V87" s="42">
        <f t="shared" si="14"/>
        <v>0</v>
      </c>
      <c r="W87" s="42"/>
      <c r="X87" s="42">
        <f t="shared" si="14"/>
        <v>0</v>
      </c>
      <c r="Y87" s="42">
        <f t="shared" si="14"/>
        <v>0</v>
      </c>
      <c r="Z87" s="42">
        <f t="shared" si="14"/>
        <v>54416284</v>
      </c>
      <c r="AA87" s="35">
        <f t="shared" si="11"/>
        <v>101457342</v>
      </c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27" ht="12.75">
      <c r="A88" s="51" t="s">
        <v>216</v>
      </c>
      <c r="B88" s="37" t="s">
        <v>217</v>
      </c>
      <c r="C88" s="33"/>
      <c r="D88" s="34"/>
      <c r="E88" s="33"/>
      <c r="F88" s="3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29"/>
      <c r="S88" s="36"/>
      <c r="T88" s="36"/>
      <c r="U88" s="36"/>
      <c r="V88" s="36"/>
      <c r="W88" s="36"/>
      <c r="X88" s="36"/>
      <c r="Y88" s="36"/>
      <c r="Z88" s="36"/>
      <c r="AA88" s="35">
        <f t="shared" si="11"/>
        <v>0</v>
      </c>
    </row>
    <row r="89" spans="1:27" ht="12.75">
      <c r="A89" s="51" t="s">
        <v>218</v>
      </c>
      <c r="B89" s="37" t="s">
        <v>219</v>
      </c>
      <c r="C89" s="33"/>
      <c r="D89" s="34"/>
      <c r="E89" s="33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29"/>
      <c r="S89" s="36"/>
      <c r="T89" s="36"/>
      <c r="U89" s="36"/>
      <c r="V89" s="36"/>
      <c r="W89" s="36"/>
      <c r="X89" s="36"/>
      <c r="Y89" s="36"/>
      <c r="Z89" s="36"/>
      <c r="AA89" s="35">
        <f t="shared" si="11"/>
        <v>0</v>
      </c>
    </row>
    <row r="90" spans="1:27" ht="12.75">
      <c r="A90" s="51" t="s">
        <v>220</v>
      </c>
      <c r="B90" s="37" t="s">
        <v>221</v>
      </c>
      <c r="C90" s="33"/>
      <c r="D90" s="34"/>
      <c r="E90" s="33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29"/>
      <c r="S90" s="36"/>
      <c r="T90" s="36"/>
      <c r="U90" s="36"/>
      <c r="V90" s="36"/>
      <c r="W90" s="36"/>
      <c r="X90" s="36"/>
      <c r="Y90" s="36"/>
      <c r="Z90" s="36"/>
      <c r="AA90" s="35">
        <f t="shared" si="11"/>
        <v>0</v>
      </c>
    </row>
    <row r="91" spans="1:27" ht="12.75">
      <c r="A91" s="51" t="s">
        <v>222</v>
      </c>
      <c r="B91" s="37" t="s">
        <v>223</v>
      </c>
      <c r="C91" s="33"/>
      <c r="D91" s="34"/>
      <c r="E91" s="33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29"/>
      <c r="S91" s="36"/>
      <c r="T91" s="36"/>
      <c r="U91" s="36"/>
      <c r="V91" s="36"/>
      <c r="W91" s="36"/>
      <c r="X91" s="36"/>
      <c r="Y91" s="36"/>
      <c r="Z91" s="36"/>
      <c r="AA91" s="35">
        <f t="shared" si="11"/>
        <v>0</v>
      </c>
    </row>
    <row r="92" spans="1:27" ht="12.75">
      <c r="A92" s="51" t="s">
        <v>224</v>
      </c>
      <c r="B92" s="37" t="s">
        <v>225</v>
      </c>
      <c r="C92" s="33"/>
      <c r="D92" s="34"/>
      <c r="E92" s="33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29"/>
      <c r="S92" s="36"/>
      <c r="T92" s="36"/>
      <c r="U92" s="36"/>
      <c r="V92" s="36"/>
      <c r="W92" s="36"/>
      <c r="X92" s="36"/>
      <c r="Y92" s="36"/>
      <c r="Z92" s="36"/>
      <c r="AA92" s="35">
        <f t="shared" si="11"/>
        <v>0</v>
      </c>
    </row>
    <row r="93" spans="1:27" ht="12.75">
      <c r="A93" s="51" t="s">
        <v>226</v>
      </c>
      <c r="B93" s="37" t="s">
        <v>227</v>
      </c>
      <c r="C93" s="33"/>
      <c r="D93" s="34"/>
      <c r="E93" s="33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29"/>
      <c r="S93" s="36"/>
      <c r="T93" s="36"/>
      <c r="U93" s="36"/>
      <c r="V93" s="36"/>
      <c r="W93" s="36"/>
      <c r="X93" s="36"/>
      <c r="Y93" s="36"/>
      <c r="Z93" s="36"/>
      <c r="AA93" s="35">
        <f t="shared" si="11"/>
        <v>0</v>
      </c>
    </row>
    <row r="94" spans="1:27" ht="12.75">
      <c r="A94" s="51" t="s">
        <v>228</v>
      </c>
      <c r="B94" s="37" t="s">
        <v>229</v>
      </c>
      <c r="C94" s="33"/>
      <c r="D94" s="34"/>
      <c r="E94" s="33"/>
      <c r="F94" s="35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29"/>
      <c r="S94" s="36"/>
      <c r="T94" s="36"/>
      <c r="U94" s="36"/>
      <c r="V94" s="36"/>
      <c r="W94" s="36"/>
      <c r="X94" s="36"/>
      <c r="Y94" s="36"/>
      <c r="Z94" s="36"/>
      <c r="AA94" s="35">
        <f t="shared" si="11"/>
        <v>0</v>
      </c>
    </row>
    <row r="95" spans="1:27" ht="12.75">
      <c r="A95" s="51" t="s">
        <v>230</v>
      </c>
      <c r="B95" s="37" t="s">
        <v>231</v>
      </c>
      <c r="C95" s="33"/>
      <c r="D95" s="34"/>
      <c r="E95" s="33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29"/>
      <c r="S95" s="36"/>
      <c r="T95" s="36"/>
      <c r="U95" s="36"/>
      <c r="V95" s="36"/>
      <c r="W95" s="36"/>
      <c r="X95" s="36"/>
      <c r="Y95" s="36"/>
      <c r="Z95" s="36"/>
      <c r="AA95" s="35">
        <f t="shared" si="11"/>
        <v>0</v>
      </c>
    </row>
    <row r="96" spans="1:27" ht="12.75">
      <c r="A96" s="51" t="s">
        <v>232</v>
      </c>
      <c r="B96" s="37" t="s">
        <v>233</v>
      </c>
      <c r="C96" s="33"/>
      <c r="D96" s="34"/>
      <c r="E96" s="33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29"/>
      <c r="S96" s="36"/>
      <c r="T96" s="36"/>
      <c r="U96" s="36"/>
      <c r="V96" s="36"/>
      <c r="W96" s="36"/>
      <c r="X96" s="36"/>
      <c r="Y96" s="36"/>
      <c r="Z96" s="36"/>
      <c r="AA96" s="35"/>
    </row>
    <row r="97" spans="1:50" s="4" customFormat="1" ht="12.75">
      <c r="A97" s="53" t="s">
        <v>234</v>
      </c>
      <c r="B97" s="47" t="s">
        <v>235</v>
      </c>
      <c r="C97" s="42">
        <f aca="true" t="shared" si="15" ref="C97:Z97">SUM(C88:C95)</f>
        <v>0</v>
      </c>
      <c r="D97" s="43">
        <f t="shared" si="15"/>
        <v>0</v>
      </c>
      <c r="E97" s="42">
        <f t="shared" si="15"/>
        <v>0</v>
      </c>
      <c r="F97" s="42">
        <f t="shared" si="15"/>
        <v>0</v>
      </c>
      <c r="G97" s="42">
        <f t="shared" si="15"/>
        <v>0</v>
      </c>
      <c r="H97" s="42">
        <f t="shared" si="15"/>
        <v>0</v>
      </c>
      <c r="I97" s="42">
        <f t="shared" si="15"/>
        <v>0</v>
      </c>
      <c r="J97" s="42">
        <f t="shared" si="15"/>
        <v>0</v>
      </c>
      <c r="K97" s="42">
        <f t="shared" si="15"/>
        <v>0</v>
      </c>
      <c r="L97" s="42">
        <f t="shared" si="15"/>
        <v>0</v>
      </c>
      <c r="M97" s="42">
        <f t="shared" si="15"/>
        <v>0</v>
      </c>
      <c r="N97" s="42">
        <f t="shared" si="15"/>
        <v>0</v>
      </c>
      <c r="O97" s="42">
        <f t="shared" si="15"/>
        <v>0</v>
      </c>
      <c r="P97" s="42">
        <f t="shared" si="15"/>
        <v>0</v>
      </c>
      <c r="Q97" s="42">
        <f t="shared" si="15"/>
        <v>0</v>
      </c>
      <c r="R97" s="42">
        <f t="shared" si="15"/>
        <v>0</v>
      </c>
      <c r="S97" s="42">
        <f t="shared" si="15"/>
        <v>0</v>
      </c>
      <c r="T97" s="42">
        <f t="shared" si="15"/>
        <v>0</v>
      </c>
      <c r="U97" s="42">
        <f t="shared" si="15"/>
        <v>0</v>
      </c>
      <c r="V97" s="42">
        <f t="shared" si="15"/>
        <v>0</v>
      </c>
      <c r="W97" s="42"/>
      <c r="X97" s="42">
        <f t="shared" si="15"/>
        <v>0</v>
      </c>
      <c r="Y97" s="42">
        <f t="shared" si="15"/>
        <v>0</v>
      </c>
      <c r="Z97" s="42">
        <f t="shared" si="15"/>
        <v>0</v>
      </c>
      <c r="AA97" s="35">
        <f t="shared" si="11"/>
        <v>0</v>
      </c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4" customFormat="1" ht="12.75">
      <c r="A98" s="56" t="s">
        <v>236</v>
      </c>
      <c r="B98" s="47"/>
      <c r="C98" s="42"/>
      <c r="D98" s="43"/>
      <c r="E98" s="42"/>
      <c r="F98" s="4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5">
        <f t="shared" si="11"/>
        <v>0</v>
      </c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s="4" customFormat="1" ht="12.75">
      <c r="A99" s="59" t="s">
        <v>237</v>
      </c>
      <c r="B99" s="60" t="s">
        <v>238</v>
      </c>
      <c r="C99" s="42">
        <f aca="true" t="shared" si="16" ref="C99:Z99">C24+C25+C50+C59+C73+C82+C87+C97</f>
        <v>8065050</v>
      </c>
      <c r="D99" s="43">
        <f t="shared" si="16"/>
        <v>1010067</v>
      </c>
      <c r="E99" s="42">
        <f t="shared" si="16"/>
        <v>44501058</v>
      </c>
      <c r="F99" s="42">
        <f t="shared" si="16"/>
        <v>2717800</v>
      </c>
      <c r="G99" s="42">
        <f t="shared" si="16"/>
        <v>14350400</v>
      </c>
      <c r="H99" s="42">
        <f t="shared" si="16"/>
        <v>27488209</v>
      </c>
      <c r="I99" s="42">
        <f t="shared" si="16"/>
        <v>6477000</v>
      </c>
      <c r="J99" s="42">
        <f t="shared" si="16"/>
        <v>224070</v>
      </c>
      <c r="K99" s="42">
        <f t="shared" si="16"/>
        <v>3603000</v>
      </c>
      <c r="L99" s="42">
        <f t="shared" si="16"/>
        <v>300000</v>
      </c>
      <c r="M99" s="42">
        <f t="shared" si="16"/>
        <v>497200</v>
      </c>
      <c r="N99" s="42">
        <f t="shared" si="16"/>
        <v>528320</v>
      </c>
      <c r="O99" s="42">
        <f t="shared" si="16"/>
        <v>2734929</v>
      </c>
      <c r="P99" s="42">
        <f t="shared" si="16"/>
        <v>114000</v>
      </c>
      <c r="Q99" s="42">
        <f t="shared" si="16"/>
        <v>1524000</v>
      </c>
      <c r="R99" s="42">
        <f t="shared" si="16"/>
        <v>8079219</v>
      </c>
      <c r="S99" s="42">
        <f t="shared" si="16"/>
        <v>3692000</v>
      </c>
      <c r="T99" s="42">
        <f t="shared" si="16"/>
        <v>7617352</v>
      </c>
      <c r="U99" s="42">
        <f t="shared" si="16"/>
        <v>625702</v>
      </c>
      <c r="V99" s="42">
        <f t="shared" si="16"/>
        <v>800100</v>
      </c>
      <c r="W99" s="42">
        <f t="shared" si="16"/>
        <v>5335200</v>
      </c>
      <c r="X99" s="42">
        <f t="shared" si="16"/>
        <v>114991474</v>
      </c>
      <c r="Y99" s="42">
        <f t="shared" si="16"/>
        <v>20950000</v>
      </c>
      <c r="Z99" s="42">
        <f t="shared" si="16"/>
        <v>54416284</v>
      </c>
      <c r="AA99" s="35">
        <f t="shared" si="11"/>
        <v>330642434</v>
      </c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27" ht="19.5" customHeight="1">
      <c r="A100" s="51" t="s">
        <v>239</v>
      </c>
      <c r="B100" s="39" t="s">
        <v>240</v>
      </c>
      <c r="C100" s="61"/>
      <c r="D100" s="62"/>
      <c r="E100" s="61"/>
      <c r="F100" s="35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S100" s="63"/>
      <c r="T100" s="63"/>
      <c r="U100" s="63"/>
      <c r="V100" s="63"/>
      <c r="W100" s="63"/>
      <c r="X100" s="63"/>
      <c r="Y100" s="36"/>
      <c r="Z100" s="36"/>
      <c r="AA100" s="35">
        <f t="shared" si="11"/>
        <v>0</v>
      </c>
    </row>
    <row r="101" spans="1:27" ht="16.5" customHeight="1">
      <c r="A101" s="51" t="s">
        <v>241</v>
      </c>
      <c r="B101" s="39" t="s">
        <v>242</v>
      </c>
      <c r="C101" s="61"/>
      <c r="D101" s="62"/>
      <c r="E101" s="61"/>
      <c r="F101" s="35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3"/>
      <c r="T101" s="63"/>
      <c r="U101" s="63"/>
      <c r="V101" s="63"/>
      <c r="W101" s="63"/>
      <c r="X101" s="63"/>
      <c r="Y101" s="36"/>
      <c r="Z101" s="36"/>
      <c r="AA101" s="35">
        <f t="shared" si="11"/>
        <v>0</v>
      </c>
    </row>
    <row r="102" spans="1:27" ht="16.5" customHeight="1">
      <c r="A102" s="51" t="s">
        <v>243</v>
      </c>
      <c r="B102" s="39" t="s">
        <v>244</v>
      </c>
      <c r="C102" s="61"/>
      <c r="D102" s="62"/>
      <c r="E102" s="61"/>
      <c r="F102" s="35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3"/>
      <c r="T102" s="63"/>
      <c r="U102" s="63"/>
      <c r="V102" s="63"/>
      <c r="W102" s="63"/>
      <c r="X102" s="63"/>
      <c r="Y102" s="36"/>
      <c r="Z102" s="36"/>
      <c r="AA102" s="35">
        <f t="shared" si="11"/>
        <v>0</v>
      </c>
    </row>
    <row r="103" spans="1:50" s="4" customFormat="1" ht="12.75">
      <c r="A103" s="65" t="s">
        <v>245</v>
      </c>
      <c r="B103" s="45" t="s">
        <v>246</v>
      </c>
      <c r="C103" s="66">
        <f>SUM(C100:C102)</f>
        <v>0</v>
      </c>
      <c r="D103" s="67">
        <f aca="true" t="shared" si="17" ref="D103:Z103">SUM(D100:D102)</f>
        <v>0</v>
      </c>
      <c r="E103" s="66">
        <f t="shared" si="17"/>
        <v>0</v>
      </c>
      <c r="F103" s="66">
        <f t="shared" si="17"/>
        <v>0</v>
      </c>
      <c r="G103" s="66">
        <f t="shared" si="17"/>
        <v>0</v>
      </c>
      <c r="H103" s="66">
        <f t="shared" si="17"/>
        <v>0</v>
      </c>
      <c r="I103" s="66">
        <f t="shared" si="17"/>
        <v>0</v>
      </c>
      <c r="J103" s="66">
        <f t="shared" si="17"/>
        <v>0</v>
      </c>
      <c r="K103" s="66">
        <f t="shared" si="17"/>
        <v>0</v>
      </c>
      <c r="L103" s="66">
        <f t="shared" si="17"/>
        <v>0</v>
      </c>
      <c r="M103" s="66">
        <f t="shared" si="17"/>
        <v>0</v>
      </c>
      <c r="N103" s="66">
        <f t="shared" si="17"/>
        <v>0</v>
      </c>
      <c r="O103" s="66">
        <f t="shared" si="17"/>
        <v>0</v>
      </c>
      <c r="P103" s="66">
        <f t="shared" si="17"/>
        <v>0</v>
      </c>
      <c r="Q103" s="66">
        <f t="shared" si="17"/>
        <v>0</v>
      </c>
      <c r="R103" s="66">
        <f t="shared" si="17"/>
        <v>0</v>
      </c>
      <c r="S103" s="66">
        <f t="shared" si="17"/>
        <v>0</v>
      </c>
      <c r="T103" s="66">
        <f t="shared" si="17"/>
        <v>0</v>
      </c>
      <c r="U103" s="66">
        <f t="shared" si="17"/>
        <v>0</v>
      </c>
      <c r="V103" s="66">
        <f t="shared" si="17"/>
        <v>0</v>
      </c>
      <c r="W103" s="66"/>
      <c r="X103" s="66">
        <f t="shared" si="17"/>
        <v>0</v>
      </c>
      <c r="Y103" s="66">
        <f t="shared" si="17"/>
        <v>0</v>
      </c>
      <c r="Z103" s="66">
        <f t="shared" si="17"/>
        <v>0</v>
      </c>
      <c r="AA103" s="35">
        <f t="shared" si="11"/>
        <v>0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27" ht="12.75">
      <c r="A104" s="68" t="s">
        <v>247</v>
      </c>
      <c r="B104" s="39" t="s">
        <v>248</v>
      </c>
      <c r="C104" s="69"/>
      <c r="D104" s="70"/>
      <c r="E104" s="69"/>
      <c r="F104" s="35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36"/>
      <c r="Z104" s="36"/>
      <c r="AA104" s="35">
        <f t="shared" si="11"/>
        <v>0</v>
      </c>
    </row>
    <row r="105" spans="1:27" ht="12.75">
      <c r="A105" s="68" t="s">
        <v>247</v>
      </c>
      <c r="B105" s="39" t="s">
        <v>249</v>
      </c>
      <c r="C105" s="69"/>
      <c r="D105" s="70"/>
      <c r="E105" s="69"/>
      <c r="F105" s="35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36"/>
      <c r="Z105" s="36"/>
      <c r="AA105" s="35">
        <f t="shared" si="11"/>
        <v>0</v>
      </c>
    </row>
    <row r="106" spans="1:27" ht="12.75">
      <c r="A106" s="51" t="s">
        <v>250</v>
      </c>
      <c r="B106" s="39" t="s">
        <v>251</v>
      </c>
      <c r="C106" s="61"/>
      <c r="D106" s="62"/>
      <c r="E106" s="61"/>
      <c r="F106" s="35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63"/>
      <c r="T106" s="63"/>
      <c r="U106" s="63"/>
      <c r="V106" s="63"/>
      <c r="W106" s="63"/>
      <c r="X106" s="63"/>
      <c r="Y106" s="36"/>
      <c r="Z106" s="36"/>
      <c r="AA106" s="35">
        <f t="shared" si="11"/>
        <v>0</v>
      </c>
    </row>
    <row r="107" spans="1:27" ht="12.75">
      <c r="A107" s="51" t="s">
        <v>252</v>
      </c>
      <c r="B107" s="39" t="s">
        <v>253</v>
      </c>
      <c r="C107" s="61"/>
      <c r="D107" s="62"/>
      <c r="E107" s="61"/>
      <c r="F107" s="35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3"/>
      <c r="T107" s="63"/>
      <c r="U107" s="63"/>
      <c r="V107" s="63"/>
      <c r="W107" s="63"/>
      <c r="X107" s="63"/>
      <c r="Y107" s="36"/>
      <c r="Z107" s="36"/>
      <c r="AA107" s="35">
        <f t="shared" si="11"/>
        <v>0</v>
      </c>
    </row>
    <row r="108" spans="1:27" ht="12.75">
      <c r="A108" s="51" t="s">
        <v>254</v>
      </c>
      <c r="B108" s="39" t="s">
        <v>255</v>
      </c>
      <c r="C108" s="61"/>
      <c r="D108" s="62"/>
      <c r="E108" s="61"/>
      <c r="F108" s="35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3"/>
      <c r="T108" s="63"/>
      <c r="U108" s="63"/>
      <c r="V108" s="63"/>
      <c r="W108" s="63"/>
      <c r="X108" s="63"/>
      <c r="Y108" s="36"/>
      <c r="Z108" s="36"/>
      <c r="AA108" s="35"/>
    </row>
    <row r="109" spans="1:27" ht="12.75">
      <c r="A109" s="51" t="s">
        <v>256</v>
      </c>
      <c r="B109" s="39" t="s">
        <v>257</v>
      </c>
      <c r="C109" s="61"/>
      <c r="D109" s="62"/>
      <c r="E109" s="61"/>
      <c r="F109" s="35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63"/>
      <c r="T109" s="63"/>
      <c r="U109" s="63"/>
      <c r="V109" s="63"/>
      <c r="W109" s="63"/>
      <c r="X109" s="63"/>
      <c r="Y109" s="36"/>
      <c r="Z109" s="36"/>
      <c r="AA109" s="35"/>
    </row>
    <row r="110" spans="1:50" s="4" customFormat="1" ht="12.75">
      <c r="A110" s="73" t="s">
        <v>258</v>
      </c>
      <c r="B110" s="45" t="s">
        <v>259</v>
      </c>
      <c r="C110" s="74">
        <f>SUM(C104:C107)</f>
        <v>0</v>
      </c>
      <c r="D110" s="75">
        <f aca="true" t="shared" si="18" ref="D110:Z110">SUM(D104:D107)</f>
        <v>0</v>
      </c>
      <c r="E110" s="74">
        <f t="shared" si="18"/>
        <v>0</v>
      </c>
      <c r="F110" s="74">
        <f t="shared" si="18"/>
        <v>0</v>
      </c>
      <c r="G110" s="74">
        <f t="shared" si="18"/>
        <v>0</v>
      </c>
      <c r="H110" s="74">
        <f t="shared" si="18"/>
        <v>0</v>
      </c>
      <c r="I110" s="74">
        <f t="shared" si="18"/>
        <v>0</v>
      </c>
      <c r="J110" s="74">
        <f t="shared" si="18"/>
        <v>0</v>
      </c>
      <c r="K110" s="74">
        <f t="shared" si="18"/>
        <v>0</v>
      </c>
      <c r="L110" s="74">
        <f t="shared" si="18"/>
        <v>0</v>
      </c>
      <c r="M110" s="74">
        <f t="shared" si="18"/>
        <v>0</v>
      </c>
      <c r="N110" s="74">
        <f t="shared" si="18"/>
        <v>0</v>
      </c>
      <c r="O110" s="74">
        <f t="shared" si="18"/>
        <v>0</v>
      </c>
      <c r="P110" s="74">
        <f t="shared" si="18"/>
        <v>0</v>
      </c>
      <c r="Q110" s="74">
        <f t="shared" si="18"/>
        <v>0</v>
      </c>
      <c r="R110" s="74">
        <f t="shared" si="18"/>
        <v>0</v>
      </c>
      <c r="S110" s="74">
        <f t="shared" si="18"/>
        <v>0</v>
      </c>
      <c r="T110" s="74">
        <f t="shared" si="18"/>
        <v>0</v>
      </c>
      <c r="U110" s="74">
        <f t="shared" si="18"/>
        <v>0</v>
      </c>
      <c r="V110" s="74">
        <f t="shared" si="18"/>
        <v>0</v>
      </c>
      <c r="W110" s="74"/>
      <c r="X110" s="74">
        <f t="shared" si="18"/>
        <v>0</v>
      </c>
      <c r="Y110" s="74">
        <f t="shared" si="18"/>
        <v>0</v>
      </c>
      <c r="Z110" s="74">
        <f t="shared" si="18"/>
        <v>0</v>
      </c>
      <c r="AA110" s="35">
        <f t="shared" si="11"/>
        <v>0</v>
      </c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27" ht="12.75">
      <c r="A111" s="68" t="s">
        <v>260</v>
      </c>
      <c r="B111" s="39" t="s">
        <v>261</v>
      </c>
      <c r="C111" s="69"/>
      <c r="D111" s="70"/>
      <c r="E111" s="69"/>
      <c r="F111" s="35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36"/>
      <c r="Z111" s="36"/>
      <c r="AA111" s="35">
        <f t="shared" si="11"/>
        <v>0</v>
      </c>
    </row>
    <row r="112" spans="1:27" ht="12.75">
      <c r="A112" s="68" t="s">
        <v>262</v>
      </c>
      <c r="B112" s="39" t="s">
        <v>263</v>
      </c>
      <c r="C112" s="69"/>
      <c r="D112" s="70">
        <v>6925329</v>
      </c>
      <c r="E112" s="69"/>
      <c r="F112" s="35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36"/>
      <c r="Z112" s="36"/>
      <c r="AA112" s="35">
        <f t="shared" si="11"/>
        <v>6925329</v>
      </c>
    </row>
    <row r="113" spans="1:50" s="4" customFormat="1" ht="12.75">
      <c r="A113" s="73" t="s">
        <v>264</v>
      </c>
      <c r="B113" s="45" t="s">
        <v>265</v>
      </c>
      <c r="C113" s="74"/>
      <c r="D113" s="75"/>
      <c r="E113" s="74"/>
      <c r="F113" s="49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29"/>
      <c r="Z113" s="29"/>
      <c r="AA113" s="35">
        <f t="shared" si="11"/>
        <v>0</v>
      </c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1:27" ht="12.75">
      <c r="A114" s="68" t="s">
        <v>266</v>
      </c>
      <c r="B114" s="39" t="s">
        <v>267</v>
      </c>
      <c r="C114" s="69"/>
      <c r="D114" s="70"/>
      <c r="E114" s="69"/>
      <c r="F114" s="35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36"/>
      <c r="Z114" s="36"/>
      <c r="AA114" s="35">
        <f t="shared" si="11"/>
        <v>0</v>
      </c>
    </row>
    <row r="115" spans="1:27" ht="12.75">
      <c r="A115" s="68" t="s">
        <v>268</v>
      </c>
      <c r="B115" s="39" t="s">
        <v>269</v>
      </c>
      <c r="C115" s="69"/>
      <c r="D115" s="70"/>
      <c r="E115" s="69"/>
      <c r="F115" s="35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36"/>
      <c r="Z115" s="36"/>
      <c r="AA115" s="35">
        <f t="shared" si="11"/>
        <v>0</v>
      </c>
    </row>
    <row r="116" spans="1:27" ht="12.75">
      <c r="A116" s="68" t="s">
        <v>270</v>
      </c>
      <c r="B116" s="39" t="s">
        <v>271</v>
      </c>
      <c r="C116" s="69"/>
      <c r="D116" s="70"/>
      <c r="E116" s="69"/>
      <c r="F116" s="35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36"/>
      <c r="Z116" s="36"/>
      <c r="AA116" s="35">
        <f t="shared" si="11"/>
        <v>0</v>
      </c>
    </row>
    <row r="117" spans="1:27" ht="12.75">
      <c r="A117" s="68" t="s">
        <v>272</v>
      </c>
      <c r="B117" s="39" t="s">
        <v>273</v>
      </c>
      <c r="C117" s="69"/>
      <c r="D117" s="70"/>
      <c r="E117" s="69"/>
      <c r="F117" s="35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36"/>
      <c r="Z117" s="36"/>
      <c r="AA117" s="35"/>
    </row>
    <row r="118" spans="1:50" s="4" customFormat="1" ht="12.75">
      <c r="A118" s="76" t="s">
        <v>274</v>
      </c>
      <c r="B118" s="48" t="s">
        <v>275</v>
      </c>
      <c r="C118" s="74">
        <f>C103+C110+C111+C112+C113+C114+C115+C116</f>
        <v>0</v>
      </c>
      <c r="D118" s="75">
        <f aca="true" t="shared" si="19" ref="D118:Z118">D103+D110+D111+D112+D113+D114+D115+D116</f>
        <v>6925329</v>
      </c>
      <c r="E118" s="74">
        <f t="shared" si="19"/>
        <v>0</v>
      </c>
      <c r="F118" s="74">
        <f t="shared" si="19"/>
        <v>0</v>
      </c>
      <c r="G118" s="74">
        <f t="shared" si="19"/>
        <v>0</v>
      </c>
      <c r="H118" s="74">
        <f t="shared" si="19"/>
        <v>0</v>
      </c>
      <c r="I118" s="74">
        <f t="shared" si="19"/>
        <v>0</v>
      </c>
      <c r="J118" s="74">
        <f t="shared" si="19"/>
        <v>0</v>
      </c>
      <c r="K118" s="74">
        <f t="shared" si="19"/>
        <v>0</v>
      </c>
      <c r="L118" s="74">
        <f t="shared" si="19"/>
        <v>0</v>
      </c>
      <c r="M118" s="74">
        <f t="shared" si="19"/>
        <v>0</v>
      </c>
      <c r="N118" s="74">
        <f t="shared" si="19"/>
        <v>0</v>
      </c>
      <c r="O118" s="74">
        <f t="shared" si="19"/>
        <v>0</v>
      </c>
      <c r="P118" s="74">
        <f t="shared" si="19"/>
        <v>0</v>
      </c>
      <c r="Q118" s="74">
        <f t="shared" si="19"/>
        <v>0</v>
      </c>
      <c r="R118" s="74">
        <f t="shared" si="19"/>
        <v>0</v>
      </c>
      <c r="S118" s="74">
        <f t="shared" si="19"/>
        <v>0</v>
      </c>
      <c r="T118" s="74">
        <f t="shared" si="19"/>
        <v>0</v>
      </c>
      <c r="U118" s="74">
        <f t="shared" si="19"/>
        <v>0</v>
      </c>
      <c r="V118" s="74">
        <f t="shared" si="19"/>
        <v>0</v>
      </c>
      <c r="W118" s="74"/>
      <c r="X118" s="74">
        <f t="shared" si="19"/>
        <v>0</v>
      </c>
      <c r="Y118" s="74">
        <f t="shared" si="19"/>
        <v>0</v>
      </c>
      <c r="Z118" s="74">
        <f t="shared" si="19"/>
        <v>0</v>
      </c>
      <c r="AA118" s="35">
        <f t="shared" si="11"/>
        <v>6925329</v>
      </c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1:27" ht="12.75">
      <c r="A119" s="68" t="s">
        <v>276</v>
      </c>
      <c r="B119" s="39" t="s">
        <v>277</v>
      </c>
      <c r="C119" s="69"/>
      <c r="D119" s="70"/>
      <c r="E119" s="69"/>
      <c r="F119" s="35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36"/>
      <c r="Z119" s="36"/>
      <c r="AA119" s="35">
        <f t="shared" si="11"/>
        <v>0</v>
      </c>
    </row>
    <row r="120" spans="1:27" ht="12.75">
      <c r="A120" s="51" t="s">
        <v>278</v>
      </c>
      <c r="B120" s="39" t="s">
        <v>279</v>
      </c>
      <c r="C120" s="61"/>
      <c r="D120" s="62"/>
      <c r="E120" s="61"/>
      <c r="F120" s="35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63"/>
      <c r="T120" s="63"/>
      <c r="U120" s="63"/>
      <c r="V120" s="63"/>
      <c r="W120" s="63"/>
      <c r="X120" s="63"/>
      <c r="Y120" s="36"/>
      <c r="Z120" s="36"/>
      <c r="AA120" s="35">
        <f t="shared" si="11"/>
        <v>0</v>
      </c>
    </row>
    <row r="121" spans="1:27" ht="12.75">
      <c r="A121" s="68" t="s">
        <v>280</v>
      </c>
      <c r="B121" s="39" t="s">
        <v>281</v>
      </c>
      <c r="C121" s="69"/>
      <c r="D121" s="70"/>
      <c r="E121" s="69"/>
      <c r="F121" s="35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36"/>
      <c r="Z121" s="36"/>
      <c r="AA121" s="35">
        <f t="shared" si="11"/>
        <v>0</v>
      </c>
    </row>
    <row r="122" spans="1:27" ht="17.25" customHeight="1">
      <c r="A122" s="68" t="s">
        <v>282</v>
      </c>
      <c r="B122" s="39" t="s">
        <v>283</v>
      </c>
      <c r="C122" s="69"/>
      <c r="D122" s="70"/>
      <c r="E122" s="69"/>
      <c r="F122" s="35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36"/>
      <c r="Z122" s="36"/>
      <c r="AA122" s="35">
        <f t="shared" si="11"/>
        <v>0</v>
      </c>
    </row>
    <row r="123" spans="1:27" ht="12.75">
      <c r="A123" s="68" t="s">
        <v>284</v>
      </c>
      <c r="B123" s="39" t="s">
        <v>285</v>
      </c>
      <c r="C123" s="69"/>
      <c r="D123" s="70"/>
      <c r="E123" s="69"/>
      <c r="F123" s="35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36"/>
      <c r="Z123" s="36"/>
      <c r="AA123" s="35"/>
    </row>
    <row r="124" spans="1:50" s="4" customFormat="1" ht="12.75">
      <c r="A124" s="76" t="s">
        <v>286</v>
      </c>
      <c r="B124" s="48" t="s">
        <v>287</v>
      </c>
      <c r="C124" s="74">
        <f>SUM(C119:C122)</f>
        <v>0</v>
      </c>
      <c r="D124" s="75">
        <f aca="true" t="shared" si="20" ref="D124:Z124">SUM(D119:D122)</f>
        <v>0</v>
      </c>
      <c r="E124" s="74">
        <f t="shared" si="20"/>
        <v>0</v>
      </c>
      <c r="F124" s="74">
        <f t="shared" si="20"/>
        <v>0</v>
      </c>
      <c r="G124" s="74">
        <f t="shared" si="20"/>
        <v>0</v>
      </c>
      <c r="H124" s="74">
        <f t="shared" si="20"/>
        <v>0</v>
      </c>
      <c r="I124" s="74">
        <f t="shared" si="20"/>
        <v>0</v>
      </c>
      <c r="J124" s="74">
        <f t="shared" si="20"/>
        <v>0</v>
      </c>
      <c r="K124" s="74">
        <f t="shared" si="20"/>
        <v>0</v>
      </c>
      <c r="L124" s="74">
        <f t="shared" si="20"/>
        <v>0</v>
      </c>
      <c r="M124" s="74">
        <f t="shared" si="20"/>
        <v>0</v>
      </c>
      <c r="N124" s="74">
        <f t="shared" si="20"/>
        <v>0</v>
      </c>
      <c r="O124" s="74">
        <f t="shared" si="20"/>
        <v>0</v>
      </c>
      <c r="P124" s="74">
        <f t="shared" si="20"/>
        <v>0</v>
      </c>
      <c r="Q124" s="74">
        <f t="shared" si="20"/>
        <v>0</v>
      </c>
      <c r="R124" s="74">
        <f t="shared" si="20"/>
        <v>0</v>
      </c>
      <c r="S124" s="74">
        <f t="shared" si="20"/>
        <v>0</v>
      </c>
      <c r="T124" s="74">
        <f t="shared" si="20"/>
        <v>0</v>
      </c>
      <c r="U124" s="74">
        <f t="shared" si="20"/>
        <v>0</v>
      </c>
      <c r="V124" s="74">
        <f t="shared" si="20"/>
        <v>0</v>
      </c>
      <c r="W124" s="74"/>
      <c r="X124" s="74">
        <f t="shared" si="20"/>
        <v>0</v>
      </c>
      <c r="Y124" s="74">
        <f t="shared" si="20"/>
        <v>0</v>
      </c>
      <c r="Z124" s="74">
        <f t="shared" si="20"/>
        <v>0</v>
      </c>
      <c r="AA124" s="35">
        <f t="shared" si="11"/>
        <v>0</v>
      </c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1:27" ht="12.75">
      <c r="A125" s="51" t="s">
        <v>288</v>
      </c>
      <c r="B125" s="39" t="s">
        <v>289</v>
      </c>
      <c r="C125" s="61"/>
      <c r="D125" s="62"/>
      <c r="E125" s="61"/>
      <c r="F125" s="35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3"/>
      <c r="T125" s="63"/>
      <c r="U125" s="63"/>
      <c r="V125" s="63"/>
      <c r="W125" s="63"/>
      <c r="X125" s="63"/>
      <c r="Y125" s="36"/>
      <c r="Z125" s="36"/>
      <c r="AA125" s="35">
        <f t="shared" si="11"/>
        <v>0</v>
      </c>
    </row>
    <row r="126" spans="1:27" ht="12.75">
      <c r="A126" s="51" t="s">
        <v>290</v>
      </c>
      <c r="B126" s="39" t="s">
        <v>291</v>
      </c>
      <c r="C126" s="61"/>
      <c r="D126" s="62"/>
      <c r="E126" s="61"/>
      <c r="F126" s="35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4"/>
      <c r="S126" s="63"/>
      <c r="T126" s="63"/>
      <c r="U126" s="63"/>
      <c r="V126" s="63"/>
      <c r="W126" s="63"/>
      <c r="X126" s="63"/>
      <c r="Y126" s="36"/>
      <c r="Z126" s="36"/>
      <c r="AA126" s="35"/>
    </row>
    <row r="127" spans="1:50" s="4" customFormat="1" ht="12.75">
      <c r="A127" s="77" t="s">
        <v>292</v>
      </c>
      <c r="B127" s="78" t="s">
        <v>293</v>
      </c>
      <c r="C127" s="74">
        <f>C118+C124+C125</f>
        <v>0</v>
      </c>
      <c r="D127" s="75">
        <f>D118+D124+D125+D126</f>
        <v>6925329</v>
      </c>
      <c r="E127" s="74"/>
      <c r="F127" s="49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29"/>
      <c r="Z127" s="29"/>
      <c r="AA127" s="35">
        <f t="shared" si="11"/>
        <v>6925329</v>
      </c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1:50" s="4" customFormat="1" ht="12.75">
      <c r="A128" s="79" t="s">
        <v>14</v>
      </c>
      <c r="B128" s="79"/>
      <c r="C128" s="42">
        <f>C99+C127</f>
        <v>8065050</v>
      </c>
      <c r="D128" s="42">
        <f>D99+D127</f>
        <v>7935396</v>
      </c>
      <c r="E128" s="42">
        <f aca="true" t="shared" si="21" ref="E128:Z128">E99+E127</f>
        <v>44501058</v>
      </c>
      <c r="F128" s="42">
        <f t="shared" si="21"/>
        <v>2717800</v>
      </c>
      <c r="G128" s="42">
        <f t="shared" si="21"/>
        <v>14350400</v>
      </c>
      <c r="H128" s="42">
        <f t="shared" si="21"/>
        <v>27488209</v>
      </c>
      <c r="I128" s="42">
        <f t="shared" si="21"/>
        <v>6477000</v>
      </c>
      <c r="J128" s="42">
        <f t="shared" si="21"/>
        <v>224070</v>
      </c>
      <c r="K128" s="42">
        <f t="shared" si="21"/>
        <v>3603000</v>
      </c>
      <c r="L128" s="42">
        <f t="shared" si="21"/>
        <v>300000</v>
      </c>
      <c r="M128" s="42">
        <f t="shared" si="21"/>
        <v>497200</v>
      </c>
      <c r="N128" s="42">
        <f t="shared" si="21"/>
        <v>528320</v>
      </c>
      <c r="O128" s="42">
        <f t="shared" si="21"/>
        <v>2734929</v>
      </c>
      <c r="P128" s="42">
        <f t="shared" si="21"/>
        <v>114000</v>
      </c>
      <c r="Q128" s="42">
        <f t="shared" si="21"/>
        <v>1524000</v>
      </c>
      <c r="R128" s="42">
        <f t="shared" si="21"/>
        <v>8079219</v>
      </c>
      <c r="S128" s="42">
        <f t="shared" si="21"/>
        <v>3692000</v>
      </c>
      <c r="T128" s="42">
        <f t="shared" si="21"/>
        <v>7617352</v>
      </c>
      <c r="U128" s="42">
        <f t="shared" si="21"/>
        <v>625702</v>
      </c>
      <c r="V128" s="42">
        <f t="shared" si="21"/>
        <v>800100</v>
      </c>
      <c r="W128" s="42">
        <f t="shared" si="21"/>
        <v>5335200</v>
      </c>
      <c r="X128" s="42">
        <f t="shared" si="21"/>
        <v>114991474</v>
      </c>
      <c r="Y128" s="42">
        <f t="shared" si="21"/>
        <v>20950000</v>
      </c>
      <c r="Z128" s="42">
        <f t="shared" si="21"/>
        <v>54416284</v>
      </c>
      <c r="AA128" s="35">
        <f>SUM(C128:Z128)</f>
        <v>337567763</v>
      </c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27" ht="12.75">
      <c r="B129" s="80"/>
      <c r="C129" s="81"/>
      <c r="D129" s="8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3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2:26" ht="12.75">
      <c r="B130" s="80"/>
      <c r="C130" s="81"/>
      <c r="D130" s="8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3"/>
      <c r="S130" s="81"/>
      <c r="T130" s="81"/>
      <c r="U130" s="81"/>
      <c r="V130" s="81"/>
      <c r="W130" s="81"/>
      <c r="X130" s="81"/>
      <c r="Y130" s="81"/>
      <c r="Z130" s="81"/>
    </row>
    <row r="131" spans="2:26" ht="12.75">
      <c r="B131" s="80"/>
      <c r="C131" s="81"/>
      <c r="D131" s="8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3"/>
      <c r="S131" s="81"/>
      <c r="T131" s="81"/>
      <c r="U131" s="81"/>
      <c r="V131" s="81"/>
      <c r="W131" s="81"/>
      <c r="X131" s="81"/>
      <c r="Y131" s="81"/>
      <c r="Z131" s="81"/>
    </row>
    <row r="132" spans="2:26" ht="12.75">
      <c r="B132" s="80"/>
      <c r="C132" s="81"/>
      <c r="D132" s="8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3"/>
      <c r="S132" s="81"/>
      <c r="T132" s="81"/>
      <c r="U132" s="81"/>
      <c r="V132" s="81"/>
      <c r="W132" s="81"/>
      <c r="X132" s="81"/>
      <c r="Y132" s="81"/>
      <c r="Z132" s="81"/>
    </row>
    <row r="133" spans="2:26" ht="12.75">
      <c r="B133" s="80"/>
      <c r="C133" s="81"/>
      <c r="D133" s="8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3"/>
      <c r="S133" s="81"/>
      <c r="T133" s="81"/>
      <c r="U133" s="81"/>
      <c r="V133" s="81"/>
      <c r="W133" s="81"/>
      <c r="X133" s="81"/>
      <c r="Y133" s="81"/>
      <c r="Z133" s="81"/>
    </row>
    <row r="134" spans="2:26" ht="12.75">
      <c r="B134" s="80"/>
      <c r="C134" s="81"/>
      <c r="D134" s="8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3"/>
      <c r="S134" s="81"/>
      <c r="T134" s="81"/>
      <c r="U134" s="81"/>
      <c r="V134" s="81"/>
      <c r="W134" s="81"/>
      <c r="X134" s="81"/>
      <c r="Y134" s="81"/>
      <c r="Z134" s="81"/>
    </row>
    <row r="135" spans="2:26" ht="12.75">
      <c r="B135" s="80"/>
      <c r="C135" s="81"/>
      <c r="D135" s="8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3"/>
      <c r="S135" s="81"/>
      <c r="T135" s="81"/>
      <c r="U135" s="81"/>
      <c r="V135" s="81"/>
      <c r="W135" s="81"/>
      <c r="X135" s="81"/>
      <c r="Y135" s="81"/>
      <c r="Z135" s="81"/>
    </row>
    <row r="136" spans="2:26" ht="12.75">
      <c r="B136" s="80"/>
      <c r="C136" s="81"/>
      <c r="D136" s="8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3"/>
      <c r="S136" s="81"/>
      <c r="T136" s="81"/>
      <c r="U136" s="81"/>
      <c r="V136" s="81"/>
      <c r="W136" s="81"/>
      <c r="X136" s="81"/>
      <c r="Y136" s="81"/>
      <c r="Z136" s="81"/>
    </row>
    <row r="137" spans="2:26" ht="12.75">
      <c r="B137" s="80"/>
      <c r="C137" s="81"/>
      <c r="D137" s="8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3"/>
      <c r="S137" s="81"/>
      <c r="T137" s="81"/>
      <c r="U137" s="81"/>
      <c r="V137" s="81"/>
      <c r="W137" s="81"/>
      <c r="X137" s="81"/>
      <c r="Y137" s="81"/>
      <c r="Z137" s="81"/>
    </row>
    <row r="138" spans="2:26" ht="12.75">
      <c r="B138" s="80"/>
      <c r="C138" s="81"/>
      <c r="D138" s="8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3"/>
      <c r="S138" s="81"/>
      <c r="T138" s="81"/>
      <c r="U138" s="81"/>
      <c r="V138" s="81"/>
      <c r="W138" s="81"/>
      <c r="X138" s="81"/>
      <c r="Y138" s="81"/>
      <c r="Z138" s="81"/>
    </row>
    <row r="139" spans="2:26" ht="12.75">
      <c r="B139" s="80"/>
      <c r="C139" s="81"/>
      <c r="D139" s="8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3"/>
      <c r="S139" s="81"/>
      <c r="T139" s="81"/>
      <c r="U139" s="81"/>
      <c r="V139" s="81"/>
      <c r="W139" s="81"/>
      <c r="X139" s="81"/>
      <c r="Y139" s="81"/>
      <c r="Z139" s="81"/>
    </row>
    <row r="140" spans="2:26" ht="12.75">
      <c r="B140" s="80"/>
      <c r="C140" s="81"/>
      <c r="D140" s="8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3"/>
      <c r="S140" s="81"/>
      <c r="T140" s="81"/>
      <c r="U140" s="81"/>
      <c r="V140" s="81"/>
      <c r="W140" s="81"/>
      <c r="X140" s="81"/>
      <c r="Y140" s="81"/>
      <c r="Z140" s="81"/>
    </row>
    <row r="141" spans="2:26" ht="12.75">
      <c r="B141" s="80"/>
      <c r="C141" s="81"/>
      <c r="D141" s="8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3"/>
      <c r="S141" s="81"/>
      <c r="T141" s="81"/>
      <c r="U141" s="81"/>
      <c r="V141" s="81"/>
      <c r="W141" s="81"/>
      <c r="X141" s="81"/>
      <c r="Y141" s="81"/>
      <c r="Z141" s="81"/>
    </row>
    <row r="142" spans="2:26" ht="12.75">
      <c r="B142" s="80"/>
      <c r="C142" s="81"/>
      <c r="D142" s="8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3"/>
      <c r="S142" s="81"/>
      <c r="T142" s="81"/>
      <c r="U142" s="81"/>
      <c r="V142" s="81"/>
      <c r="W142" s="81"/>
      <c r="X142" s="81"/>
      <c r="Y142" s="81"/>
      <c r="Z142" s="81"/>
    </row>
    <row r="143" spans="2:26" ht="12.75">
      <c r="B143" s="80"/>
      <c r="C143" s="81"/>
      <c r="D143" s="8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3"/>
      <c r="S143" s="81"/>
      <c r="T143" s="81"/>
      <c r="U143" s="81"/>
      <c r="V143" s="81"/>
      <c r="W143" s="81"/>
      <c r="X143" s="81"/>
      <c r="Y143" s="81"/>
      <c r="Z143" s="81"/>
    </row>
    <row r="144" spans="2:26" ht="12.75">
      <c r="B144" s="80"/>
      <c r="C144" s="81"/>
      <c r="D144" s="8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3"/>
      <c r="S144" s="81"/>
      <c r="T144" s="81"/>
      <c r="U144" s="81"/>
      <c r="V144" s="81"/>
      <c r="W144" s="81"/>
      <c r="X144" s="81"/>
      <c r="Y144" s="81"/>
      <c r="Z144" s="81"/>
    </row>
    <row r="145" spans="2:26" ht="12.75">
      <c r="B145" s="80"/>
      <c r="C145" s="81"/>
      <c r="D145" s="8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3"/>
      <c r="S145" s="81"/>
      <c r="T145" s="81"/>
      <c r="U145" s="81"/>
      <c r="V145" s="81"/>
      <c r="W145" s="81"/>
      <c r="X145" s="81"/>
      <c r="Y145" s="81"/>
      <c r="Z145" s="81"/>
    </row>
    <row r="146" spans="2:26" ht="12.75">
      <c r="B146" s="80"/>
      <c r="C146" s="81"/>
      <c r="D146" s="8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3"/>
      <c r="S146" s="81"/>
      <c r="T146" s="81"/>
      <c r="U146" s="81"/>
      <c r="V146" s="81"/>
      <c r="W146" s="81"/>
      <c r="X146" s="81"/>
      <c r="Y146" s="81"/>
      <c r="Z146" s="81"/>
    </row>
    <row r="147" spans="2:26" ht="12.75">
      <c r="B147" s="80"/>
      <c r="C147" s="81"/>
      <c r="D147" s="8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3"/>
      <c r="S147" s="81"/>
      <c r="T147" s="81"/>
      <c r="U147" s="81"/>
      <c r="V147" s="81"/>
      <c r="W147" s="81"/>
      <c r="X147" s="81"/>
      <c r="Y147" s="81"/>
      <c r="Z147" s="81"/>
    </row>
    <row r="148" spans="2:26" ht="12.75">
      <c r="B148" s="80"/>
      <c r="C148" s="81"/>
      <c r="D148" s="8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3"/>
      <c r="S148" s="81"/>
      <c r="T148" s="81"/>
      <c r="U148" s="81"/>
      <c r="V148" s="81"/>
      <c r="W148" s="81"/>
      <c r="X148" s="81"/>
      <c r="Y148" s="81"/>
      <c r="Z148" s="81"/>
    </row>
    <row r="149" spans="2:26" ht="12.75">
      <c r="B149" s="80"/>
      <c r="C149" s="81"/>
      <c r="D149" s="8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3"/>
      <c r="S149" s="81"/>
      <c r="T149" s="81"/>
      <c r="U149" s="81"/>
      <c r="V149" s="81"/>
      <c r="W149" s="81"/>
      <c r="X149" s="81"/>
      <c r="Y149" s="81"/>
      <c r="Z149" s="81"/>
    </row>
    <row r="150" spans="2:26" ht="12.75">
      <c r="B150" s="80"/>
      <c r="C150" s="81"/>
      <c r="D150" s="8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3"/>
      <c r="S150" s="81"/>
      <c r="T150" s="81"/>
      <c r="U150" s="81"/>
      <c r="V150" s="81"/>
      <c r="W150" s="81"/>
      <c r="X150" s="81"/>
      <c r="Y150" s="81"/>
      <c r="Z150" s="81"/>
    </row>
    <row r="151" spans="2:26" ht="12.75">
      <c r="B151" s="80"/>
      <c r="C151" s="81"/>
      <c r="D151" s="8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3"/>
      <c r="S151" s="81"/>
      <c r="T151" s="81"/>
      <c r="U151" s="81"/>
      <c r="V151" s="81"/>
      <c r="W151" s="81"/>
      <c r="X151" s="81"/>
      <c r="Y151" s="81"/>
      <c r="Z151" s="81"/>
    </row>
    <row r="152" spans="2:26" ht="12.75">
      <c r="B152" s="80"/>
      <c r="C152" s="81"/>
      <c r="D152" s="8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3"/>
      <c r="S152" s="81"/>
      <c r="T152" s="81"/>
      <c r="U152" s="81"/>
      <c r="V152" s="81"/>
      <c r="W152" s="81"/>
      <c r="X152" s="81"/>
      <c r="Y152" s="81"/>
      <c r="Z152" s="81"/>
    </row>
    <row r="153" spans="2:26" ht="12.75">
      <c r="B153" s="80"/>
      <c r="C153" s="81"/>
      <c r="D153" s="8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3"/>
      <c r="S153" s="81"/>
      <c r="T153" s="81"/>
      <c r="U153" s="81"/>
      <c r="V153" s="81"/>
      <c r="W153" s="81"/>
      <c r="X153" s="81"/>
      <c r="Y153" s="81"/>
      <c r="Z153" s="81"/>
    </row>
    <row r="154" spans="2:26" ht="12.75">
      <c r="B154" s="80"/>
      <c r="C154" s="81"/>
      <c r="D154" s="8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3"/>
      <c r="S154" s="81"/>
      <c r="T154" s="81"/>
      <c r="U154" s="81"/>
      <c r="V154" s="81"/>
      <c r="W154" s="81"/>
      <c r="X154" s="81"/>
      <c r="Y154" s="81"/>
      <c r="Z154" s="81"/>
    </row>
    <row r="155" spans="2:26" ht="12.75">
      <c r="B155" s="80"/>
      <c r="C155" s="81"/>
      <c r="D155" s="8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3"/>
      <c r="S155" s="81"/>
      <c r="T155" s="81"/>
      <c r="U155" s="81"/>
      <c r="V155" s="81"/>
      <c r="W155" s="81"/>
      <c r="X155" s="81"/>
      <c r="Y155" s="81"/>
      <c r="Z155" s="81"/>
    </row>
    <row r="156" spans="2:26" ht="12.75">
      <c r="B156" s="80"/>
      <c r="C156" s="81"/>
      <c r="D156" s="8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3"/>
      <c r="S156" s="81"/>
      <c r="T156" s="81"/>
      <c r="U156" s="81"/>
      <c r="V156" s="81"/>
      <c r="W156" s="81"/>
      <c r="X156" s="81"/>
      <c r="Y156" s="81"/>
      <c r="Z156" s="81"/>
    </row>
    <row r="157" spans="2:26" ht="12.75">
      <c r="B157" s="80"/>
      <c r="C157" s="81"/>
      <c r="D157" s="8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3"/>
      <c r="S157" s="81"/>
      <c r="T157" s="81"/>
      <c r="U157" s="81"/>
      <c r="V157" s="81"/>
      <c r="W157" s="81"/>
      <c r="X157" s="81"/>
      <c r="Y157" s="81"/>
      <c r="Z157" s="81"/>
    </row>
    <row r="158" spans="2:26" ht="12.75">
      <c r="B158" s="80"/>
      <c r="C158" s="81"/>
      <c r="D158" s="8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3"/>
      <c r="S158" s="81"/>
      <c r="T158" s="81"/>
      <c r="U158" s="81"/>
      <c r="V158" s="81"/>
      <c r="W158" s="81"/>
      <c r="X158" s="81"/>
      <c r="Y158" s="81"/>
      <c r="Z158" s="81"/>
    </row>
    <row r="159" spans="2:26" ht="12.75">
      <c r="B159" s="80"/>
      <c r="C159" s="81"/>
      <c r="D159" s="8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3"/>
      <c r="S159" s="81"/>
      <c r="T159" s="81"/>
      <c r="U159" s="81"/>
      <c r="V159" s="81"/>
      <c r="W159" s="81"/>
      <c r="X159" s="81"/>
      <c r="Y159" s="81"/>
      <c r="Z159" s="81"/>
    </row>
    <row r="160" spans="2:26" ht="12.75">
      <c r="B160" s="80"/>
      <c r="C160" s="81"/>
      <c r="D160" s="8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3"/>
      <c r="S160" s="81"/>
      <c r="T160" s="81"/>
      <c r="U160" s="81"/>
      <c r="V160" s="81"/>
      <c r="W160" s="81"/>
      <c r="X160" s="81"/>
      <c r="Y160" s="81"/>
      <c r="Z160" s="81"/>
    </row>
    <row r="161" spans="2:26" ht="12.75">
      <c r="B161" s="80"/>
      <c r="C161" s="81"/>
      <c r="D161" s="8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3"/>
      <c r="S161" s="81"/>
      <c r="T161" s="81"/>
      <c r="U161" s="81"/>
      <c r="V161" s="81"/>
      <c r="W161" s="81"/>
      <c r="X161" s="81"/>
      <c r="Y161" s="81"/>
      <c r="Z161" s="81"/>
    </row>
    <row r="162" spans="2:26" ht="12.75">
      <c r="B162" s="80"/>
      <c r="C162" s="81"/>
      <c r="D162" s="8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3"/>
      <c r="S162" s="81"/>
      <c r="T162" s="81"/>
      <c r="U162" s="81"/>
      <c r="V162" s="81"/>
      <c r="W162" s="81"/>
      <c r="X162" s="81"/>
      <c r="Y162" s="81"/>
      <c r="Z162" s="81"/>
    </row>
    <row r="163" spans="2:26" ht="12.75">
      <c r="B163" s="80"/>
      <c r="C163" s="81"/>
      <c r="D163" s="8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3"/>
      <c r="S163" s="81"/>
      <c r="T163" s="81"/>
      <c r="U163" s="81"/>
      <c r="V163" s="81"/>
      <c r="W163" s="81"/>
      <c r="X163" s="81"/>
      <c r="Y163" s="81"/>
      <c r="Z163" s="81"/>
    </row>
    <row r="164" spans="2:26" ht="12.75">
      <c r="B164" s="80"/>
      <c r="C164" s="81"/>
      <c r="D164" s="8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3"/>
      <c r="S164" s="81"/>
      <c r="T164" s="81"/>
      <c r="U164" s="81"/>
      <c r="V164" s="81"/>
      <c r="W164" s="81"/>
      <c r="X164" s="81"/>
      <c r="Y164" s="81"/>
      <c r="Z164" s="81"/>
    </row>
    <row r="165" spans="2:26" ht="12.75">
      <c r="B165" s="80"/>
      <c r="C165" s="81"/>
      <c r="D165" s="8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3"/>
      <c r="S165" s="81"/>
      <c r="T165" s="81"/>
      <c r="U165" s="81"/>
      <c r="V165" s="81"/>
      <c r="W165" s="81"/>
      <c r="X165" s="81"/>
      <c r="Y165" s="81"/>
      <c r="Z165" s="81"/>
    </row>
    <row r="166" spans="2:26" ht="12.75">
      <c r="B166" s="80"/>
      <c r="C166" s="81"/>
      <c r="D166" s="8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3"/>
      <c r="S166" s="81"/>
      <c r="T166" s="81"/>
      <c r="U166" s="81"/>
      <c r="V166" s="81"/>
      <c r="W166" s="81"/>
      <c r="X166" s="81"/>
      <c r="Y166" s="81"/>
      <c r="Z166" s="81"/>
    </row>
    <row r="167" spans="2:26" ht="12.75">
      <c r="B167" s="80"/>
      <c r="C167" s="81"/>
      <c r="D167" s="8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3"/>
      <c r="S167" s="81"/>
      <c r="T167" s="81"/>
      <c r="U167" s="81"/>
      <c r="V167" s="81"/>
      <c r="W167" s="81"/>
      <c r="X167" s="81"/>
      <c r="Y167" s="81"/>
      <c r="Z167" s="81"/>
    </row>
    <row r="168" spans="2:26" ht="12.75">
      <c r="B168" s="80"/>
      <c r="C168" s="81"/>
      <c r="D168" s="8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3"/>
      <c r="S168" s="81"/>
      <c r="T168" s="81"/>
      <c r="U168" s="81"/>
      <c r="V168" s="81"/>
      <c r="W168" s="81"/>
      <c r="X168" s="81"/>
      <c r="Y168" s="81"/>
      <c r="Z168" s="81"/>
    </row>
    <row r="169" spans="2:26" ht="12.75">
      <c r="B169" s="80"/>
      <c r="C169" s="81"/>
      <c r="D169" s="8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3"/>
      <c r="S169" s="81"/>
      <c r="T169" s="81"/>
      <c r="U169" s="81"/>
      <c r="V169" s="81"/>
      <c r="W169" s="81"/>
      <c r="X169" s="81"/>
      <c r="Y169" s="81"/>
      <c r="Z169" s="81"/>
    </row>
    <row r="170" spans="2:26" ht="12.75">
      <c r="B170" s="80"/>
      <c r="C170" s="81"/>
      <c r="D170" s="8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3"/>
      <c r="S170" s="81"/>
      <c r="T170" s="81"/>
      <c r="U170" s="81"/>
      <c r="V170" s="81"/>
      <c r="W170" s="81"/>
      <c r="X170" s="81"/>
      <c r="Y170" s="81"/>
      <c r="Z170" s="81"/>
    </row>
    <row r="171" spans="2:26" ht="12.75">
      <c r="B171" s="80"/>
      <c r="C171" s="81"/>
      <c r="D171" s="8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3"/>
      <c r="S171" s="81"/>
      <c r="T171" s="81"/>
      <c r="U171" s="81"/>
      <c r="V171" s="81"/>
      <c r="W171" s="81"/>
      <c r="X171" s="81"/>
      <c r="Y171" s="81"/>
      <c r="Z171" s="81"/>
    </row>
    <row r="172" spans="2:26" ht="12.75">
      <c r="B172" s="80"/>
      <c r="C172" s="81"/>
      <c r="D172" s="8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3"/>
      <c r="S172" s="81"/>
      <c r="T172" s="81"/>
      <c r="U172" s="81"/>
      <c r="V172" s="81"/>
      <c r="W172" s="81"/>
      <c r="X172" s="81"/>
      <c r="Y172" s="81"/>
      <c r="Z172" s="81"/>
    </row>
    <row r="173" spans="2:26" ht="12.75">
      <c r="B173" s="80"/>
      <c r="C173" s="81"/>
      <c r="D173" s="8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3"/>
      <c r="S173" s="81"/>
      <c r="T173" s="81"/>
      <c r="U173" s="81"/>
      <c r="V173" s="81"/>
      <c r="W173" s="81"/>
      <c r="X173" s="81"/>
      <c r="Y173" s="81"/>
      <c r="Z173" s="81"/>
    </row>
    <row r="174" spans="2:26" ht="12.75">
      <c r="B174" s="80"/>
      <c r="C174" s="81"/>
      <c r="D174" s="8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3"/>
      <c r="S174" s="81"/>
      <c r="T174" s="81"/>
      <c r="U174" s="81"/>
      <c r="V174" s="81"/>
      <c r="W174" s="81"/>
      <c r="X174" s="81"/>
      <c r="Y174" s="81"/>
      <c r="Z174" s="81"/>
    </row>
    <row r="175" spans="2:26" ht="12.75">
      <c r="B175" s="80"/>
      <c r="C175" s="81"/>
      <c r="D175" s="8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3"/>
      <c r="S175" s="81"/>
      <c r="T175" s="81"/>
      <c r="U175" s="81"/>
      <c r="V175" s="81"/>
      <c r="W175" s="81"/>
      <c r="X175" s="81"/>
      <c r="Y175" s="81"/>
      <c r="Z175" s="81"/>
    </row>
    <row r="176" spans="2:26" ht="12.75">
      <c r="B176" s="80"/>
      <c r="C176" s="81"/>
      <c r="D176" s="8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3"/>
      <c r="S176" s="81"/>
      <c r="T176" s="81"/>
      <c r="U176" s="81"/>
      <c r="V176" s="81"/>
      <c r="W176" s="81"/>
      <c r="X176" s="81"/>
      <c r="Y176" s="81"/>
      <c r="Z176" s="81"/>
    </row>
    <row r="177" spans="2:26" ht="12.75">
      <c r="B177" s="80"/>
      <c r="C177" s="81"/>
      <c r="D177" s="8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3"/>
      <c r="S177" s="81"/>
      <c r="T177" s="81"/>
      <c r="U177" s="81"/>
      <c r="V177" s="81"/>
      <c r="W177" s="81"/>
      <c r="X177" s="81"/>
      <c r="Y177" s="81"/>
      <c r="Z177" s="81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36"/>
  <headerFooter alignWithMargins="0">
    <oddHeader>&amp;C&amp;"Times New Roman,Normál"&amp;12 2. melléklet a 10/2017. (VIII. 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31">
      <selection activeCell="E17" sqref="E17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84"/>
      <c r="E1" s="85"/>
      <c r="F1" s="5"/>
    </row>
    <row r="2" spans="1:6" ht="15" customHeight="1">
      <c r="A2" s="19" t="s">
        <v>0</v>
      </c>
      <c r="B2" s="19"/>
      <c r="C2" s="19"/>
      <c r="D2" s="19"/>
      <c r="E2" s="19"/>
      <c r="F2" s="19"/>
    </row>
    <row r="3" spans="1:6" ht="12.75" customHeight="1">
      <c r="A3" s="20" t="s">
        <v>25</v>
      </c>
      <c r="B3" s="20"/>
      <c r="C3" s="20"/>
      <c r="D3" s="20"/>
      <c r="E3" s="20"/>
      <c r="F3" s="20"/>
    </row>
    <row r="4" spans="1:6" ht="12.75">
      <c r="A4" s="21"/>
      <c r="B4" s="5"/>
      <c r="C4" s="5"/>
      <c r="D4" s="5"/>
      <c r="E4" s="5"/>
      <c r="F4" s="5"/>
    </row>
    <row r="5" spans="1:6" ht="15.75" customHeight="1">
      <c r="A5" s="22" t="s">
        <v>294</v>
      </c>
      <c r="B5" s="5"/>
      <c r="C5" s="5"/>
      <c r="D5" s="5"/>
      <c r="E5" s="5"/>
      <c r="F5" s="5"/>
    </row>
    <row r="6" spans="1:6" ht="43.5" customHeight="1">
      <c r="A6" s="86" t="s">
        <v>27</v>
      </c>
      <c r="B6" s="87" t="s">
        <v>28</v>
      </c>
      <c r="C6" s="88" t="s">
        <v>295</v>
      </c>
      <c r="D6" s="89" t="s">
        <v>296</v>
      </c>
      <c r="E6" s="90"/>
      <c r="F6" s="91"/>
    </row>
    <row r="7" spans="1:6" ht="12.75">
      <c r="A7" s="92" t="s">
        <v>53</v>
      </c>
      <c r="B7" s="93" t="s">
        <v>54</v>
      </c>
      <c r="C7" s="94">
        <v>47731393</v>
      </c>
      <c r="D7" s="94">
        <v>46132450</v>
      </c>
      <c r="E7" s="95"/>
      <c r="F7" s="95"/>
    </row>
    <row r="8" spans="1:6" ht="12.75">
      <c r="A8" s="92" t="s">
        <v>55</v>
      </c>
      <c r="B8" s="96" t="s">
        <v>56</v>
      </c>
      <c r="C8" s="94"/>
      <c r="D8" s="94"/>
      <c r="E8" s="95"/>
      <c r="F8" s="95"/>
    </row>
    <row r="9" spans="1:6" ht="12.75">
      <c r="A9" s="92" t="s">
        <v>57</v>
      </c>
      <c r="B9" s="96" t="s">
        <v>58</v>
      </c>
      <c r="C9" s="94">
        <v>0</v>
      </c>
      <c r="D9" s="94">
        <v>475943</v>
      </c>
      <c r="E9" s="95"/>
      <c r="F9" s="95"/>
    </row>
    <row r="10" spans="1:6" ht="20.25" customHeight="1">
      <c r="A10" s="97" t="s">
        <v>59</v>
      </c>
      <c r="B10" s="96" t="s">
        <v>60</v>
      </c>
      <c r="C10" s="94"/>
      <c r="D10" s="94"/>
      <c r="E10" s="95"/>
      <c r="F10" s="95"/>
    </row>
    <row r="11" spans="1:6" ht="18.75" customHeight="1">
      <c r="A11" s="97" t="s">
        <v>61</v>
      </c>
      <c r="B11" s="96" t="s">
        <v>62</v>
      </c>
      <c r="C11" s="94"/>
      <c r="D11" s="94"/>
      <c r="E11" s="95"/>
      <c r="F11" s="95"/>
    </row>
    <row r="12" spans="1:6" ht="16.5" customHeight="1">
      <c r="A12" s="97" t="s">
        <v>63</v>
      </c>
      <c r="B12" s="96" t="s">
        <v>64</v>
      </c>
      <c r="C12" s="94"/>
      <c r="D12" s="94"/>
      <c r="E12" s="95"/>
      <c r="F12" s="95"/>
    </row>
    <row r="13" spans="1:6" ht="15.75" customHeight="1">
      <c r="A13" s="97" t="s">
        <v>65</v>
      </c>
      <c r="B13" s="96" t="s">
        <v>66</v>
      </c>
      <c r="C13" s="94">
        <v>2533154</v>
      </c>
      <c r="D13" s="94">
        <v>2533154</v>
      </c>
      <c r="E13" s="95"/>
      <c r="F13" s="95"/>
    </row>
    <row r="14" spans="1:6" ht="16.5" customHeight="1">
      <c r="A14" s="97" t="s">
        <v>67</v>
      </c>
      <c r="B14" s="96" t="s">
        <v>68</v>
      </c>
      <c r="C14" s="94"/>
      <c r="D14" s="94"/>
      <c r="E14" s="95"/>
      <c r="F14" s="95"/>
    </row>
    <row r="15" spans="1:6" ht="18" customHeight="1">
      <c r="A15" s="98" t="s">
        <v>69</v>
      </c>
      <c r="B15" s="96" t="s">
        <v>70</v>
      </c>
      <c r="C15" s="94">
        <v>460000</v>
      </c>
      <c r="D15" s="94">
        <v>460000</v>
      </c>
      <c r="E15" s="95"/>
      <c r="F15" s="95"/>
    </row>
    <row r="16" spans="1:6" ht="20.25" customHeight="1">
      <c r="A16" s="98" t="s">
        <v>71</v>
      </c>
      <c r="B16" s="96" t="s">
        <v>72</v>
      </c>
      <c r="C16" s="94">
        <v>60000</v>
      </c>
      <c r="D16" s="94">
        <v>60000</v>
      </c>
      <c r="E16" s="95"/>
      <c r="F16" s="95"/>
    </row>
    <row r="17" spans="1:6" ht="21" customHeight="1">
      <c r="A17" s="98" t="s">
        <v>73</v>
      </c>
      <c r="B17" s="96" t="s">
        <v>74</v>
      </c>
      <c r="C17" s="94"/>
      <c r="D17" s="94"/>
      <c r="E17" s="95"/>
      <c r="F17" s="95"/>
    </row>
    <row r="18" spans="1:6" ht="19.5" customHeight="1">
      <c r="A18" s="98" t="s">
        <v>75</v>
      </c>
      <c r="B18" s="96" t="s">
        <v>76</v>
      </c>
      <c r="C18" s="94"/>
      <c r="D18" s="94"/>
      <c r="E18" s="95"/>
      <c r="F18" s="95"/>
    </row>
    <row r="19" spans="1:6" ht="20.25" customHeight="1">
      <c r="A19" s="98" t="s">
        <v>77</v>
      </c>
      <c r="B19" s="96" t="s">
        <v>78</v>
      </c>
      <c r="C19" s="94"/>
      <c r="D19" s="94">
        <v>400000</v>
      </c>
      <c r="E19" s="95"/>
      <c r="F19" s="95"/>
    </row>
    <row r="20" spans="1:6" ht="21.75" customHeight="1">
      <c r="A20" s="99" t="s">
        <v>79</v>
      </c>
      <c r="B20" s="100" t="s">
        <v>80</v>
      </c>
      <c r="C20" s="101">
        <f>SUM(C7:C19)</f>
        <v>50784547</v>
      </c>
      <c r="D20" s="101">
        <f>SUM(D7:D19)</f>
        <v>50061547</v>
      </c>
      <c r="E20" s="102"/>
      <c r="F20" s="102"/>
    </row>
    <row r="21" spans="1:6" ht="18.75" customHeight="1">
      <c r="A21" s="98" t="s">
        <v>81</v>
      </c>
      <c r="B21" s="96" t="s">
        <v>82</v>
      </c>
      <c r="C21" s="94"/>
      <c r="D21" s="94"/>
      <c r="E21" s="95"/>
      <c r="F21" s="95"/>
    </row>
    <row r="22" spans="1:6" ht="30.75" customHeight="1">
      <c r="A22" s="98" t="s">
        <v>83</v>
      </c>
      <c r="B22" s="96" t="s">
        <v>84</v>
      </c>
      <c r="C22" s="94"/>
      <c r="D22" s="94">
        <v>1533000</v>
      </c>
      <c r="E22" s="95"/>
      <c r="F22" s="95"/>
    </row>
    <row r="23" spans="1:6" ht="12.75">
      <c r="A23" s="103" t="s">
        <v>85</v>
      </c>
      <c r="B23" s="96" t="s">
        <v>86</v>
      </c>
      <c r="C23" s="94">
        <v>1010000</v>
      </c>
      <c r="D23" s="94">
        <v>200000</v>
      </c>
      <c r="E23" s="95"/>
      <c r="F23" s="95"/>
    </row>
    <row r="24" spans="1:6" ht="15" customHeight="1">
      <c r="A24" s="104" t="s">
        <v>87</v>
      </c>
      <c r="B24" s="100" t="s">
        <v>88</v>
      </c>
      <c r="C24" s="101">
        <f>SUM(C21:C23)</f>
        <v>1010000</v>
      </c>
      <c r="D24" s="101">
        <f>SUM(D21:D23)</f>
        <v>1733000</v>
      </c>
      <c r="E24" s="102"/>
      <c r="F24" s="102"/>
    </row>
    <row r="25" spans="1:6" ht="16.5" customHeight="1">
      <c r="A25" s="105" t="s">
        <v>89</v>
      </c>
      <c r="B25" s="106" t="s">
        <v>90</v>
      </c>
      <c r="C25" s="9">
        <f>C20+C24</f>
        <v>51794547</v>
      </c>
      <c r="D25" s="9">
        <f>D20+D24</f>
        <v>51794547</v>
      </c>
      <c r="E25" s="107"/>
      <c r="F25" s="107"/>
    </row>
    <row r="26" spans="1:6" ht="32.25" customHeight="1">
      <c r="A26" s="108" t="s">
        <v>91</v>
      </c>
      <c r="B26" s="106" t="s">
        <v>92</v>
      </c>
      <c r="C26" s="9">
        <v>11724787</v>
      </c>
      <c r="D26" s="9">
        <v>11724787</v>
      </c>
      <c r="E26" s="107"/>
      <c r="F26" s="107"/>
    </row>
    <row r="27" spans="1:6" ht="19.5" customHeight="1">
      <c r="A27" s="98" t="s">
        <v>93</v>
      </c>
      <c r="B27" s="96" t="s">
        <v>94</v>
      </c>
      <c r="C27" s="94">
        <v>15000</v>
      </c>
      <c r="D27" s="94">
        <v>65000</v>
      </c>
      <c r="E27" s="95"/>
      <c r="F27" s="95"/>
    </row>
    <row r="28" spans="1:6" ht="21" customHeight="1">
      <c r="A28" s="98" t="s">
        <v>95</v>
      </c>
      <c r="B28" s="96" t="s">
        <v>96</v>
      </c>
      <c r="C28" s="94">
        <v>2030000</v>
      </c>
      <c r="D28" s="94">
        <v>1980000</v>
      </c>
      <c r="E28" s="95"/>
      <c r="F28" s="95"/>
    </row>
    <row r="29" spans="1:6" ht="15.75" customHeight="1">
      <c r="A29" s="98" t="s">
        <v>97</v>
      </c>
      <c r="B29" s="96" t="s">
        <v>98</v>
      </c>
      <c r="C29" s="94"/>
      <c r="D29" s="94"/>
      <c r="E29" s="95"/>
      <c r="F29" s="95"/>
    </row>
    <row r="30" spans="1:6" ht="19.5" customHeight="1">
      <c r="A30" s="104" t="s">
        <v>99</v>
      </c>
      <c r="B30" s="100" t="s">
        <v>100</v>
      </c>
      <c r="C30" s="101">
        <f>SUM(C27:C29)</f>
        <v>2045000</v>
      </c>
      <c r="D30" s="101">
        <f>SUM(D27:D29)</f>
        <v>2045000</v>
      </c>
      <c r="E30" s="102"/>
      <c r="F30" s="102"/>
    </row>
    <row r="31" spans="1:6" ht="21" customHeight="1">
      <c r="A31" s="98" t="s">
        <v>101</v>
      </c>
      <c r="B31" s="96" t="s">
        <v>102</v>
      </c>
      <c r="C31" s="94">
        <v>1470000</v>
      </c>
      <c r="D31" s="94">
        <v>1470000</v>
      </c>
      <c r="E31" s="95"/>
      <c r="F31" s="95"/>
    </row>
    <row r="32" spans="1:6" ht="20.25" customHeight="1">
      <c r="A32" s="98" t="s">
        <v>103</v>
      </c>
      <c r="B32" s="96" t="s">
        <v>104</v>
      </c>
      <c r="C32" s="94">
        <v>300000</v>
      </c>
      <c r="D32" s="94">
        <v>300000</v>
      </c>
      <c r="E32" s="95"/>
      <c r="F32" s="95"/>
    </row>
    <row r="33" spans="1:6" ht="16.5" customHeight="1">
      <c r="A33" s="104" t="s">
        <v>105</v>
      </c>
      <c r="B33" s="100" t="s">
        <v>106</v>
      </c>
      <c r="C33" s="101">
        <f>SUM(C31:C32)</f>
        <v>1770000</v>
      </c>
      <c r="D33" s="101">
        <f>SUM(D31:D32)</f>
        <v>1770000</v>
      </c>
      <c r="E33" s="102"/>
      <c r="F33" s="102"/>
    </row>
    <row r="34" spans="1:6" ht="17.25" customHeight="1">
      <c r="A34" s="98" t="s">
        <v>107</v>
      </c>
      <c r="B34" s="96" t="s">
        <v>108</v>
      </c>
      <c r="C34" s="94">
        <v>2235000</v>
      </c>
      <c r="D34" s="94">
        <v>2335000</v>
      </c>
      <c r="E34" s="95"/>
      <c r="F34" s="95"/>
    </row>
    <row r="35" spans="1:6" ht="16.5" customHeight="1">
      <c r="A35" s="98" t="s">
        <v>109</v>
      </c>
      <c r="B35" s="96" t="s">
        <v>110</v>
      </c>
      <c r="C35" s="94"/>
      <c r="D35" s="94"/>
      <c r="E35" s="95"/>
      <c r="F35" s="95"/>
    </row>
    <row r="36" spans="1:6" ht="17.25" customHeight="1">
      <c r="A36" s="98" t="s">
        <v>111</v>
      </c>
      <c r="B36" s="96" t="s">
        <v>112</v>
      </c>
      <c r="C36" s="94">
        <v>150000</v>
      </c>
      <c r="D36" s="94">
        <v>150000</v>
      </c>
      <c r="E36" s="95"/>
      <c r="F36" s="95"/>
    </row>
    <row r="37" spans="1:6" ht="19.5" customHeight="1">
      <c r="A37" s="98" t="s">
        <v>113</v>
      </c>
      <c r="B37" s="96" t="s">
        <v>114</v>
      </c>
      <c r="C37" s="94">
        <v>110000</v>
      </c>
      <c r="D37" s="94">
        <v>110000</v>
      </c>
      <c r="E37" s="95"/>
      <c r="F37" s="95"/>
    </row>
    <row r="38" spans="1:6" ht="18.75" customHeight="1">
      <c r="A38" s="109" t="s">
        <v>115</v>
      </c>
      <c r="B38" s="96" t="s">
        <v>116</v>
      </c>
      <c r="C38" s="94"/>
      <c r="D38" s="94"/>
      <c r="E38" s="95"/>
      <c r="F38" s="95"/>
    </row>
    <row r="39" spans="1:6" ht="12.75">
      <c r="A39" s="103" t="s">
        <v>117</v>
      </c>
      <c r="B39" s="96" t="s">
        <v>118</v>
      </c>
      <c r="C39" s="94">
        <v>1500000</v>
      </c>
      <c r="D39" s="94">
        <v>1500000</v>
      </c>
      <c r="E39" s="95"/>
      <c r="F39" s="95"/>
    </row>
    <row r="40" spans="1:6" ht="19.5" customHeight="1">
      <c r="A40" s="98" t="s">
        <v>119</v>
      </c>
      <c r="B40" s="96" t="s">
        <v>120</v>
      </c>
      <c r="C40" s="94">
        <v>2150000</v>
      </c>
      <c r="D40" s="94">
        <v>2050000</v>
      </c>
      <c r="E40" s="95"/>
      <c r="F40" s="95"/>
    </row>
    <row r="41" spans="1:6" ht="21" customHeight="1">
      <c r="A41" s="104" t="s">
        <v>121</v>
      </c>
      <c r="B41" s="100" t="s">
        <v>122</v>
      </c>
      <c r="C41" s="101">
        <f>SUM(C34:C40)</f>
        <v>6145000</v>
      </c>
      <c r="D41" s="101">
        <f>SUM(D34:D40)</f>
        <v>6145000</v>
      </c>
      <c r="E41" s="102"/>
      <c r="F41" s="102"/>
    </row>
    <row r="42" spans="1:6" ht="21" customHeight="1">
      <c r="A42" s="98" t="s">
        <v>123</v>
      </c>
      <c r="B42" s="96" t="s">
        <v>124</v>
      </c>
      <c r="C42" s="94">
        <v>1250000</v>
      </c>
      <c r="D42" s="94">
        <v>1250000</v>
      </c>
      <c r="E42" s="95"/>
      <c r="F42" s="95"/>
    </row>
    <row r="43" spans="1:6" ht="18" customHeight="1">
      <c r="A43" s="98" t="s">
        <v>125</v>
      </c>
      <c r="B43" s="96" t="s">
        <v>126</v>
      </c>
      <c r="C43" s="94"/>
      <c r="D43" s="94"/>
      <c r="E43" s="95"/>
      <c r="F43" s="95"/>
    </row>
    <row r="44" spans="1:6" ht="19.5" customHeight="1">
      <c r="A44" s="104" t="s">
        <v>127</v>
      </c>
      <c r="B44" s="100" t="s">
        <v>128</v>
      </c>
      <c r="C44" s="101">
        <f>SUM(C42:C43)</f>
        <v>1250000</v>
      </c>
      <c r="D44" s="101">
        <f>SUM(D42:D43)</f>
        <v>1250000</v>
      </c>
      <c r="E44" s="102"/>
      <c r="F44" s="102"/>
    </row>
    <row r="45" spans="1:6" ht="25.5" customHeight="1">
      <c r="A45" s="98" t="s">
        <v>129</v>
      </c>
      <c r="B45" s="96" t="s">
        <v>130</v>
      </c>
      <c r="C45" s="94">
        <v>2689200</v>
      </c>
      <c r="D45" s="94">
        <v>2689200</v>
      </c>
      <c r="E45" s="95"/>
      <c r="F45" s="95"/>
    </row>
    <row r="46" spans="1:6" ht="15.75" customHeight="1">
      <c r="A46" s="98" t="s">
        <v>131</v>
      </c>
      <c r="B46" s="96" t="s">
        <v>132</v>
      </c>
      <c r="C46" s="94"/>
      <c r="D46" s="94"/>
      <c r="E46" s="95"/>
      <c r="F46" s="95"/>
    </row>
    <row r="47" spans="1:6" ht="16.5" customHeight="1">
      <c r="A47" s="98" t="s">
        <v>133</v>
      </c>
      <c r="B47" s="96" t="s">
        <v>134</v>
      </c>
      <c r="C47" s="94"/>
      <c r="D47" s="94"/>
      <c r="E47" s="95"/>
      <c r="F47" s="95"/>
    </row>
    <row r="48" spans="1:6" ht="21" customHeight="1">
      <c r="A48" s="98" t="s">
        <v>135</v>
      </c>
      <c r="B48" s="96" t="s">
        <v>136</v>
      </c>
      <c r="C48" s="94"/>
      <c r="D48" s="94"/>
      <c r="E48" s="95"/>
      <c r="F48" s="95"/>
    </row>
    <row r="49" spans="1:6" ht="18" customHeight="1">
      <c r="A49" s="98" t="s">
        <v>137</v>
      </c>
      <c r="B49" s="96" t="s">
        <v>138</v>
      </c>
      <c r="C49" s="94">
        <v>300000</v>
      </c>
      <c r="D49" s="94">
        <v>300000</v>
      </c>
      <c r="E49" s="95"/>
      <c r="F49" s="95"/>
    </row>
    <row r="50" spans="1:6" ht="21.75" customHeight="1">
      <c r="A50" s="104" t="s">
        <v>139</v>
      </c>
      <c r="B50" s="100" t="s">
        <v>140</v>
      </c>
      <c r="C50" s="101">
        <f>SUM(C45:C49)</f>
        <v>2989200</v>
      </c>
      <c r="D50" s="101">
        <f>SUM(D45:D49)</f>
        <v>2989200</v>
      </c>
      <c r="E50" s="102"/>
      <c r="F50" s="102"/>
    </row>
    <row r="51" spans="1:6" ht="18.75" customHeight="1">
      <c r="A51" s="108" t="s">
        <v>141</v>
      </c>
      <c r="B51" s="106" t="s">
        <v>142</v>
      </c>
      <c r="C51" s="9">
        <f>C30+C33+C41+C44+C50</f>
        <v>14199200</v>
      </c>
      <c r="D51" s="9">
        <f>D30+D33+D41+D44+D50</f>
        <v>14199200</v>
      </c>
      <c r="E51" s="107"/>
      <c r="F51" s="107"/>
    </row>
    <row r="52" spans="1:6" ht="19.5" customHeight="1">
      <c r="A52" s="110" t="s">
        <v>143</v>
      </c>
      <c r="B52" s="96" t="s">
        <v>144</v>
      </c>
      <c r="C52" s="94"/>
      <c r="D52" s="94"/>
      <c r="E52" s="95"/>
      <c r="F52" s="95"/>
    </row>
    <row r="53" spans="1:6" ht="19.5" customHeight="1">
      <c r="A53" s="110" t="s">
        <v>145</v>
      </c>
      <c r="B53" s="96" t="s">
        <v>146</v>
      </c>
      <c r="C53" s="94"/>
      <c r="D53" s="94"/>
      <c r="E53" s="95"/>
      <c r="F53" s="95"/>
    </row>
    <row r="54" spans="1:6" ht="16.5" customHeight="1">
      <c r="A54" s="111" t="s">
        <v>147</v>
      </c>
      <c r="B54" s="96" t="s">
        <v>148</v>
      </c>
      <c r="C54" s="94"/>
      <c r="D54" s="94"/>
      <c r="E54" s="95"/>
      <c r="F54" s="95"/>
    </row>
    <row r="55" spans="1:6" ht="27" customHeight="1">
      <c r="A55" s="111" t="s">
        <v>149</v>
      </c>
      <c r="B55" s="96" t="s">
        <v>150</v>
      </c>
      <c r="C55" s="94"/>
      <c r="D55" s="94"/>
      <c r="E55" s="95"/>
      <c r="F55" s="95"/>
    </row>
    <row r="56" spans="1:6" ht="28.5" customHeight="1">
      <c r="A56" s="111" t="s">
        <v>151</v>
      </c>
      <c r="B56" s="96" t="s">
        <v>152</v>
      </c>
      <c r="C56" s="94"/>
      <c r="D56" s="94"/>
      <c r="E56" s="95"/>
      <c r="F56" s="95"/>
    </row>
    <row r="57" spans="1:6" ht="21" customHeight="1">
      <c r="A57" s="110" t="s">
        <v>153</v>
      </c>
      <c r="B57" s="96" t="s">
        <v>154</v>
      </c>
      <c r="C57" s="94"/>
      <c r="D57" s="94"/>
      <c r="E57" s="95"/>
      <c r="F57" s="95"/>
    </row>
    <row r="58" spans="1:6" ht="18.75" customHeight="1">
      <c r="A58" s="110" t="s">
        <v>155</v>
      </c>
      <c r="B58" s="96" t="s">
        <v>156</v>
      </c>
      <c r="C58" s="94"/>
      <c r="D58" s="94"/>
      <c r="E58" s="95"/>
      <c r="F58" s="95"/>
    </row>
    <row r="59" spans="1:6" ht="19.5" customHeight="1">
      <c r="A59" s="110" t="s">
        <v>157</v>
      </c>
      <c r="B59" s="96" t="s">
        <v>158</v>
      </c>
      <c r="C59" s="94"/>
      <c r="D59" s="94"/>
      <c r="E59" s="95"/>
      <c r="F59" s="95"/>
    </row>
    <row r="60" spans="1:6" ht="22.5" customHeight="1">
      <c r="A60" s="112" t="s">
        <v>159</v>
      </c>
      <c r="B60" s="106" t="s">
        <v>160</v>
      </c>
      <c r="C60" s="101"/>
      <c r="D60" s="101"/>
      <c r="E60" s="102"/>
      <c r="F60" s="102"/>
    </row>
    <row r="61" spans="1:6" ht="20.25" customHeight="1">
      <c r="A61" s="113" t="s">
        <v>161</v>
      </c>
      <c r="B61" s="96" t="s">
        <v>162</v>
      </c>
      <c r="C61" s="94"/>
      <c r="D61" s="94"/>
      <c r="E61" s="95"/>
      <c r="F61" s="95"/>
    </row>
    <row r="62" spans="1:6" ht="22.5" customHeight="1">
      <c r="A62" s="113" t="s">
        <v>163</v>
      </c>
      <c r="B62" s="96" t="s">
        <v>164</v>
      </c>
      <c r="C62" s="94"/>
      <c r="D62" s="94"/>
      <c r="E62" s="95"/>
      <c r="F62" s="95"/>
    </row>
    <row r="63" spans="1:6" ht="29.25" customHeight="1">
      <c r="A63" s="113" t="s">
        <v>165</v>
      </c>
      <c r="B63" s="96" t="s">
        <v>166</v>
      </c>
      <c r="C63" s="94"/>
      <c r="D63" s="94"/>
      <c r="E63" s="95"/>
      <c r="F63" s="95"/>
    </row>
    <row r="64" spans="1:6" ht="29.25" customHeight="1">
      <c r="A64" s="113" t="s">
        <v>167</v>
      </c>
      <c r="B64" s="96" t="s">
        <v>168</v>
      </c>
      <c r="C64" s="94"/>
      <c r="D64" s="94"/>
      <c r="E64" s="95"/>
      <c r="F64" s="95"/>
    </row>
    <row r="65" spans="1:6" ht="33.75" customHeight="1">
      <c r="A65" s="113" t="s">
        <v>169</v>
      </c>
      <c r="B65" s="96" t="s">
        <v>170</v>
      </c>
      <c r="C65" s="94"/>
      <c r="D65" s="94"/>
      <c r="E65" s="95"/>
      <c r="F65" s="95"/>
    </row>
    <row r="66" spans="1:6" ht="28.5" customHeight="1">
      <c r="A66" s="113" t="s">
        <v>171</v>
      </c>
      <c r="B66" s="96" t="s">
        <v>172</v>
      </c>
      <c r="C66" s="94"/>
      <c r="D66" s="94"/>
      <c r="E66" s="95"/>
      <c r="F66" s="95"/>
    </row>
    <row r="67" spans="1:6" ht="33" customHeight="1">
      <c r="A67" s="113" t="s">
        <v>173</v>
      </c>
      <c r="B67" s="96" t="s">
        <v>174</v>
      </c>
      <c r="C67" s="94"/>
      <c r="D67" s="94"/>
      <c r="E67" s="95"/>
      <c r="F67" s="95"/>
    </row>
    <row r="68" spans="1:6" ht="35.25" customHeight="1">
      <c r="A68" s="113" t="s">
        <v>175</v>
      </c>
      <c r="B68" s="96" t="s">
        <v>176</v>
      </c>
      <c r="C68" s="94"/>
      <c r="D68" s="94"/>
      <c r="E68" s="95"/>
      <c r="F68" s="95"/>
    </row>
    <row r="69" spans="1:6" ht="24" customHeight="1">
      <c r="A69" s="113" t="s">
        <v>177</v>
      </c>
      <c r="B69" s="96" t="s">
        <v>178</v>
      </c>
      <c r="C69" s="94"/>
      <c r="D69" s="94"/>
      <c r="E69" s="95"/>
      <c r="F69" s="95"/>
    </row>
    <row r="70" spans="1:6" ht="12.75">
      <c r="A70" s="114" t="s">
        <v>179</v>
      </c>
      <c r="B70" s="96" t="s">
        <v>180</v>
      </c>
      <c r="C70" s="94"/>
      <c r="D70" s="94"/>
      <c r="E70" s="95"/>
      <c r="F70" s="95"/>
    </row>
    <row r="71" spans="1:6" ht="29.25" customHeight="1">
      <c r="A71" s="113" t="s">
        <v>181</v>
      </c>
      <c r="B71" s="96" t="s">
        <v>182</v>
      </c>
      <c r="C71" s="94"/>
      <c r="D71" s="94"/>
      <c r="E71" s="95"/>
      <c r="F71" s="95"/>
    </row>
    <row r="72" spans="1:6" ht="12.75">
      <c r="A72" s="114" t="s">
        <v>297</v>
      </c>
      <c r="B72" s="96" t="s">
        <v>184</v>
      </c>
      <c r="C72" s="94"/>
      <c r="D72" s="94"/>
      <c r="E72" s="95"/>
      <c r="F72" s="95"/>
    </row>
    <row r="73" spans="1:6" ht="12.75">
      <c r="A73" s="114" t="s">
        <v>185</v>
      </c>
      <c r="B73" s="96" t="s">
        <v>186</v>
      </c>
      <c r="C73" s="94"/>
      <c r="D73" s="94"/>
      <c r="E73" s="95"/>
      <c r="F73" s="95"/>
    </row>
    <row r="74" spans="1:6" ht="25.5" customHeight="1">
      <c r="A74" s="112" t="s">
        <v>187</v>
      </c>
      <c r="B74" s="106" t="s">
        <v>188</v>
      </c>
      <c r="C74" s="101"/>
      <c r="D74" s="101"/>
      <c r="E74" s="102"/>
      <c r="F74" s="102"/>
    </row>
    <row r="75" spans="1:6" ht="12.75">
      <c r="A75" s="115" t="s">
        <v>189</v>
      </c>
      <c r="B75" s="106"/>
      <c r="C75" s="101"/>
      <c r="D75" s="101"/>
      <c r="E75" s="102"/>
      <c r="F75" s="102"/>
    </row>
    <row r="76" spans="1:6" ht="12.75">
      <c r="A76" s="116" t="s">
        <v>190</v>
      </c>
      <c r="B76" s="96" t="s">
        <v>191</v>
      </c>
      <c r="C76" s="94"/>
      <c r="D76" s="94"/>
      <c r="E76" s="95"/>
      <c r="F76" s="95"/>
    </row>
    <row r="77" spans="1:6" ht="12.75">
      <c r="A77" s="116" t="s">
        <v>192</v>
      </c>
      <c r="B77" s="96" t="s">
        <v>193</v>
      </c>
      <c r="C77" s="94"/>
      <c r="D77" s="94"/>
      <c r="E77" s="95"/>
      <c r="F77" s="95"/>
    </row>
    <row r="78" spans="1:6" ht="12.75">
      <c r="A78" s="116" t="s">
        <v>194</v>
      </c>
      <c r="B78" s="96" t="s">
        <v>195</v>
      </c>
      <c r="C78" s="94">
        <v>150000</v>
      </c>
      <c r="D78" s="94">
        <v>150000</v>
      </c>
      <c r="E78" s="95"/>
      <c r="F78" s="95"/>
    </row>
    <row r="79" spans="1:6" ht="12.75">
      <c r="A79" s="116" t="s">
        <v>196</v>
      </c>
      <c r="B79" s="96" t="s">
        <v>197</v>
      </c>
      <c r="C79" s="94">
        <v>2211605</v>
      </c>
      <c r="D79" s="94">
        <v>2211605</v>
      </c>
      <c r="E79" s="95"/>
      <c r="F79" s="95"/>
    </row>
    <row r="80" spans="1:6" ht="12.75">
      <c r="A80" s="103" t="s">
        <v>198</v>
      </c>
      <c r="B80" s="96" t="s">
        <v>199</v>
      </c>
      <c r="C80" s="94"/>
      <c r="D80" s="94"/>
      <c r="E80" s="95"/>
      <c r="F80" s="95"/>
    </row>
    <row r="81" spans="1:6" ht="12.75">
      <c r="A81" s="103" t="s">
        <v>200</v>
      </c>
      <c r="B81" s="96" t="s">
        <v>201</v>
      </c>
      <c r="C81" s="94"/>
      <c r="D81" s="94"/>
      <c r="E81" s="95"/>
      <c r="F81" s="95"/>
    </row>
    <row r="82" spans="1:6" ht="12.75">
      <c r="A82" s="103" t="s">
        <v>202</v>
      </c>
      <c r="B82" s="96" t="s">
        <v>203</v>
      </c>
      <c r="C82" s="94">
        <v>637633</v>
      </c>
      <c r="D82" s="94">
        <v>637633</v>
      </c>
      <c r="E82" s="95"/>
      <c r="F82" s="95"/>
    </row>
    <row r="83" spans="1:6" ht="12.75">
      <c r="A83" s="117" t="s">
        <v>204</v>
      </c>
      <c r="B83" s="106" t="s">
        <v>205</v>
      </c>
      <c r="C83" s="101">
        <f>SUM(C76:C82)</f>
        <v>2999238</v>
      </c>
      <c r="D83" s="101">
        <f>SUM(D76:D82)</f>
        <v>2999238</v>
      </c>
      <c r="E83" s="102"/>
      <c r="F83" s="102"/>
    </row>
    <row r="84" spans="1:6" ht="20.25" customHeight="1">
      <c r="A84" s="110" t="s">
        <v>206</v>
      </c>
      <c r="B84" s="96" t="s">
        <v>207</v>
      </c>
      <c r="C84" s="94"/>
      <c r="D84" s="94"/>
      <c r="E84" s="95"/>
      <c r="F84" s="95"/>
    </row>
    <row r="85" spans="1:6" ht="20.25" customHeight="1">
      <c r="A85" s="110" t="s">
        <v>208</v>
      </c>
      <c r="B85" s="96" t="s">
        <v>209</v>
      </c>
      <c r="C85" s="94"/>
      <c r="D85" s="94"/>
      <c r="E85" s="95"/>
      <c r="F85" s="95"/>
    </row>
    <row r="86" spans="1:6" ht="21" customHeight="1">
      <c r="A86" s="110" t="s">
        <v>210</v>
      </c>
      <c r="B86" s="96" t="s">
        <v>211</v>
      </c>
      <c r="C86" s="94"/>
      <c r="D86" s="94"/>
      <c r="E86" s="95"/>
      <c r="F86" s="95"/>
    </row>
    <row r="87" spans="1:6" ht="19.5" customHeight="1">
      <c r="A87" s="110" t="s">
        <v>212</v>
      </c>
      <c r="B87" s="96" t="s">
        <v>213</v>
      </c>
      <c r="C87" s="94"/>
      <c r="D87" s="94"/>
      <c r="E87" s="95"/>
      <c r="F87" s="95"/>
    </row>
    <row r="88" spans="1:6" ht="12.75">
      <c r="A88" s="112" t="s">
        <v>214</v>
      </c>
      <c r="B88" s="106" t="s">
        <v>215</v>
      </c>
      <c r="C88" s="101"/>
      <c r="D88" s="101"/>
      <c r="E88" s="102"/>
      <c r="F88" s="102"/>
    </row>
    <row r="89" spans="1:6" ht="27.75" customHeight="1">
      <c r="A89" s="110" t="s">
        <v>216</v>
      </c>
      <c r="B89" s="96" t="s">
        <v>217</v>
      </c>
      <c r="C89" s="94"/>
      <c r="D89" s="94"/>
      <c r="E89" s="95"/>
      <c r="F89" s="95"/>
    </row>
    <row r="90" spans="1:6" ht="33" customHeight="1">
      <c r="A90" s="110" t="s">
        <v>218</v>
      </c>
      <c r="B90" s="96" t="s">
        <v>219</v>
      </c>
      <c r="C90" s="94"/>
      <c r="D90" s="94"/>
      <c r="E90" s="95"/>
      <c r="F90" s="95"/>
    </row>
    <row r="91" spans="1:6" ht="33" customHeight="1">
      <c r="A91" s="110" t="s">
        <v>220</v>
      </c>
      <c r="B91" s="96" t="s">
        <v>221</v>
      </c>
      <c r="C91" s="94"/>
      <c r="D91" s="94"/>
      <c r="E91" s="95"/>
      <c r="F91" s="95"/>
    </row>
    <row r="92" spans="1:6" ht="27" customHeight="1">
      <c r="A92" s="110" t="s">
        <v>222</v>
      </c>
      <c r="B92" s="96" t="s">
        <v>223</v>
      </c>
      <c r="C92" s="94"/>
      <c r="D92" s="94"/>
      <c r="E92" s="95"/>
      <c r="F92" s="95"/>
    </row>
    <row r="93" spans="1:6" ht="29.25" customHeight="1">
      <c r="A93" s="110" t="s">
        <v>224</v>
      </c>
      <c r="B93" s="96" t="s">
        <v>225</v>
      </c>
      <c r="C93" s="94"/>
      <c r="D93" s="94"/>
      <c r="E93" s="95"/>
      <c r="F93" s="95"/>
    </row>
    <row r="94" spans="1:6" ht="35.25" customHeight="1">
      <c r="A94" s="110" t="s">
        <v>226</v>
      </c>
      <c r="B94" s="96" t="s">
        <v>227</v>
      </c>
      <c r="C94" s="94"/>
      <c r="D94" s="94"/>
      <c r="E94" s="95"/>
      <c r="F94" s="95"/>
    </row>
    <row r="95" spans="1:6" ht="12.75">
      <c r="A95" s="110" t="s">
        <v>228</v>
      </c>
      <c r="B95" s="96" t="s">
        <v>229</v>
      </c>
      <c r="C95" s="94"/>
      <c r="D95" s="94"/>
      <c r="E95" s="95"/>
      <c r="F95" s="95"/>
    </row>
    <row r="96" spans="1:6" ht="29.25" customHeight="1">
      <c r="A96" s="110" t="s">
        <v>230</v>
      </c>
      <c r="B96" s="96" t="s">
        <v>231</v>
      </c>
      <c r="C96" s="94"/>
      <c r="D96" s="94"/>
      <c r="E96" s="95"/>
      <c r="F96" s="95"/>
    </row>
    <row r="97" spans="1:6" ht="20.25" customHeight="1">
      <c r="A97" s="110" t="s">
        <v>232</v>
      </c>
      <c r="B97" s="96" t="s">
        <v>233</v>
      </c>
      <c r="C97" s="101"/>
      <c r="D97" s="101"/>
      <c r="E97" s="102"/>
      <c r="F97" s="102"/>
    </row>
    <row r="98" spans="1:6" ht="12.75">
      <c r="A98" s="112" t="s">
        <v>234</v>
      </c>
      <c r="B98" s="106" t="s">
        <v>235</v>
      </c>
      <c r="C98" s="9"/>
      <c r="D98" s="9"/>
      <c r="E98" s="107"/>
      <c r="F98" s="107"/>
    </row>
    <row r="99" spans="1:6" ht="12.75">
      <c r="A99" s="115" t="s">
        <v>236</v>
      </c>
      <c r="B99" s="106"/>
      <c r="C99" s="9"/>
      <c r="D99" s="9"/>
      <c r="E99" s="107"/>
      <c r="F99" s="107"/>
    </row>
    <row r="100" spans="1:6" ht="21" customHeight="1">
      <c r="A100" s="118" t="s">
        <v>237</v>
      </c>
      <c r="B100" s="119" t="s">
        <v>238</v>
      </c>
      <c r="C100" s="120">
        <f>C25+C26+C51+C60+C74+C83+C88+C98</f>
        <v>80717772</v>
      </c>
      <c r="D100" s="120">
        <f>D25+D26+D51+D60+D74+D83+D88+D98</f>
        <v>80717772</v>
      </c>
      <c r="E100" s="121"/>
      <c r="F100" s="95"/>
    </row>
    <row r="101" spans="1:6" ht="31.5" customHeight="1">
      <c r="A101" s="110" t="s">
        <v>239</v>
      </c>
      <c r="B101" s="98" t="s">
        <v>240</v>
      </c>
      <c r="C101" s="120"/>
      <c r="D101" s="120"/>
      <c r="E101" s="121"/>
      <c r="F101" s="95"/>
    </row>
    <row r="102" spans="1:6" ht="20.25" customHeight="1">
      <c r="A102" s="110" t="s">
        <v>241</v>
      </c>
      <c r="B102" s="98" t="s">
        <v>242</v>
      </c>
      <c r="C102" s="120"/>
      <c r="D102" s="120"/>
      <c r="E102" s="121"/>
      <c r="F102" s="95"/>
    </row>
    <row r="103" spans="1:6" ht="25.5" customHeight="1">
      <c r="A103" s="110" t="s">
        <v>243</v>
      </c>
      <c r="B103" s="98" t="s">
        <v>244</v>
      </c>
      <c r="C103" s="122"/>
      <c r="D103" s="122"/>
      <c r="E103" s="123"/>
      <c r="F103" s="123"/>
    </row>
    <row r="104" spans="1:6" ht="12.75">
      <c r="A104" s="124" t="s">
        <v>245</v>
      </c>
      <c r="B104" s="104" t="s">
        <v>246</v>
      </c>
      <c r="C104" s="125"/>
      <c r="D104" s="125"/>
      <c r="E104" s="126"/>
      <c r="F104" s="95"/>
    </row>
    <row r="105" spans="1:6" ht="12.75">
      <c r="A105" s="127" t="s">
        <v>247</v>
      </c>
      <c r="B105" s="98" t="s">
        <v>248</v>
      </c>
      <c r="C105" s="125"/>
      <c r="D105" s="125"/>
      <c r="E105" s="126"/>
      <c r="F105" s="95"/>
    </row>
    <row r="106" spans="1:6" ht="19.5" customHeight="1">
      <c r="A106" s="127" t="s">
        <v>247</v>
      </c>
      <c r="B106" s="98" t="s">
        <v>249</v>
      </c>
      <c r="C106" s="120"/>
      <c r="D106" s="120"/>
      <c r="E106" s="121"/>
      <c r="F106" s="95"/>
    </row>
    <row r="107" spans="1:6" ht="17.25" customHeight="1">
      <c r="A107" s="110" t="s">
        <v>250</v>
      </c>
      <c r="B107" s="98" t="s">
        <v>251</v>
      </c>
      <c r="C107" s="120"/>
      <c r="D107" s="120"/>
      <c r="E107" s="121"/>
      <c r="F107" s="95"/>
    </row>
    <row r="108" spans="1:6" ht="12.75">
      <c r="A108" s="110" t="s">
        <v>252</v>
      </c>
      <c r="B108" s="98" t="s">
        <v>253</v>
      </c>
      <c r="C108" s="128"/>
      <c r="D108" s="128"/>
      <c r="E108" s="129"/>
      <c r="F108" s="129"/>
    </row>
    <row r="109" spans="1:6" ht="12.75">
      <c r="A109" s="110" t="s">
        <v>254</v>
      </c>
      <c r="B109" s="98" t="s">
        <v>255</v>
      </c>
      <c r="C109" s="125"/>
      <c r="D109" s="125"/>
      <c r="E109" s="126"/>
      <c r="F109" s="95"/>
    </row>
    <row r="110" spans="1:6" ht="12.75">
      <c r="A110" s="110" t="s">
        <v>256</v>
      </c>
      <c r="B110" s="98" t="s">
        <v>257</v>
      </c>
      <c r="C110" s="125"/>
      <c r="D110" s="125"/>
      <c r="E110" s="126"/>
      <c r="F110" s="95"/>
    </row>
    <row r="111" spans="1:6" ht="12.75">
      <c r="A111" s="130" t="s">
        <v>258</v>
      </c>
      <c r="B111" s="104" t="s">
        <v>259</v>
      </c>
      <c r="C111" s="131"/>
      <c r="D111" s="125"/>
      <c r="E111" s="126"/>
      <c r="F111" s="95"/>
    </row>
    <row r="112" spans="1:6" ht="12.75">
      <c r="A112" s="127" t="s">
        <v>260</v>
      </c>
      <c r="B112" s="98" t="s">
        <v>261</v>
      </c>
      <c r="C112" s="125"/>
      <c r="D112" s="125"/>
      <c r="E112" s="126"/>
      <c r="F112" s="95"/>
    </row>
    <row r="113" spans="1:6" ht="12.75">
      <c r="A113" s="127" t="s">
        <v>262</v>
      </c>
      <c r="B113" s="98" t="s">
        <v>263</v>
      </c>
      <c r="C113" s="125"/>
      <c r="D113" s="125"/>
      <c r="E113" s="126"/>
      <c r="F113" s="95"/>
    </row>
    <row r="114" spans="1:6" ht="12.75">
      <c r="A114" s="130" t="s">
        <v>264</v>
      </c>
      <c r="B114" s="104" t="s">
        <v>265</v>
      </c>
      <c r="C114" s="125"/>
      <c r="D114" s="125"/>
      <c r="E114" s="126"/>
      <c r="F114" s="95"/>
    </row>
    <row r="115" spans="1:6" ht="12.75">
      <c r="A115" s="127" t="s">
        <v>266</v>
      </c>
      <c r="B115" s="98" t="s">
        <v>267</v>
      </c>
      <c r="C115" s="128"/>
      <c r="D115" s="128"/>
      <c r="E115" s="129"/>
      <c r="F115" s="129"/>
    </row>
    <row r="116" spans="1:6" ht="12.75">
      <c r="A116" s="127" t="s">
        <v>268</v>
      </c>
      <c r="B116" s="98" t="s">
        <v>269</v>
      </c>
      <c r="C116" s="125"/>
      <c r="D116" s="125"/>
      <c r="E116" s="126"/>
      <c r="F116" s="95"/>
    </row>
    <row r="117" spans="1:6" ht="17.25" customHeight="1">
      <c r="A117" s="127" t="s">
        <v>270</v>
      </c>
      <c r="B117" s="98" t="s">
        <v>271</v>
      </c>
      <c r="C117" s="120"/>
      <c r="D117" s="120"/>
      <c r="E117" s="121"/>
      <c r="F117" s="95"/>
    </row>
    <row r="118" spans="1:6" ht="12.75">
      <c r="A118" s="127" t="s">
        <v>272</v>
      </c>
      <c r="B118" s="98" t="s">
        <v>273</v>
      </c>
      <c r="C118" s="125"/>
      <c r="D118" s="125"/>
      <c r="E118" s="126"/>
      <c r="F118" s="95"/>
    </row>
    <row r="119" spans="1:6" ht="12.75">
      <c r="A119" s="132" t="s">
        <v>274</v>
      </c>
      <c r="B119" s="108" t="s">
        <v>275</v>
      </c>
      <c r="C119" s="125"/>
      <c r="D119" s="125"/>
      <c r="E119" s="126"/>
      <c r="F119" s="95"/>
    </row>
    <row r="120" spans="1:6" ht="12.75">
      <c r="A120" s="127" t="s">
        <v>276</v>
      </c>
      <c r="B120" s="98" t="s">
        <v>277</v>
      </c>
      <c r="C120" s="128"/>
      <c r="D120" s="128"/>
      <c r="E120" s="129"/>
      <c r="F120" s="129"/>
    </row>
    <row r="121" spans="1:6" ht="33.75" customHeight="1">
      <c r="A121" s="110" t="s">
        <v>278</v>
      </c>
      <c r="B121" s="98" t="s">
        <v>279</v>
      </c>
      <c r="C121" s="120"/>
      <c r="D121" s="120"/>
      <c r="E121" s="121"/>
      <c r="F121" s="95"/>
    </row>
    <row r="122" spans="1:6" ht="12.75">
      <c r="A122" s="127" t="s">
        <v>280</v>
      </c>
      <c r="B122" s="98" t="s">
        <v>281</v>
      </c>
      <c r="C122" s="128"/>
      <c r="D122" s="128"/>
      <c r="E122" s="129"/>
      <c r="F122" s="129"/>
    </row>
    <row r="123" spans="1:6" ht="12.75">
      <c r="A123" s="127" t="s">
        <v>282</v>
      </c>
      <c r="B123" s="98" t="s">
        <v>283</v>
      </c>
      <c r="C123" s="133">
        <f>C99</f>
        <v>0</v>
      </c>
      <c r="D123" s="133"/>
      <c r="E123" s="134"/>
      <c r="F123" s="134"/>
    </row>
    <row r="124" spans="1:4" ht="12.75">
      <c r="A124" s="127" t="s">
        <v>284</v>
      </c>
      <c r="B124" s="98" t="s">
        <v>285</v>
      </c>
      <c r="C124" s="135"/>
      <c r="D124" s="135"/>
    </row>
    <row r="125" spans="1:4" ht="12.75">
      <c r="A125" s="132" t="s">
        <v>286</v>
      </c>
      <c r="B125" s="108" t="s">
        <v>287</v>
      </c>
      <c r="C125" s="135"/>
      <c r="D125" s="135"/>
    </row>
    <row r="126" spans="1:4" ht="12.75">
      <c r="A126" s="110" t="s">
        <v>288</v>
      </c>
      <c r="B126" s="98" t="s">
        <v>289</v>
      </c>
      <c r="C126" s="135"/>
      <c r="D126" s="135"/>
    </row>
    <row r="127" spans="1:4" ht="12.75">
      <c r="A127" s="110" t="s">
        <v>290</v>
      </c>
      <c r="B127" s="98" t="s">
        <v>291</v>
      </c>
      <c r="C127" s="135"/>
      <c r="D127" s="135"/>
    </row>
    <row r="128" spans="1:4" ht="12.75">
      <c r="A128" s="136" t="s">
        <v>292</v>
      </c>
      <c r="B128" s="137" t="s">
        <v>293</v>
      </c>
      <c r="C128" s="135"/>
      <c r="D128" s="135"/>
    </row>
    <row r="129" spans="1:4" ht="12.75">
      <c r="A129" s="138" t="s">
        <v>14</v>
      </c>
      <c r="B129" s="138"/>
      <c r="C129" s="139">
        <f>C100+C128</f>
        <v>80717772</v>
      </c>
      <c r="D129" s="139">
        <f>D100+D128</f>
        <v>80717772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10/2017. (VIII. 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SheetLayoutView="100" workbookViewId="0" topLeftCell="A22">
      <selection activeCell="D128" sqref="D128"/>
    </sheetView>
  </sheetViews>
  <sheetFormatPr defaultColWidth="9.140625" defaultRowHeight="15"/>
  <cols>
    <col min="1" max="1" width="42.140625" style="0" customWidth="1"/>
    <col min="3" max="4" width="14.28125" style="0" customWidth="1"/>
  </cols>
  <sheetData>
    <row r="1" spans="1:4" ht="20.25" customHeight="1">
      <c r="A1" s="140" t="s">
        <v>0</v>
      </c>
      <c r="B1" s="140"/>
      <c r="C1" s="140"/>
      <c r="D1" s="140"/>
    </row>
    <row r="2" spans="1:4" ht="19.5" customHeight="1">
      <c r="A2" s="141" t="s">
        <v>25</v>
      </c>
      <c r="B2" s="141"/>
      <c r="C2" s="141"/>
      <c r="D2" s="141"/>
    </row>
    <row r="3" spans="1:4" ht="12.75">
      <c r="A3" s="142"/>
      <c r="B3" s="135"/>
      <c r="C3" s="135"/>
      <c r="D3" s="135"/>
    </row>
    <row r="4" spans="1:4" ht="12.75">
      <c r="A4" s="8" t="s">
        <v>298</v>
      </c>
      <c r="B4" s="135"/>
      <c r="C4" s="135"/>
      <c r="D4" s="135"/>
    </row>
    <row r="5" spans="1:4" s="4" customFormat="1" ht="12.75">
      <c r="A5" s="86" t="s">
        <v>27</v>
      </c>
      <c r="B5" s="87" t="s">
        <v>28</v>
      </c>
      <c r="C5" s="143" t="s">
        <v>295</v>
      </c>
      <c r="D5" s="143" t="s">
        <v>296</v>
      </c>
    </row>
    <row r="6" spans="1:4" ht="12.75">
      <c r="A6" s="92" t="s">
        <v>53</v>
      </c>
      <c r="B6" s="93" t="s">
        <v>54</v>
      </c>
      <c r="C6" s="7">
        <v>45169969</v>
      </c>
      <c r="D6" s="7">
        <v>43829242</v>
      </c>
    </row>
    <row r="7" spans="1:4" ht="12.75">
      <c r="A7" s="92" t="s">
        <v>55</v>
      </c>
      <c r="B7" s="96" t="s">
        <v>56</v>
      </c>
      <c r="C7" s="7"/>
      <c r="D7" s="7"/>
    </row>
    <row r="8" spans="1:4" ht="12.75">
      <c r="A8" s="92" t="s">
        <v>57</v>
      </c>
      <c r="B8" s="96" t="s">
        <v>58</v>
      </c>
      <c r="C8" s="7"/>
      <c r="D8" s="7"/>
    </row>
    <row r="9" spans="1:4" ht="12.75">
      <c r="A9" s="97" t="s">
        <v>59</v>
      </c>
      <c r="B9" s="96" t="s">
        <v>60</v>
      </c>
      <c r="C9" s="7"/>
      <c r="D9" s="7"/>
    </row>
    <row r="10" spans="1:4" ht="12.75">
      <c r="A10" s="97" t="s">
        <v>61</v>
      </c>
      <c r="B10" s="96" t="s">
        <v>62</v>
      </c>
      <c r="C10" s="7"/>
      <c r="D10" s="7"/>
    </row>
    <row r="11" spans="1:4" ht="12.75">
      <c r="A11" s="97" t="s">
        <v>63</v>
      </c>
      <c r="B11" s="96" t="s">
        <v>64</v>
      </c>
      <c r="C11" s="7"/>
      <c r="D11" s="7"/>
    </row>
    <row r="12" spans="1:4" ht="12.75">
      <c r="A12" s="97" t="s">
        <v>65</v>
      </c>
      <c r="B12" s="96" t="s">
        <v>66</v>
      </c>
      <c r="C12" s="7">
        <v>1780224</v>
      </c>
      <c r="D12" s="7">
        <v>1780224</v>
      </c>
    </row>
    <row r="13" spans="1:4" ht="12.75">
      <c r="A13" s="97" t="s">
        <v>67</v>
      </c>
      <c r="B13" s="96" t="s">
        <v>68</v>
      </c>
      <c r="C13" s="7"/>
      <c r="D13" s="7"/>
    </row>
    <row r="14" spans="1:4" ht="12.75">
      <c r="A14" s="98" t="s">
        <v>69</v>
      </c>
      <c r="B14" s="96" t="s">
        <v>70</v>
      </c>
      <c r="C14" s="7">
        <v>130000</v>
      </c>
      <c r="D14" s="7">
        <v>130000</v>
      </c>
    </row>
    <row r="15" spans="1:4" ht="12.75">
      <c r="A15" s="98" t="s">
        <v>71</v>
      </c>
      <c r="B15" s="96" t="s">
        <v>72</v>
      </c>
      <c r="C15" s="7"/>
      <c r="D15" s="7"/>
    </row>
    <row r="16" spans="1:4" ht="12.75">
      <c r="A16" s="98" t="s">
        <v>73</v>
      </c>
      <c r="B16" s="96" t="s">
        <v>74</v>
      </c>
      <c r="C16" s="7"/>
      <c r="D16" s="7"/>
    </row>
    <row r="17" spans="1:4" ht="12.75">
      <c r="A17" s="98" t="s">
        <v>75</v>
      </c>
      <c r="B17" s="96" t="s">
        <v>76</v>
      </c>
      <c r="C17" s="7"/>
      <c r="D17" s="7"/>
    </row>
    <row r="18" spans="1:4" ht="12.75">
      <c r="A18" s="98" t="s">
        <v>77</v>
      </c>
      <c r="B18" s="96" t="s">
        <v>78</v>
      </c>
      <c r="C18" s="7"/>
      <c r="D18" s="7">
        <v>600000</v>
      </c>
    </row>
    <row r="19" spans="1:4" s="4" customFormat="1" ht="12.75">
      <c r="A19" s="99" t="s">
        <v>79</v>
      </c>
      <c r="B19" s="100" t="s">
        <v>80</v>
      </c>
      <c r="C19" s="9">
        <f>SUM(C6:C18)</f>
        <v>47080193</v>
      </c>
      <c r="D19" s="9">
        <f>SUM(D6:D18)</f>
        <v>46339466</v>
      </c>
    </row>
    <row r="20" spans="1:4" ht="12.75">
      <c r="A20" s="98" t="s">
        <v>81</v>
      </c>
      <c r="B20" s="96" t="s">
        <v>82</v>
      </c>
      <c r="C20" s="7"/>
      <c r="D20" s="7"/>
    </row>
    <row r="21" spans="1:4" ht="12.75">
      <c r="A21" s="98" t="s">
        <v>83</v>
      </c>
      <c r="B21" s="96" t="s">
        <v>84</v>
      </c>
      <c r="C21" s="7"/>
      <c r="D21" s="7"/>
    </row>
    <row r="22" spans="1:4" ht="12.75">
      <c r="A22" s="103" t="s">
        <v>85</v>
      </c>
      <c r="B22" s="96" t="s">
        <v>86</v>
      </c>
      <c r="C22" s="7"/>
      <c r="D22" s="7"/>
    </row>
    <row r="23" spans="1:4" s="4" customFormat="1" ht="12.75">
      <c r="A23" s="104" t="s">
        <v>87</v>
      </c>
      <c r="B23" s="100" t="s">
        <v>88</v>
      </c>
      <c r="C23" s="9">
        <f>SUM(C20:C22)</f>
        <v>0</v>
      </c>
      <c r="D23" s="9"/>
    </row>
    <row r="24" spans="1:4" s="4" customFormat="1" ht="12.75">
      <c r="A24" s="105" t="s">
        <v>89</v>
      </c>
      <c r="B24" s="106" t="s">
        <v>90</v>
      </c>
      <c r="C24" s="9">
        <f>C19+C23</f>
        <v>47080193</v>
      </c>
      <c r="D24" s="9">
        <f>D19+D23</f>
        <v>46339466</v>
      </c>
    </row>
    <row r="25" spans="1:4" ht="12.75">
      <c r="A25" s="108" t="s">
        <v>91</v>
      </c>
      <c r="B25" s="106" t="s">
        <v>92</v>
      </c>
      <c r="C25" s="9">
        <v>10714639</v>
      </c>
      <c r="D25" s="9">
        <v>11455366</v>
      </c>
    </row>
    <row r="26" spans="1:4" ht="12.75">
      <c r="A26" s="98" t="s">
        <v>93</v>
      </c>
      <c r="B26" s="96" t="s">
        <v>94</v>
      </c>
      <c r="C26" s="7">
        <v>90000</v>
      </c>
      <c r="D26" s="7">
        <v>90000</v>
      </c>
    </row>
    <row r="27" spans="1:4" ht="12.75">
      <c r="A27" s="98" t="s">
        <v>95</v>
      </c>
      <c r="B27" s="96" t="s">
        <v>96</v>
      </c>
      <c r="C27" s="7">
        <v>23807504</v>
      </c>
      <c r="D27" s="7">
        <v>23807504</v>
      </c>
    </row>
    <row r="28" spans="1:4" ht="12.75">
      <c r="A28" s="98" t="s">
        <v>97</v>
      </c>
      <c r="B28" s="96" t="s">
        <v>98</v>
      </c>
      <c r="C28" s="7"/>
      <c r="D28" s="7"/>
    </row>
    <row r="29" spans="1:4" s="4" customFormat="1" ht="12.75">
      <c r="A29" s="104" t="s">
        <v>99</v>
      </c>
      <c r="B29" s="100" t="s">
        <v>100</v>
      </c>
      <c r="C29" s="9">
        <f>SUM(C26:C28)</f>
        <v>23897504</v>
      </c>
      <c r="D29" s="9">
        <f>SUM(D26:D28)</f>
        <v>23897504</v>
      </c>
    </row>
    <row r="30" spans="1:4" ht="12.75">
      <c r="A30" s="98" t="s">
        <v>101</v>
      </c>
      <c r="B30" s="96" t="s">
        <v>102</v>
      </c>
      <c r="C30" s="7">
        <v>160000</v>
      </c>
      <c r="D30" s="7">
        <v>130000</v>
      </c>
    </row>
    <row r="31" spans="1:4" ht="12.75">
      <c r="A31" s="98" t="s">
        <v>103</v>
      </c>
      <c r="B31" s="96" t="s">
        <v>104</v>
      </c>
      <c r="C31" s="7">
        <v>15000</v>
      </c>
      <c r="D31" s="7">
        <v>45000</v>
      </c>
    </row>
    <row r="32" spans="1:4" s="4" customFormat="1" ht="15" customHeight="1">
      <c r="A32" s="104" t="s">
        <v>105</v>
      </c>
      <c r="B32" s="100" t="s">
        <v>106</v>
      </c>
      <c r="C32" s="9">
        <f>SUM(C30:C31)</f>
        <v>175000</v>
      </c>
      <c r="D32" s="9">
        <f>SUM(D30:D31)</f>
        <v>175000</v>
      </c>
    </row>
    <row r="33" spans="1:4" ht="12.75">
      <c r="A33" s="98" t="s">
        <v>107</v>
      </c>
      <c r="B33" s="96" t="s">
        <v>108</v>
      </c>
      <c r="C33" s="7">
        <v>3530000</v>
      </c>
      <c r="D33" s="7">
        <v>3530000</v>
      </c>
    </row>
    <row r="34" spans="1:4" ht="12.75">
      <c r="A34" s="98" t="s">
        <v>109</v>
      </c>
      <c r="B34" s="96" t="s">
        <v>110</v>
      </c>
      <c r="C34" s="7"/>
      <c r="D34" s="7"/>
    </row>
    <row r="35" spans="1:4" ht="12.75">
      <c r="A35" s="98" t="s">
        <v>111</v>
      </c>
      <c r="B35" s="96" t="s">
        <v>112</v>
      </c>
      <c r="C35" s="7">
        <v>15000</v>
      </c>
      <c r="D35" s="7">
        <v>15000</v>
      </c>
    </row>
    <row r="36" spans="1:4" ht="12.75">
      <c r="A36" s="98" t="s">
        <v>113</v>
      </c>
      <c r="B36" s="96" t="s">
        <v>114</v>
      </c>
      <c r="C36" s="7">
        <v>80000</v>
      </c>
      <c r="D36" s="7">
        <v>80000</v>
      </c>
    </row>
    <row r="37" spans="1:4" ht="12.75">
      <c r="A37" s="109" t="s">
        <v>115</v>
      </c>
      <c r="B37" s="96" t="s">
        <v>116</v>
      </c>
      <c r="C37" s="7"/>
      <c r="D37" s="7"/>
    </row>
    <row r="38" spans="1:4" ht="12.75">
      <c r="A38" s="103" t="s">
        <v>117</v>
      </c>
      <c r="B38" s="96" t="s">
        <v>118</v>
      </c>
      <c r="C38" s="7"/>
      <c r="D38" s="7"/>
    </row>
    <row r="39" spans="1:4" ht="12.75">
      <c r="A39" s="98" t="s">
        <v>119</v>
      </c>
      <c r="B39" s="96" t="s">
        <v>120</v>
      </c>
      <c r="C39" s="7">
        <v>400000</v>
      </c>
      <c r="D39" s="7">
        <v>399000</v>
      </c>
    </row>
    <row r="40" spans="1:4" s="4" customFormat="1" ht="12.75">
      <c r="A40" s="104" t="s">
        <v>121</v>
      </c>
      <c r="B40" s="100" t="s">
        <v>122</v>
      </c>
      <c r="C40" s="9">
        <f>SUM(C33:C39)</f>
        <v>4025000</v>
      </c>
      <c r="D40" s="9">
        <f>SUM(D33:D39)</f>
        <v>4024000</v>
      </c>
    </row>
    <row r="41" spans="1:4" ht="12.75">
      <c r="A41" s="98" t="s">
        <v>123</v>
      </c>
      <c r="B41" s="96" t="s">
        <v>124</v>
      </c>
      <c r="C41" s="7">
        <v>20000</v>
      </c>
      <c r="D41" s="7">
        <v>20000</v>
      </c>
    </row>
    <row r="42" spans="1:4" ht="12.75">
      <c r="A42" s="98" t="s">
        <v>125</v>
      </c>
      <c r="B42" s="96" t="s">
        <v>126</v>
      </c>
      <c r="C42" s="7"/>
      <c r="D42" s="7"/>
    </row>
    <row r="43" spans="1:4" s="4" customFormat="1" ht="12.75">
      <c r="A43" s="104" t="s">
        <v>127</v>
      </c>
      <c r="B43" s="100" t="s">
        <v>128</v>
      </c>
      <c r="C43" s="9">
        <f>SUM(C41:C42)</f>
        <v>20000</v>
      </c>
      <c r="D43" s="9">
        <f>SUM(D41:D42)</f>
        <v>20000</v>
      </c>
    </row>
    <row r="44" spans="1:4" ht="12.75">
      <c r="A44" s="98" t="s">
        <v>129</v>
      </c>
      <c r="B44" s="96" t="s">
        <v>130</v>
      </c>
      <c r="C44" s="7">
        <v>7586326</v>
      </c>
      <c r="D44" s="7">
        <v>7586326</v>
      </c>
    </row>
    <row r="45" spans="1:4" ht="12.75">
      <c r="A45" s="98" t="s">
        <v>131</v>
      </c>
      <c r="B45" s="96" t="s">
        <v>132</v>
      </c>
      <c r="C45" s="7">
        <v>1000000</v>
      </c>
      <c r="D45" s="7">
        <v>1000000</v>
      </c>
    </row>
    <row r="46" spans="1:4" ht="12.75">
      <c r="A46" s="98" t="s">
        <v>133</v>
      </c>
      <c r="B46" s="96" t="s">
        <v>134</v>
      </c>
      <c r="C46" s="7"/>
      <c r="D46" s="7"/>
    </row>
    <row r="47" spans="1:4" ht="12.75">
      <c r="A47" s="98" t="s">
        <v>135</v>
      </c>
      <c r="B47" s="96" t="s">
        <v>136</v>
      </c>
      <c r="C47" s="7"/>
      <c r="D47" s="7"/>
    </row>
    <row r="48" spans="1:4" ht="12.75">
      <c r="A48" s="98" t="s">
        <v>137</v>
      </c>
      <c r="B48" s="96" t="s">
        <v>138</v>
      </c>
      <c r="C48" s="7">
        <v>1000</v>
      </c>
      <c r="D48" s="7">
        <v>2000</v>
      </c>
    </row>
    <row r="49" spans="1:4" s="4" customFormat="1" ht="12.75">
      <c r="A49" s="104" t="s">
        <v>139</v>
      </c>
      <c r="B49" s="100" t="s">
        <v>140</v>
      </c>
      <c r="C49" s="9">
        <f>SUM(C44:C48)</f>
        <v>8587326</v>
      </c>
      <c r="D49" s="9">
        <f>SUM(D44:D48)</f>
        <v>8588326</v>
      </c>
    </row>
    <row r="50" spans="1:4" ht="12.75">
      <c r="A50" s="108" t="s">
        <v>141</v>
      </c>
      <c r="B50" s="106" t="s">
        <v>142</v>
      </c>
      <c r="C50" s="9">
        <f>C29+C32+C40+C43+C49</f>
        <v>36704830</v>
      </c>
      <c r="D50" s="9">
        <f>D29+D32+D40+D43+D49</f>
        <v>36704830</v>
      </c>
    </row>
    <row r="51" spans="1:4" ht="12.75">
      <c r="A51" s="110" t="s">
        <v>143</v>
      </c>
      <c r="B51" s="96" t="s">
        <v>144</v>
      </c>
      <c r="C51" s="7"/>
      <c r="D51" s="7"/>
    </row>
    <row r="52" spans="1:4" ht="12.75">
      <c r="A52" s="110" t="s">
        <v>145</v>
      </c>
      <c r="B52" s="96" t="s">
        <v>146</v>
      </c>
      <c r="C52" s="7"/>
      <c r="D52" s="7"/>
    </row>
    <row r="53" spans="1:4" ht="12.75">
      <c r="A53" s="111" t="s">
        <v>147</v>
      </c>
      <c r="B53" s="96" t="s">
        <v>148</v>
      </c>
      <c r="C53" s="7"/>
      <c r="D53" s="7"/>
    </row>
    <row r="54" spans="1:4" ht="12.75">
      <c r="A54" s="111" t="s">
        <v>149</v>
      </c>
      <c r="B54" s="96" t="s">
        <v>150</v>
      </c>
      <c r="C54" s="7"/>
      <c r="D54" s="7"/>
    </row>
    <row r="55" spans="1:4" ht="12.75">
      <c r="A55" s="111" t="s">
        <v>151</v>
      </c>
      <c r="B55" s="96" t="s">
        <v>152</v>
      </c>
      <c r="C55" s="7"/>
      <c r="D55" s="7"/>
    </row>
    <row r="56" spans="1:4" ht="12.75">
      <c r="A56" s="110" t="s">
        <v>153</v>
      </c>
      <c r="B56" s="96" t="s">
        <v>154</v>
      </c>
      <c r="C56" s="7"/>
      <c r="D56" s="7"/>
    </row>
    <row r="57" spans="1:4" ht="12.75">
      <c r="A57" s="110" t="s">
        <v>155</v>
      </c>
      <c r="B57" s="96" t="s">
        <v>156</v>
      </c>
      <c r="C57" s="7"/>
      <c r="D57" s="7"/>
    </row>
    <row r="58" spans="1:4" ht="12.75">
      <c r="A58" s="110" t="s">
        <v>157</v>
      </c>
      <c r="B58" s="96" t="s">
        <v>158</v>
      </c>
      <c r="C58" s="7"/>
      <c r="D58" s="7"/>
    </row>
    <row r="59" spans="1:4" ht="12.75">
      <c r="A59" s="112" t="s">
        <v>159</v>
      </c>
      <c r="B59" s="106" t="s">
        <v>160</v>
      </c>
      <c r="C59" s="9"/>
      <c r="D59" s="9"/>
    </row>
    <row r="60" spans="1:4" ht="12.75">
      <c r="A60" s="113" t="s">
        <v>161</v>
      </c>
      <c r="B60" s="96" t="s">
        <v>162</v>
      </c>
      <c r="C60" s="7"/>
      <c r="D60" s="7"/>
    </row>
    <row r="61" spans="1:4" ht="12.75">
      <c r="A61" s="113" t="s">
        <v>163</v>
      </c>
      <c r="B61" s="96" t="s">
        <v>164</v>
      </c>
      <c r="C61" s="7"/>
      <c r="D61" s="7"/>
    </row>
    <row r="62" spans="1:4" ht="12.75">
      <c r="A62" s="113" t="s">
        <v>165</v>
      </c>
      <c r="B62" s="96" t="s">
        <v>166</v>
      </c>
      <c r="C62" s="7"/>
      <c r="D62" s="7"/>
    </row>
    <row r="63" spans="1:4" ht="12.75">
      <c r="A63" s="113" t="s">
        <v>167</v>
      </c>
      <c r="B63" s="96" t="s">
        <v>168</v>
      </c>
      <c r="C63" s="7"/>
      <c r="D63" s="7"/>
    </row>
    <row r="64" spans="1:4" ht="12.75">
      <c r="A64" s="113" t="s">
        <v>169</v>
      </c>
      <c r="B64" s="96" t="s">
        <v>170</v>
      </c>
      <c r="C64" s="7"/>
      <c r="D64" s="7"/>
    </row>
    <row r="65" spans="1:4" ht="12.75">
      <c r="A65" s="113" t="s">
        <v>171</v>
      </c>
      <c r="B65" s="96" t="s">
        <v>172</v>
      </c>
      <c r="C65" s="7"/>
      <c r="D65" s="7"/>
    </row>
    <row r="66" spans="1:4" ht="12.75">
      <c r="A66" s="113" t="s">
        <v>173</v>
      </c>
      <c r="B66" s="96" t="s">
        <v>174</v>
      </c>
      <c r="C66" s="7"/>
      <c r="D66" s="7"/>
    </row>
    <row r="67" spans="1:4" ht="12.75">
      <c r="A67" s="113" t="s">
        <v>175</v>
      </c>
      <c r="B67" s="96" t="s">
        <v>176</v>
      </c>
      <c r="C67" s="7"/>
      <c r="D67" s="7"/>
    </row>
    <row r="68" spans="1:4" ht="12.75">
      <c r="A68" s="113" t="s">
        <v>177</v>
      </c>
      <c r="B68" s="96" t="s">
        <v>178</v>
      </c>
      <c r="C68" s="7"/>
      <c r="D68" s="7"/>
    </row>
    <row r="69" spans="1:4" ht="12.75">
      <c r="A69" s="114" t="s">
        <v>179</v>
      </c>
      <c r="B69" s="96" t="s">
        <v>180</v>
      </c>
      <c r="C69" s="7"/>
      <c r="D69" s="7"/>
    </row>
    <row r="70" spans="1:4" ht="12.75">
      <c r="A70" s="113" t="s">
        <v>181</v>
      </c>
      <c r="B70" s="96" t="s">
        <v>182</v>
      </c>
      <c r="C70" s="7"/>
      <c r="D70" s="7"/>
    </row>
    <row r="71" spans="1:4" ht="12.75">
      <c r="A71" s="114" t="s">
        <v>183</v>
      </c>
      <c r="B71" s="96" t="s">
        <v>184</v>
      </c>
      <c r="C71" s="7"/>
      <c r="D71" s="7"/>
    </row>
    <row r="72" spans="1:4" ht="12.75">
      <c r="A72" s="114" t="s">
        <v>185</v>
      </c>
      <c r="B72" s="96" t="s">
        <v>186</v>
      </c>
      <c r="C72" s="7"/>
      <c r="D72" s="7"/>
    </row>
    <row r="73" spans="1:4" ht="12.75">
      <c r="A73" s="112" t="s">
        <v>187</v>
      </c>
      <c r="B73" s="106" t="s">
        <v>188</v>
      </c>
      <c r="C73" s="9"/>
      <c r="D73" s="9"/>
    </row>
    <row r="74" spans="1:4" ht="12.75">
      <c r="A74" s="115" t="s">
        <v>189</v>
      </c>
      <c r="B74" s="106"/>
      <c r="C74" s="7"/>
      <c r="D74" s="7"/>
    </row>
    <row r="75" spans="1:4" ht="12.75">
      <c r="A75" s="116" t="s">
        <v>190</v>
      </c>
      <c r="B75" s="96" t="s">
        <v>191</v>
      </c>
      <c r="C75" s="7"/>
      <c r="D75" s="7"/>
    </row>
    <row r="76" spans="1:4" ht="12.75">
      <c r="A76" s="116" t="s">
        <v>192</v>
      </c>
      <c r="B76" s="96" t="s">
        <v>193</v>
      </c>
      <c r="C76" s="7"/>
      <c r="D76" s="7"/>
    </row>
    <row r="77" spans="1:4" ht="12.75">
      <c r="A77" s="116" t="s">
        <v>194</v>
      </c>
      <c r="B77" s="96" t="s">
        <v>195</v>
      </c>
      <c r="C77" s="7"/>
      <c r="D77" s="7"/>
    </row>
    <row r="78" spans="1:4" ht="12.75">
      <c r="A78" s="116" t="s">
        <v>196</v>
      </c>
      <c r="B78" s="96" t="s">
        <v>197</v>
      </c>
      <c r="C78" s="7"/>
      <c r="D78" s="7"/>
    </row>
    <row r="79" spans="1:4" ht="12.75">
      <c r="A79" s="103" t="s">
        <v>198</v>
      </c>
      <c r="B79" s="96" t="s">
        <v>199</v>
      </c>
      <c r="C79" s="7"/>
      <c r="D79" s="7"/>
    </row>
    <row r="80" spans="1:4" ht="12.75">
      <c r="A80" s="103" t="s">
        <v>200</v>
      </c>
      <c r="B80" s="96" t="s">
        <v>201</v>
      </c>
      <c r="C80" s="7"/>
      <c r="D80" s="7"/>
    </row>
    <row r="81" spans="1:4" ht="12.75">
      <c r="A81" s="103" t="s">
        <v>202</v>
      </c>
      <c r="B81" s="96" t="s">
        <v>203</v>
      </c>
      <c r="C81" s="7"/>
      <c r="D81" s="7"/>
    </row>
    <row r="82" spans="1:4" ht="12.75">
      <c r="A82" s="117" t="s">
        <v>204</v>
      </c>
      <c r="B82" s="106" t="s">
        <v>205</v>
      </c>
      <c r="C82" s="9"/>
      <c r="D82" s="9"/>
    </row>
    <row r="83" spans="1:4" ht="12.75">
      <c r="A83" s="110" t="s">
        <v>206</v>
      </c>
      <c r="B83" s="96" t="s">
        <v>207</v>
      </c>
      <c r="C83" s="7"/>
      <c r="D83" s="7"/>
    </row>
    <row r="84" spans="1:4" ht="12.75">
      <c r="A84" s="110" t="s">
        <v>208</v>
      </c>
      <c r="B84" s="96" t="s">
        <v>209</v>
      </c>
      <c r="C84" s="7"/>
      <c r="D84" s="7"/>
    </row>
    <row r="85" spans="1:4" ht="12.75">
      <c r="A85" s="110" t="s">
        <v>210</v>
      </c>
      <c r="B85" s="96" t="s">
        <v>211</v>
      </c>
      <c r="C85" s="7"/>
      <c r="D85" s="7"/>
    </row>
    <row r="86" spans="1:4" ht="12.75">
      <c r="A86" s="110" t="s">
        <v>212</v>
      </c>
      <c r="B86" s="96" t="s">
        <v>213</v>
      </c>
      <c r="C86" s="7"/>
      <c r="D86" s="7"/>
    </row>
    <row r="87" spans="1:4" ht="12.75">
      <c r="A87" s="112" t="s">
        <v>214</v>
      </c>
      <c r="B87" s="106" t="s">
        <v>215</v>
      </c>
      <c r="C87" s="9"/>
      <c r="D87" s="9"/>
    </row>
    <row r="88" spans="1:4" ht="12.75">
      <c r="A88" s="110" t="s">
        <v>216</v>
      </c>
      <c r="B88" s="96" t="s">
        <v>217</v>
      </c>
      <c r="C88" s="7"/>
      <c r="D88" s="7"/>
    </row>
    <row r="89" spans="1:4" ht="12.75">
      <c r="A89" s="110" t="s">
        <v>218</v>
      </c>
      <c r="B89" s="96" t="s">
        <v>219</v>
      </c>
      <c r="C89" s="7"/>
      <c r="D89" s="7"/>
    </row>
    <row r="90" spans="1:4" ht="12.75">
      <c r="A90" s="110" t="s">
        <v>220</v>
      </c>
      <c r="B90" s="96" t="s">
        <v>221</v>
      </c>
      <c r="C90" s="7"/>
      <c r="D90" s="7"/>
    </row>
    <row r="91" spans="1:4" ht="12.75">
      <c r="A91" s="110" t="s">
        <v>222</v>
      </c>
      <c r="B91" s="96" t="s">
        <v>223</v>
      </c>
      <c r="C91" s="7"/>
      <c r="D91" s="7"/>
    </row>
    <row r="92" spans="1:4" ht="12.75">
      <c r="A92" s="110" t="s">
        <v>224</v>
      </c>
      <c r="B92" s="96" t="s">
        <v>225</v>
      </c>
      <c r="C92" s="7"/>
      <c r="D92" s="7"/>
    </row>
    <row r="93" spans="1:4" ht="12.75">
      <c r="A93" s="110" t="s">
        <v>226</v>
      </c>
      <c r="B93" s="96" t="s">
        <v>227</v>
      </c>
      <c r="C93" s="7"/>
      <c r="D93" s="7"/>
    </row>
    <row r="94" spans="1:4" ht="12.75">
      <c r="A94" s="110" t="s">
        <v>228</v>
      </c>
      <c r="B94" s="96" t="s">
        <v>229</v>
      </c>
      <c r="C94" s="7"/>
      <c r="D94" s="7"/>
    </row>
    <row r="95" spans="1:4" ht="12.75">
      <c r="A95" s="110" t="s">
        <v>230</v>
      </c>
      <c r="B95" s="96" t="s">
        <v>231</v>
      </c>
      <c r="C95" s="7"/>
      <c r="D95" s="7"/>
    </row>
    <row r="96" spans="1:4" ht="12.75">
      <c r="A96" s="110" t="s">
        <v>232</v>
      </c>
      <c r="B96" s="96" t="s">
        <v>233</v>
      </c>
      <c r="C96" s="9"/>
      <c r="D96" s="9"/>
    </row>
    <row r="97" spans="1:4" ht="12.75">
      <c r="A97" s="112" t="s">
        <v>234</v>
      </c>
      <c r="B97" s="106" t="s">
        <v>235</v>
      </c>
      <c r="C97" s="7"/>
      <c r="D97" s="7"/>
    </row>
    <row r="98" spans="1:4" ht="12.75">
      <c r="A98" s="115" t="s">
        <v>236</v>
      </c>
      <c r="B98" s="106"/>
      <c r="C98" s="9"/>
      <c r="D98" s="9"/>
    </row>
    <row r="99" spans="1:22" ht="12.75">
      <c r="A99" s="118" t="s">
        <v>237</v>
      </c>
      <c r="B99" s="119" t="s">
        <v>238</v>
      </c>
      <c r="C99" s="144">
        <f>C24+C25+C50+C59+C73+C82+C87+C97</f>
        <v>94499662</v>
      </c>
      <c r="D99" s="144">
        <f>D24+D25+D50+D59+D73+D82+D87+D97</f>
        <v>94499662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80"/>
      <c r="V99" s="80"/>
    </row>
    <row r="100" spans="1:22" ht="12.75">
      <c r="A100" s="110" t="s">
        <v>239</v>
      </c>
      <c r="B100" s="98" t="s">
        <v>240</v>
      </c>
      <c r="C100" s="144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80"/>
      <c r="V100" s="80"/>
    </row>
    <row r="101" spans="1:22" ht="12.75">
      <c r="A101" s="110" t="s">
        <v>241</v>
      </c>
      <c r="B101" s="98" t="s">
        <v>242</v>
      </c>
      <c r="C101" s="144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80"/>
      <c r="V101" s="80"/>
    </row>
    <row r="102" spans="1:22" ht="12.75">
      <c r="A102" s="110" t="s">
        <v>243</v>
      </c>
      <c r="B102" s="98" t="s">
        <v>244</v>
      </c>
      <c r="C102" s="122"/>
      <c r="D102" s="122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80"/>
      <c r="V102" s="80"/>
    </row>
    <row r="103" spans="1:22" ht="12.75">
      <c r="A103" s="124" t="s">
        <v>245</v>
      </c>
      <c r="B103" s="104" t="s">
        <v>246</v>
      </c>
      <c r="C103" s="131"/>
      <c r="D103" s="131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80"/>
      <c r="V103" s="80"/>
    </row>
    <row r="104" spans="1:22" ht="12.75">
      <c r="A104" s="127" t="s">
        <v>247</v>
      </c>
      <c r="B104" s="98" t="s">
        <v>248</v>
      </c>
      <c r="C104" s="131"/>
      <c r="D104" s="131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80"/>
      <c r="V104" s="80"/>
    </row>
    <row r="105" spans="1:22" ht="12.75">
      <c r="A105" s="127" t="s">
        <v>247</v>
      </c>
      <c r="B105" s="98" t="s">
        <v>249</v>
      </c>
      <c r="C105" s="144"/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80"/>
      <c r="V105" s="80"/>
    </row>
    <row r="106" spans="1:22" ht="12.75">
      <c r="A106" s="110" t="s">
        <v>250</v>
      </c>
      <c r="B106" s="98" t="s">
        <v>251</v>
      </c>
      <c r="C106" s="144"/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80"/>
      <c r="V106" s="80"/>
    </row>
    <row r="107" spans="1:22" ht="12.75">
      <c r="A107" s="110" t="s">
        <v>252</v>
      </c>
      <c r="B107" s="98" t="s">
        <v>253</v>
      </c>
      <c r="C107" s="128"/>
      <c r="D107" s="12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80"/>
      <c r="V107" s="80"/>
    </row>
    <row r="108" spans="1:22" ht="12.75">
      <c r="A108" s="110" t="s">
        <v>254</v>
      </c>
      <c r="B108" s="98" t="s">
        <v>255</v>
      </c>
      <c r="C108" s="131"/>
      <c r="D108" s="131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80"/>
      <c r="V108" s="80"/>
    </row>
    <row r="109" spans="1:22" ht="12.75">
      <c r="A109" s="110" t="s">
        <v>256</v>
      </c>
      <c r="B109" s="98" t="s">
        <v>257</v>
      </c>
      <c r="C109" s="131"/>
      <c r="D109" s="131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80"/>
      <c r="V109" s="80"/>
    </row>
    <row r="110" spans="1:22" ht="12.75">
      <c r="A110" s="130" t="s">
        <v>258</v>
      </c>
      <c r="B110" s="104" t="s">
        <v>259</v>
      </c>
      <c r="C110" s="131"/>
      <c r="D110" s="131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80"/>
      <c r="V110" s="80"/>
    </row>
    <row r="111" spans="1:22" ht="12.75">
      <c r="A111" s="127" t="s">
        <v>260</v>
      </c>
      <c r="B111" s="98" t="s">
        <v>261</v>
      </c>
      <c r="C111" s="131"/>
      <c r="D111" s="131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80"/>
      <c r="V111" s="80"/>
    </row>
    <row r="112" spans="1:22" ht="12.75">
      <c r="A112" s="127" t="s">
        <v>262</v>
      </c>
      <c r="B112" s="98" t="s">
        <v>263</v>
      </c>
      <c r="C112" s="131"/>
      <c r="D112" s="131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80"/>
      <c r="V112" s="80"/>
    </row>
    <row r="113" spans="1:22" ht="12.75">
      <c r="A113" s="130" t="s">
        <v>264</v>
      </c>
      <c r="B113" s="104" t="s">
        <v>265</v>
      </c>
      <c r="C113" s="131"/>
      <c r="D113" s="131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80"/>
      <c r="V113" s="80"/>
    </row>
    <row r="114" spans="1:22" ht="12.75">
      <c r="A114" s="127" t="s">
        <v>266</v>
      </c>
      <c r="B114" s="98" t="s">
        <v>267</v>
      </c>
      <c r="C114" s="128"/>
      <c r="D114" s="12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80"/>
      <c r="V114" s="80"/>
    </row>
    <row r="115" spans="1:22" ht="12.75">
      <c r="A115" s="127" t="s">
        <v>268</v>
      </c>
      <c r="B115" s="98" t="s">
        <v>269</v>
      </c>
      <c r="C115" s="131"/>
      <c r="D115" s="131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80"/>
      <c r="V115" s="80"/>
    </row>
    <row r="116" spans="1:22" ht="12.75">
      <c r="A116" s="127" t="s">
        <v>270</v>
      </c>
      <c r="B116" s="98" t="s">
        <v>271</v>
      </c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80"/>
      <c r="V116" s="80"/>
    </row>
    <row r="117" spans="1:22" ht="12.75">
      <c r="A117" s="127" t="s">
        <v>272</v>
      </c>
      <c r="B117" s="98" t="s">
        <v>273</v>
      </c>
      <c r="C117" s="131"/>
      <c r="D117" s="131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80"/>
      <c r="V117" s="80"/>
    </row>
    <row r="118" spans="1:22" ht="12.75">
      <c r="A118" s="132" t="s">
        <v>274</v>
      </c>
      <c r="B118" s="108" t="s">
        <v>275</v>
      </c>
      <c r="C118" s="131"/>
      <c r="D118" s="131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80"/>
      <c r="V118" s="80"/>
    </row>
    <row r="119" spans="1:22" ht="12.75">
      <c r="A119" s="127" t="s">
        <v>276</v>
      </c>
      <c r="B119" s="98" t="s">
        <v>277</v>
      </c>
      <c r="C119" s="128"/>
      <c r="D119" s="12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80"/>
      <c r="V119" s="80"/>
    </row>
    <row r="120" spans="1:22" ht="12.75">
      <c r="A120" s="110" t="s">
        <v>278</v>
      </c>
      <c r="B120" s="98" t="s">
        <v>279</v>
      </c>
      <c r="C120" s="144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80"/>
      <c r="V120" s="80"/>
    </row>
    <row r="121" spans="1:22" ht="12.75">
      <c r="A121" s="127" t="s">
        <v>280</v>
      </c>
      <c r="B121" s="98" t="s">
        <v>281</v>
      </c>
      <c r="C121" s="128"/>
      <c r="D121" s="12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80"/>
      <c r="V121" s="80"/>
    </row>
    <row r="122" spans="1:22" s="4" customFormat="1" ht="12.75">
      <c r="A122" s="127" t="s">
        <v>282</v>
      </c>
      <c r="B122" s="98" t="s">
        <v>283</v>
      </c>
      <c r="C122" s="9"/>
      <c r="D122" s="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</row>
    <row r="123" spans="1:22" ht="12.75">
      <c r="A123" s="127" t="s">
        <v>284</v>
      </c>
      <c r="B123" s="98" t="s">
        <v>285</v>
      </c>
      <c r="C123" s="135"/>
      <c r="D123" s="135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2.75">
      <c r="A124" s="132" t="s">
        <v>286</v>
      </c>
      <c r="B124" s="108" t="s">
        <v>287</v>
      </c>
      <c r="C124" s="135"/>
      <c r="D124" s="135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2.75">
      <c r="A125" s="110" t="s">
        <v>288</v>
      </c>
      <c r="B125" s="98" t="s">
        <v>289</v>
      </c>
      <c r="C125" s="135"/>
      <c r="D125" s="135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2.75">
      <c r="A126" s="110" t="s">
        <v>290</v>
      </c>
      <c r="B126" s="98" t="s">
        <v>291</v>
      </c>
      <c r="C126" s="135"/>
      <c r="D126" s="135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2.75">
      <c r="A127" s="136" t="s">
        <v>292</v>
      </c>
      <c r="B127" s="137" t="s">
        <v>293</v>
      </c>
      <c r="C127" s="135"/>
      <c r="D127" s="135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2.75">
      <c r="A128" s="138" t="s">
        <v>14</v>
      </c>
      <c r="B128" s="138"/>
      <c r="C128" s="139">
        <f>C99+C127</f>
        <v>94499662</v>
      </c>
      <c r="D128" s="139">
        <f>D99+D127</f>
        <v>94499662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2:22" ht="12.7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2:22" ht="12.7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2:22" ht="12.7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2:22" ht="12.7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2:22" ht="12.7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22" ht="12.7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22" ht="12.7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2:22" ht="12.7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2:22" ht="12.7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2:22" ht="12.7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2:22" ht="12.7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2:22" ht="12.7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2:22" ht="12.7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2:22" ht="12.7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2:22" ht="12.7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2:22" ht="12.7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2:22" ht="12.7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2:22" ht="12.7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2:22" ht="12.7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2:22" ht="12.7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2:22" ht="12.7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2:22" ht="12.7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2:22" ht="12.7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  <row r="152" spans="2:22" ht="12.7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</row>
    <row r="153" spans="2:22" ht="12.7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</row>
    <row r="154" spans="2:22" ht="12.7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</row>
    <row r="155" spans="2:22" ht="12.7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</row>
    <row r="156" spans="2:22" ht="12.7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</row>
    <row r="157" spans="2:22" ht="12.7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</row>
    <row r="158" spans="2:22" ht="12.7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</row>
    <row r="159" spans="2:22" ht="12.7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22" ht="12.7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</row>
    <row r="161" spans="2:22" ht="12.7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</row>
    <row r="162" spans="2:22" ht="12.7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</row>
    <row r="163" spans="2:22" ht="12.7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</row>
    <row r="164" spans="2:22" ht="12.7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</row>
    <row r="165" spans="2:22" ht="12.7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</row>
    <row r="166" spans="2:22" ht="12.7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</row>
    <row r="167" spans="2:22" ht="12.7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</row>
    <row r="168" spans="2:22" ht="12.7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</row>
    <row r="169" spans="2:22" ht="12.7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</row>
    <row r="170" spans="2:22" ht="12.7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</row>
    <row r="171" spans="2:22" ht="12.7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10/2017. (VIII. 29.)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46">
      <selection activeCell="F73" sqref="F73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19" t="s">
        <v>0</v>
      </c>
      <c r="B1" s="19"/>
      <c r="C1" s="19"/>
      <c r="D1" s="19"/>
      <c r="E1" s="19"/>
      <c r="F1" s="19"/>
    </row>
    <row r="2" spans="1:6" ht="21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299</v>
      </c>
    </row>
    <row r="5" spans="1:7" s="4" customFormat="1" ht="12.75">
      <c r="A5" s="86" t="s">
        <v>27</v>
      </c>
      <c r="B5" s="87" t="s">
        <v>28</v>
      </c>
      <c r="C5" s="150" t="s">
        <v>300</v>
      </c>
      <c r="D5" s="151" t="s">
        <v>301</v>
      </c>
      <c r="E5" s="150" t="s">
        <v>302</v>
      </c>
      <c r="F5" s="152" t="s">
        <v>303</v>
      </c>
      <c r="G5" s="153"/>
    </row>
    <row r="6" spans="1:7" ht="12.75">
      <c r="A6" s="92" t="s">
        <v>53</v>
      </c>
      <c r="B6" s="93" t="s">
        <v>54</v>
      </c>
      <c r="C6" s="7">
        <f>'2.kiadások működés,felh.Önk.'!AA6</f>
        <v>113528618</v>
      </c>
      <c r="D6" s="154">
        <f>'3.kiadások működ,felh.KözösHiv'!C7</f>
        <v>47731393</v>
      </c>
      <c r="E6" s="7">
        <f>'4.kiadások működés,felh.Óvoda'!D6</f>
        <v>43829242</v>
      </c>
      <c r="F6" s="139">
        <f>SUM(C6:E6)</f>
        <v>205089253</v>
      </c>
      <c r="G6" s="155"/>
    </row>
    <row r="7" spans="1:7" ht="12.75">
      <c r="A7" s="92" t="s">
        <v>55</v>
      </c>
      <c r="B7" s="96" t="s">
        <v>56</v>
      </c>
      <c r="C7" s="7">
        <f>'2.kiadások működés,felh.Önk.'!AA7</f>
        <v>0</v>
      </c>
      <c r="D7" s="154">
        <f>'3.kiadások működ,felh.KözösHiv'!C8</f>
        <v>0</v>
      </c>
      <c r="E7" s="7">
        <f>'4.kiadások működés,felh.Óvoda'!D7</f>
        <v>0</v>
      </c>
      <c r="F7" s="139">
        <f aca="true" t="shared" si="0" ref="F7:F18">SUM(C7:E7)</f>
        <v>0</v>
      </c>
      <c r="G7" s="155"/>
    </row>
    <row r="8" spans="1:7" ht="12.75">
      <c r="A8" s="92" t="s">
        <v>57</v>
      </c>
      <c r="B8" s="96" t="s">
        <v>58</v>
      </c>
      <c r="C8" s="7">
        <f>'2.kiadások működés,felh.Önk.'!AA8</f>
        <v>0</v>
      </c>
      <c r="D8" s="154">
        <f>'3.kiadások működ,felh.KözösHiv'!C9</f>
        <v>0</v>
      </c>
      <c r="E8" s="7">
        <f>'4.kiadások működés,felh.Óvoda'!D8</f>
        <v>0</v>
      </c>
      <c r="F8" s="139">
        <f t="shared" si="0"/>
        <v>0</v>
      </c>
      <c r="G8" s="155"/>
    </row>
    <row r="9" spans="1:7" ht="12.75">
      <c r="A9" s="97" t="s">
        <v>59</v>
      </c>
      <c r="B9" s="96" t="s">
        <v>60</v>
      </c>
      <c r="C9" s="7">
        <f>'2.kiadások működés,felh.Önk.'!AA9</f>
        <v>0</v>
      </c>
      <c r="D9" s="154">
        <f>'3.kiadások működ,felh.KözösHiv'!C10</f>
        <v>0</v>
      </c>
      <c r="E9" s="7">
        <f>'4.kiadások működés,felh.Óvoda'!D9</f>
        <v>0</v>
      </c>
      <c r="F9" s="139">
        <f t="shared" si="0"/>
        <v>0</v>
      </c>
      <c r="G9" s="155"/>
    </row>
    <row r="10" spans="1:7" ht="12.75">
      <c r="A10" s="97" t="s">
        <v>61</v>
      </c>
      <c r="B10" s="96" t="s">
        <v>62</v>
      </c>
      <c r="C10" s="7">
        <f>'2.kiadások működés,felh.Önk.'!AA10</f>
        <v>0</v>
      </c>
      <c r="D10" s="154">
        <f>'3.kiadások működ,felh.KözösHiv'!C11</f>
        <v>0</v>
      </c>
      <c r="E10" s="7">
        <f>'4.kiadások működés,felh.Óvoda'!D10</f>
        <v>0</v>
      </c>
      <c r="F10" s="139">
        <f t="shared" si="0"/>
        <v>0</v>
      </c>
      <c r="G10" s="155"/>
    </row>
    <row r="11" spans="1:7" ht="12.75">
      <c r="A11" s="97" t="s">
        <v>63</v>
      </c>
      <c r="B11" s="96" t="s">
        <v>64</v>
      </c>
      <c r="C11" s="7">
        <f>'2.kiadások működés,felh.Önk.'!AA11</f>
        <v>0</v>
      </c>
      <c r="D11" s="154">
        <f>'3.kiadások működ,felh.KözösHiv'!C12</f>
        <v>0</v>
      </c>
      <c r="E11" s="7">
        <f>'4.kiadások működés,felh.Óvoda'!D11</f>
        <v>0</v>
      </c>
      <c r="F11" s="139"/>
      <c r="G11" s="155"/>
    </row>
    <row r="12" spans="1:7" ht="12.75">
      <c r="A12" s="97" t="s">
        <v>65</v>
      </c>
      <c r="B12" s="96" t="s">
        <v>66</v>
      </c>
      <c r="C12" s="7">
        <f>'2.kiadások működés,felh.Önk.'!AA12</f>
        <v>1208000</v>
      </c>
      <c r="D12" s="154">
        <f>'3.kiadások működ,felh.KözösHiv'!C13</f>
        <v>2533154</v>
      </c>
      <c r="E12" s="7">
        <f>'4.kiadások működés,felh.Óvoda'!D12</f>
        <v>1780224</v>
      </c>
      <c r="F12" s="139">
        <f>SUM(C12:E12)</f>
        <v>5521378</v>
      </c>
      <c r="G12" s="155"/>
    </row>
    <row r="13" spans="1:7" ht="12.75">
      <c r="A13" s="97" t="s">
        <v>67</v>
      </c>
      <c r="B13" s="96" t="s">
        <v>68</v>
      </c>
      <c r="C13" s="7">
        <f>'2.kiadások működés,felh.Önk.'!AA13</f>
        <v>0</v>
      </c>
      <c r="D13" s="154">
        <f>'3.kiadások működ,felh.KözösHiv'!C14</f>
        <v>0</v>
      </c>
      <c r="E13" s="7">
        <f>'4.kiadások működés,felh.Óvoda'!D13</f>
        <v>0</v>
      </c>
      <c r="F13" s="139">
        <f t="shared" si="0"/>
        <v>0</v>
      </c>
      <c r="G13" s="155"/>
    </row>
    <row r="14" spans="1:7" ht="12.75">
      <c r="A14" s="98" t="s">
        <v>69</v>
      </c>
      <c r="B14" s="96" t="s">
        <v>70</v>
      </c>
      <c r="C14" s="7">
        <f>'2.kiadások működés,felh.Önk.'!AA14</f>
        <v>40000</v>
      </c>
      <c r="D14" s="154">
        <f>'3.kiadások működ,felh.KözösHiv'!C15</f>
        <v>460000</v>
      </c>
      <c r="E14" s="7">
        <f>'4.kiadások működés,felh.Óvoda'!D14</f>
        <v>130000</v>
      </c>
      <c r="F14" s="139">
        <f t="shared" si="0"/>
        <v>630000</v>
      </c>
      <c r="G14" s="155"/>
    </row>
    <row r="15" spans="1:7" ht="12.75">
      <c r="A15" s="98" t="s">
        <v>71</v>
      </c>
      <c r="B15" s="96" t="s">
        <v>72</v>
      </c>
      <c r="C15" s="7">
        <f>'2.kiadások működés,felh.Önk.'!AA15</f>
        <v>260600</v>
      </c>
      <c r="D15" s="154">
        <f>'3.kiadások működ,felh.KözösHiv'!C16</f>
        <v>60000</v>
      </c>
      <c r="E15" s="7">
        <f>'4.kiadások működés,felh.Óvoda'!D15</f>
        <v>0</v>
      </c>
      <c r="F15" s="139">
        <f t="shared" si="0"/>
        <v>320600</v>
      </c>
      <c r="G15" s="155"/>
    </row>
    <row r="16" spans="1:7" ht="12.75">
      <c r="A16" s="98" t="s">
        <v>73</v>
      </c>
      <c r="B16" s="96" t="s">
        <v>74</v>
      </c>
      <c r="C16" s="7">
        <f>'2.kiadások működés,felh.Önk.'!AA16</f>
        <v>0</v>
      </c>
      <c r="D16" s="154">
        <f>'3.kiadások működ,felh.KözösHiv'!C17</f>
        <v>0</v>
      </c>
      <c r="E16" s="7">
        <f>'4.kiadások működés,felh.Óvoda'!D16</f>
        <v>0</v>
      </c>
      <c r="F16" s="139">
        <f t="shared" si="0"/>
        <v>0</v>
      </c>
      <c r="G16" s="155"/>
    </row>
    <row r="17" spans="1:7" ht="12.75">
      <c r="A17" s="98" t="s">
        <v>75</v>
      </c>
      <c r="B17" s="96" t="s">
        <v>76</v>
      </c>
      <c r="C17" s="7">
        <f>'2.kiadások működés,felh.Önk.'!AA17</f>
        <v>0</v>
      </c>
      <c r="D17" s="154">
        <f>'3.kiadások működ,felh.KözösHiv'!C18</f>
        <v>0</v>
      </c>
      <c r="E17" s="7">
        <f>'4.kiadások működés,felh.Óvoda'!D17</f>
        <v>0</v>
      </c>
      <c r="F17" s="139">
        <f t="shared" si="0"/>
        <v>0</v>
      </c>
      <c r="G17" s="155"/>
    </row>
    <row r="18" spans="1:7" ht="12.75">
      <c r="A18" s="98" t="s">
        <v>77</v>
      </c>
      <c r="B18" s="96" t="s">
        <v>78</v>
      </c>
      <c r="C18" s="7">
        <f>'2.kiadások működés,felh.Önk.'!AA18</f>
        <v>900000</v>
      </c>
      <c r="D18" s="154">
        <f>'3.kiadások működ,felh.KözösHiv'!C19</f>
        <v>0</v>
      </c>
      <c r="E18" s="7">
        <f>'4.kiadások működés,felh.Óvoda'!D18</f>
        <v>600000</v>
      </c>
      <c r="F18" s="139">
        <f t="shared" si="0"/>
        <v>1500000</v>
      </c>
      <c r="G18" s="155"/>
    </row>
    <row r="19" spans="1:7" ht="12.75">
      <c r="A19" s="99" t="s">
        <v>79</v>
      </c>
      <c r="B19" s="100" t="s">
        <v>80</v>
      </c>
      <c r="C19" s="7">
        <f>SUM(C6:C18)</f>
        <v>115937218</v>
      </c>
      <c r="D19" s="154">
        <f>SUM(D6:D18)</f>
        <v>50784547</v>
      </c>
      <c r="E19" s="7">
        <f>SUM(E6:E18)</f>
        <v>46339466</v>
      </c>
      <c r="F19" s="139">
        <f>SUM(F6:F18)</f>
        <v>213061231</v>
      </c>
      <c r="G19" s="153"/>
    </row>
    <row r="20" spans="1:7" ht="12.75">
      <c r="A20" s="98" t="s">
        <v>81</v>
      </c>
      <c r="B20" s="96" t="s">
        <v>82</v>
      </c>
      <c r="C20" s="7">
        <f>'2.kiadások működés,felh.Önk.'!AA20</f>
        <v>11380996</v>
      </c>
      <c r="D20" s="154">
        <f>'3.kiadások működ,felh.KözösHiv'!C21</f>
        <v>0</v>
      </c>
      <c r="E20" s="7">
        <f>'4.kiadások működés,felh.Óvoda'!D20</f>
        <v>0</v>
      </c>
      <c r="F20" s="139">
        <f>SUM(C20:E20)</f>
        <v>11380996</v>
      </c>
      <c r="G20" s="155"/>
    </row>
    <row r="21" spans="1:7" ht="12.75">
      <c r="A21" s="98" t="s">
        <v>83</v>
      </c>
      <c r="B21" s="96" t="s">
        <v>84</v>
      </c>
      <c r="C21" s="7">
        <f>'2.kiadások működés,felh.Önk.'!AA21</f>
        <v>600000</v>
      </c>
      <c r="D21" s="154">
        <f>'3.kiadások működ,felh.KözösHiv'!C22</f>
        <v>0</v>
      </c>
      <c r="E21" s="7">
        <f>'4.kiadások működés,felh.Óvoda'!D21</f>
        <v>0</v>
      </c>
      <c r="F21" s="139">
        <f>SUM(C21:E21)</f>
        <v>600000</v>
      </c>
      <c r="G21" s="155"/>
    </row>
    <row r="22" spans="1:7" ht="12.75">
      <c r="A22" s="103" t="s">
        <v>85</v>
      </c>
      <c r="B22" s="96" t="s">
        <v>86</v>
      </c>
      <c r="C22" s="7">
        <f>'2.kiadások működés,felh.Önk.'!AA22</f>
        <v>800000</v>
      </c>
      <c r="D22" s="154">
        <f>'3.kiadások működ,felh.KözösHiv'!C23</f>
        <v>1010000</v>
      </c>
      <c r="E22" s="7">
        <f>'4.kiadások működés,felh.Óvoda'!D22</f>
        <v>0</v>
      </c>
      <c r="F22" s="139">
        <f>SUM(C22:E22)</f>
        <v>1810000</v>
      </c>
      <c r="G22" s="155"/>
    </row>
    <row r="23" spans="1:7" ht="12.75">
      <c r="A23" s="104" t="s">
        <v>87</v>
      </c>
      <c r="B23" s="100" t="s">
        <v>88</v>
      </c>
      <c r="C23" s="7">
        <f>SUM(C20:C22)</f>
        <v>12780996</v>
      </c>
      <c r="D23" s="154">
        <f>SUM(D20:D22)</f>
        <v>1010000</v>
      </c>
      <c r="E23" s="7">
        <f>'4.kiadások működés,felh.Óvoda'!D23</f>
        <v>0</v>
      </c>
      <c r="F23" s="139">
        <f>SUM(F20:F22)</f>
        <v>13790996</v>
      </c>
      <c r="G23" s="153"/>
    </row>
    <row r="24" spans="1:7" ht="12.75">
      <c r="A24" s="105" t="s">
        <v>89</v>
      </c>
      <c r="B24" s="106" t="s">
        <v>90</v>
      </c>
      <c r="C24" s="9">
        <f>C19+C23</f>
        <v>128718214</v>
      </c>
      <c r="D24" s="156">
        <f>D19+D23</f>
        <v>51794547</v>
      </c>
      <c r="E24" s="9">
        <f>E19+E23</f>
        <v>46339466</v>
      </c>
      <c r="F24" s="157">
        <f>F19+F23</f>
        <v>226852227</v>
      </c>
      <c r="G24" s="153"/>
    </row>
    <row r="25" spans="1:7" ht="12.75">
      <c r="A25" s="108" t="s">
        <v>91</v>
      </c>
      <c r="B25" s="106" t="s">
        <v>92</v>
      </c>
      <c r="C25" s="9">
        <f>'2.kiadások működés,felh.Önk.'!AA25</f>
        <v>17649723</v>
      </c>
      <c r="D25" s="156">
        <f>'3.kiadások működ,felh.KözösHiv'!C26</f>
        <v>11724787</v>
      </c>
      <c r="E25" s="9">
        <f>'4.kiadások működés,felh.Óvoda'!D25</f>
        <v>11455366</v>
      </c>
      <c r="F25" s="157">
        <f>SUM(C25:E25)</f>
        <v>40829876</v>
      </c>
      <c r="G25" s="153"/>
    </row>
    <row r="26" spans="1:7" ht="12.75">
      <c r="A26" s="98" t="s">
        <v>93</v>
      </c>
      <c r="B26" s="96" t="s">
        <v>94</v>
      </c>
      <c r="C26" s="7">
        <f>'2.kiadások működés,felh.Önk.'!AA26</f>
        <v>80000</v>
      </c>
      <c r="D26" s="154">
        <f>'3.kiadások működ,felh.KözösHiv'!C27</f>
        <v>15000</v>
      </c>
      <c r="E26" s="7">
        <f>'4.kiadások működés,felh.Óvoda'!D26</f>
        <v>90000</v>
      </c>
      <c r="F26" s="157">
        <f>SUM(C26:E26)</f>
        <v>185000</v>
      </c>
      <c r="G26" s="155"/>
    </row>
    <row r="27" spans="1:7" ht="12.75">
      <c r="A27" s="98" t="s">
        <v>95</v>
      </c>
      <c r="B27" s="96" t="s">
        <v>96</v>
      </c>
      <c r="C27" s="7">
        <f>'2.kiadások működés,felh.Önk.'!AA27</f>
        <v>9724648</v>
      </c>
      <c r="D27" s="154">
        <f>'3.kiadások működ,felh.KözösHiv'!C28</f>
        <v>2030000</v>
      </c>
      <c r="E27" s="7">
        <f>'4.kiadások működés,felh.Óvoda'!D27</f>
        <v>23807504</v>
      </c>
      <c r="F27" s="157">
        <f>SUM(C27:E27)</f>
        <v>35562152</v>
      </c>
      <c r="G27" s="155"/>
    </row>
    <row r="28" spans="1:7" ht="12.75">
      <c r="A28" s="98" t="s">
        <v>97</v>
      </c>
      <c r="B28" s="96" t="s">
        <v>98</v>
      </c>
      <c r="C28" s="7">
        <f>'2.kiadások működés,felh.Önk.'!AA28</f>
        <v>0</v>
      </c>
      <c r="D28" s="154">
        <f>'3.kiadások működ,felh.KözösHiv'!C29</f>
        <v>0</v>
      </c>
      <c r="E28" s="7">
        <f>'4.kiadások működés,felh.Óvoda'!D28</f>
        <v>0</v>
      </c>
      <c r="F28" s="157">
        <f>SUM(C28:E28)</f>
        <v>0</v>
      </c>
      <c r="G28" s="155"/>
    </row>
    <row r="29" spans="1:7" ht="12.75">
      <c r="A29" s="104" t="s">
        <v>99</v>
      </c>
      <c r="B29" s="100" t="s">
        <v>100</v>
      </c>
      <c r="C29" s="7">
        <f>SUM(C26:C28)</f>
        <v>9804648</v>
      </c>
      <c r="D29" s="154">
        <f>SUM(D26:D28)</f>
        <v>2045000</v>
      </c>
      <c r="E29" s="7">
        <f>SUM(E26:E28)</f>
        <v>23897504</v>
      </c>
      <c r="F29" s="157">
        <f>SUM(F26:F28)</f>
        <v>35747152</v>
      </c>
      <c r="G29" s="153"/>
    </row>
    <row r="30" spans="1:7" ht="12.75">
      <c r="A30" s="98" t="s">
        <v>101</v>
      </c>
      <c r="B30" s="96" t="s">
        <v>102</v>
      </c>
      <c r="C30" s="7">
        <f>'2.kiadások működés,felh.Önk.'!AA30</f>
        <v>580000</v>
      </c>
      <c r="D30" s="154">
        <f>'3.kiadások működ,felh.KözösHiv'!C31</f>
        <v>1470000</v>
      </c>
      <c r="E30" s="7">
        <f>'4.kiadások működés,felh.Óvoda'!D30</f>
        <v>130000</v>
      </c>
      <c r="F30" s="157">
        <f>SUM(C30:E30)</f>
        <v>2180000</v>
      </c>
      <c r="G30" s="155"/>
    </row>
    <row r="31" spans="1:7" ht="12.75">
      <c r="A31" s="98" t="s">
        <v>103</v>
      </c>
      <c r="B31" s="96" t="s">
        <v>104</v>
      </c>
      <c r="C31" s="7">
        <f>'2.kiadások működés,felh.Önk.'!AA31</f>
        <v>350000</v>
      </c>
      <c r="D31" s="154">
        <f>'3.kiadások működ,felh.KözösHiv'!C32</f>
        <v>300000</v>
      </c>
      <c r="E31" s="7">
        <f>'4.kiadások működés,felh.Óvoda'!D31</f>
        <v>45000</v>
      </c>
      <c r="F31" s="157">
        <f>SUM(C31:E31)</f>
        <v>695000</v>
      </c>
      <c r="G31" s="155"/>
    </row>
    <row r="32" spans="1:7" ht="15" customHeight="1">
      <c r="A32" s="104" t="s">
        <v>105</v>
      </c>
      <c r="B32" s="100" t="s">
        <v>106</v>
      </c>
      <c r="C32" s="7">
        <f>SUM(C30:C31)</f>
        <v>930000</v>
      </c>
      <c r="D32" s="154">
        <f>SUM(D30:D31)</f>
        <v>1770000</v>
      </c>
      <c r="E32" s="7">
        <f>SUM(E30:E31)</f>
        <v>175000</v>
      </c>
      <c r="F32" s="157">
        <f>SUM(F30:F31)</f>
        <v>2875000</v>
      </c>
      <c r="G32" s="153"/>
    </row>
    <row r="33" spans="1:7" ht="12.75">
      <c r="A33" s="98" t="s">
        <v>107</v>
      </c>
      <c r="B33" s="96" t="s">
        <v>108</v>
      </c>
      <c r="C33" s="7">
        <f>'2.kiadások működés,felh.Önk.'!AA33</f>
        <v>9155000</v>
      </c>
      <c r="D33" s="154">
        <f>'3.kiadások működ,felh.KözösHiv'!C34</f>
        <v>2235000</v>
      </c>
      <c r="E33" s="7">
        <f>'4.kiadások működés,felh.Óvoda'!D33</f>
        <v>3530000</v>
      </c>
      <c r="F33" s="157">
        <f>SUM(C33:E33)</f>
        <v>14920000</v>
      </c>
      <c r="G33" s="155"/>
    </row>
    <row r="34" spans="1:7" ht="12.75">
      <c r="A34" s="98" t="s">
        <v>109</v>
      </c>
      <c r="B34" s="96" t="s">
        <v>110</v>
      </c>
      <c r="C34" s="7">
        <f>'2.kiadások működés,felh.Önk.'!AA34</f>
        <v>4200945</v>
      </c>
      <c r="D34" s="154">
        <f>'3.kiadások működ,felh.KözösHiv'!C35</f>
        <v>0</v>
      </c>
      <c r="E34" s="7">
        <f>'4.kiadások működés,felh.Óvoda'!D34</f>
        <v>0</v>
      </c>
      <c r="F34" s="157">
        <f aca="true" t="shared" si="1" ref="F34:F39">SUM(C34:E34)</f>
        <v>4200945</v>
      </c>
      <c r="G34" s="155"/>
    </row>
    <row r="35" spans="1:7" ht="12.75">
      <c r="A35" s="98" t="s">
        <v>111</v>
      </c>
      <c r="B35" s="96" t="s">
        <v>112</v>
      </c>
      <c r="C35" s="7">
        <f>'2.kiadások működés,felh.Önk.'!AA35</f>
        <v>4071000</v>
      </c>
      <c r="D35" s="154">
        <f>'3.kiadások működ,felh.KözösHiv'!C36</f>
        <v>150000</v>
      </c>
      <c r="E35" s="7">
        <f>'4.kiadások működés,felh.Óvoda'!D35</f>
        <v>15000</v>
      </c>
      <c r="F35" s="157">
        <f t="shared" si="1"/>
        <v>4236000</v>
      </c>
      <c r="G35" s="155"/>
    </row>
    <row r="36" spans="1:7" ht="12.75">
      <c r="A36" s="98" t="s">
        <v>113</v>
      </c>
      <c r="B36" s="96" t="s">
        <v>114</v>
      </c>
      <c r="C36" s="7">
        <f>'2.kiadások működés,felh.Önk.'!AA36</f>
        <v>1757550</v>
      </c>
      <c r="D36" s="154">
        <f>'3.kiadások működ,felh.KözösHiv'!C37</f>
        <v>110000</v>
      </c>
      <c r="E36" s="7">
        <f>'4.kiadások működés,felh.Óvoda'!D36</f>
        <v>80000</v>
      </c>
      <c r="F36" s="157">
        <f t="shared" si="1"/>
        <v>1947550</v>
      </c>
      <c r="G36" s="155"/>
    </row>
    <row r="37" spans="1:7" ht="12.75">
      <c r="A37" s="109" t="s">
        <v>115</v>
      </c>
      <c r="B37" s="96" t="s">
        <v>116</v>
      </c>
      <c r="C37" s="7">
        <f>'2.kiadások működés,felh.Önk.'!AA37</f>
        <v>0</v>
      </c>
      <c r="D37" s="154">
        <f>'3.kiadások működ,felh.KözösHiv'!C38</f>
        <v>0</v>
      </c>
      <c r="E37" s="7">
        <f>'4.kiadások működés,felh.Óvoda'!D37</f>
        <v>0</v>
      </c>
      <c r="F37" s="157">
        <f t="shared" si="1"/>
        <v>0</v>
      </c>
      <c r="G37" s="155"/>
    </row>
    <row r="38" spans="1:7" ht="12.75">
      <c r="A38" s="103" t="s">
        <v>117</v>
      </c>
      <c r="B38" s="96" t="s">
        <v>118</v>
      </c>
      <c r="C38" s="7">
        <f>'2.kiadások működés,felh.Önk.'!AA38</f>
        <v>1035000</v>
      </c>
      <c r="D38" s="154">
        <f>'3.kiadások működ,felh.KözösHiv'!C39</f>
        <v>1500000</v>
      </c>
      <c r="E38" s="7">
        <f>'4.kiadások működés,felh.Óvoda'!D38</f>
        <v>0</v>
      </c>
      <c r="F38" s="157">
        <f t="shared" si="1"/>
        <v>2535000</v>
      </c>
      <c r="G38" s="155"/>
    </row>
    <row r="39" spans="1:7" ht="12.75">
      <c r="A39" s="98" t="s">
        <v>119</v>
      </c>
      <c r="B39" s="96" t="s">
        <v>120</v>
      </c>
      <c r="C39" s="7">
        <f>'2.kiadások működés,felh.Önk.'!AA39</f>
        <v>7289487</v>
      </c>
      <c r="D39" s="154">
        <f>'3.kiadások működ,felh.KözösHiv'!C40</f>
        <v>2150000</v>
      </c>
      <c r="E39" s="7">
        <f>'4.kiadások működés,felh.Óvoda'!D39</f>
        <v>399000</v>
      </c>
      <c r="F39" s="157">
        <f t="shared" si="1"/>
        <v>9838487</v>
      </c>
      <c r="G39" s="155"/>
    </row>
    <row r="40" spans="1:7" ht="12.75">
      <c r="A40" s="104" t="s">
        <v>121</v>
      </c>
      <c r="B40" s="100" t="s">
        <v>122</v>
      </c>
      <c r="C40" s="7">
        <f>SUM(C33:C39)</f>
        <v>27508982</v>
      </c>
      <c r="D40" s="154">
        <f>SUM(D33:D39)</f>
        <v>6145000</v>
      </c>
      <c r="E40" s="7">
        <f>SUM(E33:E39)</f>
        <v>4024000</v>
      </c>
      <c r="F40" s="157">
        <f>SUM(F33:F39)</f>
        <v>37677982</v>
      </c>
      <c r="G40" s="153"/>
    </row>
    <row r="41" spans="1:7" ht="12.75">
      <c r="A41" s="98" t="s">
        <v>123</v>
      </c>
      <c r="B41" s="96" t="s">
        <v>124</v>
      </c>
      <c r="C41" s="7">
        <f>'2.kiadások működés,felh.Önk.'!AA41</f>
        <v>210000</v>
      </c>
      <c r="D41" s="154">
        <f>'3.kiadások működ,felh.KözösHiv'!C42</f>
        <v>1250000</v>
      </c>
      <c r="E41" s="7">
        <f>'4.kiadások működés,felh.Óvoda'!D41:D42</f>
        <v>20000</v>
      </c>
      <c r="F41" s="157">
        <f>SUM(C41:E41)</f>
        <v>1480000</v>
      </c>
      <c r="G41" s="155"/>
    </row>
    <row r="42" spans="1:7" ht="12.75">
      <c r="A42" s="98" t="s">
        <v>125</v>
      </c>
      <c r="B42" s="96" t="s">
        <v>126</v>
      </c>
      <c r="C42" s="7">
        <f>'2.kiadások működés,felh.Önk.'!AA42</f>
        <v>0</v>
      </c>
      <c r="D42" s="154">
        <f>'3.kiadások működ,felh.KözösHiv'!C43</f>
        <v>0</v>
      </c>
      <c r="E42" s="7">
        <f>'4.kiadások működés,felh.Óvoda'!D42:D43</f>
        <v>0</v>
      </c>
      <c r="F42" s="157">
        <f>SUM(C42:E42)</f>
        <v>0</v>
      </c>
      <c r="G42" s="155"/>
    </row>
    <row r="43" spans="1:7" ht="12.75">
      <c r="A43" s="104" t="s">
        <v>127</v>
      </c>
      <c r="B43" s="100" t="s">
        <v>128</v>
      </c>
      <c r="C43" s="7">
        <f>SUM(C41:C42)</f>
        <v>210000</v>
      </c>
      <c r="D43" s="154">
        <f>SUM(D41:D42)</f>
        <v>1250000</v>
      </c>
      <c r="E43" s="7">
        <f>SUM(E41:E42)</f>
        <v>20000</v>
      </c>
      <c r="F43" s="157">
        <f>SUM(F41:F42)</f>
        <v>1480000</v>
      </c>
      <c r="G43" s="153"/>
    </row>
    <row r="44" spans="1:7" ht="12.75">
      <c r="A44" s="98" t="s">
        <v>129</v>
      </c>
      <c r="B44" s="96" t="s">
        <v>130</v>
      </c>
      <c r="C44" s="7">
        <f>'2.kiadások működés,felh.Önk.'!AA44</f>
        <v>8869602</v>
      </c>
      <c r="D44" s="154">
        <f>'3.kiadások működ,felh.KözösHiv'!C45</f>
        <v>2689200</v>
      </c>
      <c r="E44" s="7">
        <f>'4.kiadások működés,felh.Óvoda'!D44</f>
        <v>7586326</v>
      </c>
      <c r="F44" s="157">
        <f>SUM(C44:E44)</f>
        <v>19145128</v>
      </c>
      <c r="G44" s="155"/>
    </row>
    <row r="45" spans="1:7" ht="12.75">
      <c r="A45" s="98" t="s">
        <v>131</v>
      </c>
      <c r="B45" s="96" t="s">
        <v>132</v>
      </c>
      <c r="C45" s="7">
        <f>'2.kiadások működés,felh.Önk.'!AA45</f>
        <v>3000000</v>
      </c>
      <c r="D45" s="154">
        <f>'3.kiadások működ,felh.KözösHiv'!C46</f>
        <v>0</v>
      </c>
      <c r="E45" s="7">
        <f>'4.kiadások működés,felh.Óvoda'!D45</f>
        <v>1000000</v>
      </c>
      <c r="F45" s="157">
        <f>SUM(C45:E45)</f>
        <v>4000000</v>
      </c>
      <c r="G45" s="155"/>
    </row>
    <row r="46" spans="1:7" ht="12.75">
      <c r="A46" s="98" t="s">
        <v>133</v>
      </c>
      <c r="B46" s="96" t="s">
        <v>134</v>
      </c>
      <c r="C46" s="7">
        <f>'2.kiadások működés,felh.Önk.'!AA46</f>
        <v>35726</v>
      </c>
      <c r="D46" s="154">
        <f>'3.kiadások működ,felh.KözösHiv'!C47</f>
        <v>0</v>
      </c>
      <c r="E46" s="7">
        <f>'4.kiadások működés,felh.Óvoda'!D46</f>
        <v>0</v>
      </c>
      <c r="F46" s="157">
        <f>SUM(C46:E46)</f>
        <v>35726</v>
      </c>
      <c r="G46" s="155"/>
    </row>
    <row r="47" spans="1:7" ht="12.75">
      <c r="A47" s="98" t="s">
        <v>135</v>
      </c>
      <c r="B47" s="96" t="s">
        <v>136</v>
      </c>
      <c r="C47" s="7">
        <f>'2.kiadások működés,felh.Önk.'!AA47</f>
        <v>0</v>
      </c>
      <c r="D47" s="154">
        <f>'3.kiadások működ,felh.KözösHiv'!C48</f>
        <v>0</v>
      </c>
      <c r="E47" s="7">
        <f>'4.kiadások működés,felh.Óvoda'!D47</f>
        <v>0</v>
      </c>
      <c r="F47" s="157">
        <f>SUM(C47:E47)</f>
        <v>0</v>
      </c>
      <c r="G47" s="155"/>
    </row>
    <row r="48" spans="1:7" ht="12.75">
      <c r="A48" s="98" t="s">
        <v>137</v>
      </c>
      <c r="B48" s="96" t="s">
        <v>138</v>
      </c>
      <c r="C48" s="7">
        <f>'2.kiadások működés,felh.Önk.'!AA48</f>
        <v>342000</v>
      </c>
      <c r="D48" s="154">
        <f>'3.kiadások működ,felh.KözösHiv'!C49</f>
        <v>300000</v>
      </c>
      <c r="E48" s="7">
        <f>'4.kiadások működés,felh.Óvoda'!D48</f>
        <v>2000</v>
      </c>
      <c r="F48" s="157">
        <f>SUM(C48:E48)</f>
        <v>644000</v>
      </c>
      <c r="G48" s="155"/>
    </row>
    <row r="49" spans="1:7" ht="12.75">
      <c r="A49" s="104" t="s">
        <v>139</v>
      </c>
      <c r="B49" s="100" t="s">
        <v>140</v>
      </c>
      <c r="C49" s="7">
        <f>SUM(C44:C48)</f>
        <v>12247328</v>
      </c>
      <c r="D49" s="154">
        <f>SUM(D44:D48)</f>
        <v>2989200</v>
      </c>
      <c r="E49" s="7">
        <f>SUM(E44:E48)</f>
        <v>8588326</v>
      </c>
      <c r="F49" s="157">
        <f>SUM(F44:F48)</f>
        <v>23824854</v>
      </c>
      <c r="G49" s="153"/>
    </row>
    <row r="50" spans="1:7" ht="12.75">
      <c r="A50" s="108" t="s">
        <v>141</v>
      </c>
      <c r="B50" s="106" t="s">
        <v>142</v>
      </c>
      <c r="C50" s="9">
        <f>C29+C32+C40+C43+C49</f>
        <v>50700958</v>
      </c>
      <c r="D50" s="156">
        <f>D29+D32+D40+D43+D49</f>
        <v>14199200</v>
      </c>
      <c r="E50" s="9">
        <f>E29+E32+E40+E43+E49</f>
        <v>36704830</v>
      </c>
      <c r="F50" s="157">
        <f>F29+F32+F40+F43+F49</f>
        <v>101604988</v>
      </c>
      <c r="G50" s="153"/>
    </row>
    <row r="51" spans="1:7" ht="12.75">
      <c r="A51" s="110" t="s">
        <v>143</v>
      </c>
      <c r="B51" s="96" t="s">
        <v>144</v>
      </c>
      <c r="C51" s="139">
        <f>'2.kiadások működés,felh.Önk.'!AA51</f>
        <v>0</v>
      </c>
      <c r="D51" s="154"/>
      <c r="E51" s="7"/>
      <c r="F51" s="157"/>
      <c r="G51" s="155"/>
    </row>
    <row r="52" spans="1:7" ht="12.75">
      <c r="A52" s="110" t="s">
        <v>145</v>
      </c>
      <c r="B52" s="96" t="s">
        <v>146</v>
      </c>
      <c r="C52" s="139">
        <f>'2.kiadások működés,felh.Önk.'!AA52</f>
        <v>0</v>
      </c>
      <c r="D52" s="154"/>
      <c r="E52" s="7"/>
      <c r="F52" s="157"/>
      <c r="G52" s="155"/>
    </row>
    <row r="53" spans="1:7" ht="12.75">
      <c r="A53" s="111" t="s">
        <v>147</v>
      </c>
      <c r="B53" s="96" t="s">
        <v>148</v>
      </c>
      <c r="C53" s="139">
        <f>'2.kiadások működés,felh.Önk.'!AA53</f>
        <v>0</v>
      </c>
      <c r="D53" s="154"/>
      <c r="E53" s="7"/>
      <c r="F53" s="157"/>
      <c r="G53" s="155"/>
    </row>
    <row r="54" spans="1:7" ht="12.75">
      <c r="A54" s="111" t="s">
        <v>149</v>
      </c>
      <c r="B54" s="96" t="s">
        <v>150</v>
      </c>
      <c r="C54" s="139">
        <f>'2.kiadások működés,felh.Önk.'!AA54</f>
        <v>0</v>
      </c>
      <c r="D54" s="154"/>
      <c r="E54" s="7"/>
      <c r="F54" s="157"/>
      <c r="G54" s="155"/>
    </row>
    <row r="55" spans="1:7" ht="12.75">
      <c r="A55" s="111" t="s">
        <v>151</v>
      </c>
      <c r="B55" s="96" t="s">
        <v>152</v>
      </c>
      <c r="C55" s="139">
        <f>'2.kiadások működés,felh.Önk.'!AA55</f>
        <v>0</v>
      </c>
      <c r="D55" s="154"/>
      <c r="E55" s="7"/>
      <c r="F55" s="157">
        <f>SUM(C55:E55)</f>
        <v>0</v>
      </c>
      <c r="G55" s="155"/>
    </row>
    <row r="56" spans="1:7" ht="12.75">
      <c r="A56" s="110" t="s">
        <v>153</v>
      </c>
      <c r="B56" s="96" t="s">
        <v>154</v>
      </c>
      <c r="C56" s="139">
        <f>'2.kiadások működés,felh.Önk.'!AA56</f>
        <v>0</v>
      </c>
      <c r="D56" s="154"/>
      <c r="E56" s="7"/>
      <c r="F56" s="157">
        <f>SUM(C56:E56)</f>
        <v>0</v>
      </c>
      <c r="G56" s="155"/>
    </row>
    <row r="57" spans="1:7" ht="12.75">
      <c r="A57" s="110" t="s">
        <v>155</v>
      </c>
      <c r="B57" s="96" t="s">
        <v>156</v>
      </c>
      <c r="C57" s="139">
        <f>'2.kiadások működés,felh.Önk.'!AA57</f>
        <v>0</v>
      </c>
      <c r="D57" s="154"/>
      <c r="E57" s="7"/>
      <c r="F57" s="157">
        <f>SUM(C57:E57)</f>
        <v>0</v>
      </c>
      <c r="G57" s="155"/>
    </row>
    <row r="58" spans="1:7" ht="12.75">
      <c r="A58" s="110" t="s">
        <v>157</v>
      </c>
      <c r="B58" s="96" t="s">
        <v>158</v>
      </c>
      <c r="C58" s="139">
        <f>'2.kiadások működés,felh.Önk.'!AA58</f>
        <v>20950000</v>
      </c>
      <c r="D58" s="154"/>
      <c r="E58" s="7"/>
      <c r="F58" s="157">
        <f>SUM(C58:E58)</f>
        <v>20950000</v>
      </c>
      <c r="G58" s="155"/>
    </row>
    <row r="59" spans="1:7" ht="12.75">
      <c r="A59" s="112" t="s">
        <v>159</v>
      </c>
      <c r="B59" s="106" t="s">
        <v>160</v>
      </c>
      <c r="C59" s="7">
        <f>SUM(C51:C58)</f>
        <v>20950000</v>
      </c>
      <c r="D59" s="156"/>
      <c r="E59" s="9"/>
      <c r="F59" s="157">
        <f>SUM(F51:F58)</f>
        <v>20950000</v>
      </c>
      <c r="G59" s="153"/>
    </row>
    <row r="60" spans="1:7" ht="12.75">
      <c r="A60" s="113" t="s">
        <v>161</v>
      </c>
      <c r="B60" s="96" t="s">
        <v>162</v>
      </c>
      <c r="C60" s="7">
        <f>'2.kiadások működés,felh.Önk.'!AA60</f>
        <v>0</v>
      </c>
      <c r="D60" s="154"/>
      <c r="E60" s="7"/>
      <c r="F60" s="157"/>
      <c r="G60" s="155"/>
    </row>
    <row r="61" spans="1:7" ht="12.75">
      <c r="A61" s="113" t="s">
        <v>163</v>
      </c>
      <c r="B61" s="96" t="s">
        <v>164</v>
      </c>
      <c r="C61" s="7">
        <f>'2.kiadások működés,felh.Önk.'!AA61</f>
        <v>1010067</v>
      </c>
      <c r="D61" s="154"/>
      <c r="E61" s="7"/>
      <c r="F61" s="157">
        <f>SUM(C61:E61)</f>
        <v>1010067</v>
      </c>
      <c r="G61" s="155"/>
    </row>
    <row r="62" spans="1:7" ht="12.75">
      <c r="A62" s="113" t="s">
        <v>165</v>
      </c>
      <c r="B62" s="96" t="s">
        <v>166</v>
      </c>
      <c r="C62" s="7">
        <f>'2.kiadások működés,felh.Önk.'!AA62</f>
        <v>0</v>
      </c>
      <c r="D62" s="154"/>
      <c r="E62" s="7"/>
      <c r="F62" s="157"/>
      <c r="G62" s="155"/>
    </row>
    <row r="63" spans="1:7" ht="12.75">
      <c r="A63" s="113" t="s">
        <v>167</v>
      </c>
      <c r="B63" s="96" t="s">
        <v>168</v>
      </c>
      <c r="C63" s="7">
        <f>'2.kiadások működés,felh.Önk.'!AA63</f>
        <v>0</v>
      </c>
      <c r="D63" s="154"/>
      <c r="E63" s="7"/>
      <c r="F63" s="157"/>
      <c r="G63" s="155"/>
    </row>
    <row r="64" spans="1:7" ht="12.75">
      <c r="A64" s="113" t="s">
        <v>169</v>
      </c>
      <c r="B64" s="96" t="s">
        <v>170</v>
      </c>
      <c r="C64" s="7">
        <f>'2.kiadások működés,felh.Önk.'!AA64</f>
        <v>0</v>
      </c>
      <c r="D64" s="154"/>
      <c r="E64" s="7"/>
      <c r="F64" s="157"/>
      <c r="G64" s="155"/>
    </row>
    <row r="65" spans="1:7" ht="12.75">
      <c r="A65" s="113" t="s">
        <v>171</v>
      </c>
      <c r="B65" s="96" t="s">
        <v>172</v>
      </c>
      <c r="C65" s="7">
        <f>'2.kiadások működés,felh.Önk.'!AA65</f>
        <v>1250000</v>
      </c>
      <c r="D65" s="154"/>
      <c r="E65" s="7"/>
      <c r="F65" s="157">
        <f>SUM(C65:E65)</f>
        <v>1250000</v>
      </c>
      <c r="G65" s="155"/>
    </row>
    <row r="66" spans="1:7" ht="12.75">
      <c r="A66" s="113" t="s">
        <v>173</v>
      </c>
      <c r="B66" s="96" t="s">
        <v>174</v>
      </c>
      <c r="C66" s="7">
        <f>'2.kiadások működés,felh.Önk.'!AA66</f>
        <v>0</v>
      </c>
      <c r="D66" s="154"/>
      <c r="E66" s="7"/>
      <c r="F66" s="157">
        <f aca="true" t="shared" si="2" ref="F66:F72">SUM(C66:E66)</f>
        <v>0</v>
      </c>
      <c r="G66" s="155"/>
    </row>
    <row r="67" spans="1:7" ht="12.75">
      <c r="A67" s="113" t="s">
        <v>175</v>
      </c>
      <c r="B67" s="96" t="s">
        <v>176</v>
      </c>
      <c r="C67" s="7">
        <f>'2.kiadások működés,felh.Önk.'!AA67</f>
        <v>1000000</v>
      </c>
      <c r="D67" s="154"/>
      <c r="E67" s="7"/>
      <c r="F67" s="157">
        <f t="shared" si="2"/>
        <v>1000000</v>
      </c>
      <c r="G67" s="155"/>
    </row>
    <row r="68" spans="1:7" ht="12.75">
      <c r="A68" s="113" t="s">
        <v>177</v>
      </c>
      <c r="B68" s="96" t="s">
        <v>178</v>
      </c>
      <c r="C68" s="7">
        <f>'2.kiadások működés,felh.Önk.'!AA68</f>
        <v>0</v>
      </c>
      <c r="D68" s="154"/>
      <c r="E68" s="7"/>
      <c r="F68" s="157">
        <f t="shared" si="2"/>
        <v>0</v>
      </c>
      <c r="G68" s="155"/>
    </row>
    <row r="69" spans="1:7" ht="12.75">
      <c r="A69" s="114" t="s">
        <v>179</v>
      </c>
      <c r="B69" s="96" t="s">
        <v>180</v>
      </c>
      <c r="C69" s="7">
        <f>'2.kiadások működés,felh.Önk.'!AA69</f>
        <v>0</v>
      </c>
      <c r="D69" s="154"/>
      <c r="E69" s="7"/>
      <c r="F69" s="157">
        <f t="shared" si="2"/>
        <v>0</v>
      </c>
      <c r="G69" s="155"/>
    </row>
    <row r="70" spans="1:7" ht="12.75">
      <c r="A70" s="113" t="s">
        <v>181</v>
      </c>
      <c r="B70" s="96" t="s">
        <v>182</v>
      </c>
      <c r="C70" s="7">
        <f>'2.kiadások működés,felh.Önk.'!AA70</f>
        <v>0</v>
      </c>
      <c r="D70" s="154"/>
      <c r="E70" s="7"/>
      <c r="F70" s="157">
        <f t="shared" si="2"/>
        <v>0</v>
      </c>
      <c r="G70" s="155"/>
    </row>
    <row r="71" spans="1:7" ht="12.75">
      <c r="A71" s="114" t="s">
        <v>183</v>
      </c>
      <c r="B71" s="96" t="s">
        <v>184</v>
      </c>
      <c r="C71" s="7">
        <f>'2.kiadások működés,felh.Önk.'!AA71</f>
        <v>3692000</v>
      </c>
      <c r="D71" s="154"/>
      <c r="E71" s="7"/>
      <c r="F71" s="157">
        <f t="shared" si="2"/>
        <v>3692000</v>
      </c>
      <c r="G71" s="155"/>
    </row>
    <row r="72" spans="1:7" ht="12.75">
      <c r="A72" s="114" t="s">
        <v>185</v>
      </c>
      <c r="B72" s="96" t="s">
        <v>186</v>
      </c>
      <c r="C72" s="7">
        <f>'2.kiadások működés,felh.Önk.'!AA72</f>
        <v>308077</v>
      </c>
      <c r="D72" s="154"/>
      <c r="E72" s="7"/>
      <c r="F72" s="157">
        <f t="shared" si="2"/>
        <v>308077</v>
      </c>
      <c r="G72" s="155"/>
    </row>
    <row r="73" spans="1:7" ht="12.75">
      <c r="A73" s="112" t="s">
        <v>187</v>
      </c>
      <c r="B73" s="106" t="s">
        <v>188</v>
      </c>
      <c r="C73" s="9">
        <f>SUM(C60:C72)</f>
        <v>7260144</v>
      </c>
      <c r="D73" s="9">
        <f>SUM(D60:D72)</f>
        <v>0</v>
      </c>
      <c r="E73" s="9">
        <f>SUM(E60:E72)</f>
        <v>0</v>
      </c>
      <c r="F73" s="9">
        <f>SUM(F60:F72)</f>
        <v>7260144</v>
      </c>
      <c r="G73" s="153"/>
    </row>
    <row r="74" spans="1:7" ht="12.75">
      <c r="A74" s="115" t="s">
        <v>189</v>
      </c>
      <c r="B74" s="106"/>
      <c r="C74" s="7"/>
      <c r="D74" s="154"/>
      <c r="E74" s="7"/>
      <c r="F74" s="157"/>
      <c r="G74" s="153"/>
    </row>
    <row r="75" spans="1:7" ht="12.75">
      <c r="A75" s="116" t="s">
        <v>190</v>
      </c>
      <c r="B75" s="96" t="s">
        <v>191</v>
      </c>
      <c r="C75" s="7">
        <f>'2.kiadások működés,felh.Önk.'!AA75</f>
        <v>0</v>
      </c>
      <c r="D75" s="154">
        <f>'3.kiadások működ,felh.KözösHiv'!C76</f>
        <v>0</v>
      </c>
      <c r="E75" s="7"/>
      <c r="F75" s="157"/>
      <c r="G75" s="155"/>
    </row>
    <row r="76" spans="1:7" ht="12.75">
      <c r="A76" s="116" t="s">
        <v>192</v>
      </c>
      <c r="B76" s="96" t="s">
        <v>193</v>
      </c>
      <c r="C76" s="7">
        <f>'2.kiadások működés,felh.Önk.'!AA76</f>
        <v>0</v>
      </c>
      <c r="D76" s="154">
        <f>'3.kiadások működ,felh.KözösHiv'!C77</f>
        <v>0</v>
      </c>
      <c r="E76" s="7"/>
      <c r="F76" s="157"/>
      <c r="G76" s="155"/>
    </row>
    <row r="77" spans="1:7" ht="12.75">
      <c r="A77" s="116" t="s">
        <v>194</v>
      </c>
      <c r="B77" s="96" t="s">
        <v>195</v>
      </c>
      <c r="C77" s="7">
        <f>'2.kiadások működés,felh.Önk.'!AA77</f>
        <v>28802</v>
      </c>
      <c r="D77" s="154">
        <f>'3.kiadások működ,felh.KözösHiv'!C78</f>
        <v>150000</v>
      </c>
      <c r="E77" s="7"/>
      <c r="F77" s="157">
        <f>SUM(C77:E77)</f>
        <v>178802</v>
      </c>
      <c r="G77" s="155"/>
    </row>
    <row r="78" spans="1:7" ht="12.75">
      <c r="A78" s="116" t="s">
        <v>196</v>
      </c>
      <c r="B78" s="96" t="s">
        <v>197</v>
      </c>
      <c r="C78" s="7">
        <f>'2.kiadások működés,felh.Önk.'!AA78</f>
        <v>3046830</v>
      </c>
      <c r="D78" s="154">
        <f>'3.kiadások működ,felh.KözösHiv'!C79</f>
        <v>2211605</v>
      </c>
      <c r="E78" s="7"/>
      <c r="F78" s="157">
        <f>SUM(C78:E78)</f>
        <v>5258435</v>
      </c>
      <c r="G78" s="155"/>
    </row>
    <row r="79" spans="1:7" ht="12.75">
      <c r="A79" s="103" t="s">
        <v>198</v>
      </c>
      <c r="B79" s="96" t="s">
        <v>199</v>
      </c>
      <c r="C79" s="7">
        <f>'2.kiadások működés,felh.Önk.'!AA79</f>
        <v>0</v>
      </c>
      <c r="D79" s="154">
        <f>'3.kiadások működ,felh.KözösHiv'!C80</f>
        <v>0</v>
      </c>
      <c r="E79" s="7"/>
      <c r="F79" s="157">
        <f>SUM(C79:E79)</f>
        <v>0</v>
      </c>
      <c r="G79" s="155"/>
    </row>
    <row r="80" spans="1:7" ht="12.75">
      <c r="A80" s="103" t="s">
        <v>200</v>
      </c>
      <c r="B80" s="96" t="s">
        <v>201</v>
      </c>
      <c r="C80" s="7">
        <f>'2.kiadások működés,felh.Önk.'!AA80</f>
        <v>0</v>
      </c>
      <c r="D80" s="154">
        <f>'3.kiadások működ,felh.KözösHiv'!C81</f>
        <v>0</v>
      </c>
      <c r="E80" s="7"/>
      <c r="F80" s="157">
        <f>SUM(C80:E80)</f>
        <v>0</v>
      </c>
      <c r="G80" s="155"/>
    </row>
    <row r="81" spans="1:7" ht="12.75">
      <c r="A81" s="103" t="s">
        <v>202</v>
      </c>
      <c r="B81" s="96" t="s">
        <v>203</v>
      </c>
      <c r="C81" s="7">
        <f>'2.kiadások működés,felh.Önk.'!AA81</f>
        <v>830421</v>
      </c>
      <c r="D81" s="154">
        <f>'3.kiadások működ,felh.KözösHiv'!C82</f>
        <v>637633</v>
      </c>
      <c r="E81" s="7"/>
      <c r="F81" s="157">
        <f>SUM(C81:E81)</f>
        <v>1468054</v>
      </c>
      <c r="G81" s="155"/>
    </row>
    <row r="82" spans="1:7" ht="12.75">
      <c r="A82" s="117" t="s">
        <v>204</v>
      </c>
      <c r="B82" s="106" t="s">
        <v>205</v>
      </c>
      <c r="C82" s="9">
        <f>SUM(C75:C81)</f>
        <v>3906053</v>
      </c>
      <c r="D82" s="156">
        <f>SUM(D75:D81)</f>
        <v>2999238</v>
      </c>
      <c r="E82" s="9"/>
      <c r="F82" s="157">
        <f>SUM(F77:F81)</f>
        <v>6905291</v>
      </c>
      <c r="G82" s="153"/>
    </row>
    <row r="83" spans="1:7" ht="12.75">
      <c r="A83" s="110" t="s">
        <v>206</v>
      </c>
      <c r="B83" s="96" t="s">
        <v>207</v>
      </c>
      <c r="C83" s="7">
        <f>'2.kiadások működés,felh.Önk.'!AA83</f>
        <v>79887671</v>
      </c>
      <c r="D83" s="154"/>
      <c r="E83" s="7"/>
      <c r="F83" s="157">
        <f>SUM(C83:E83)</f>
        <v>79887671</v>
      </c>
      <c r="G83" s="155"/>
    </row>
    <row r="84" spans="1:7" ht="12.75">
      <c r="A84" s="110" t="s">
        <v>208</v>
      </c>
      <c r="B84" s="96" t="s">
        <v>209</v>
      </c>
      <c r="C84" s="7">
        <f>'2.kiadások működés,felh.Önk.'!AA84</f>
        <v>0</v>
      </c>
      <c r="D84" s="154"/>
      <c r="E84" s="7"/>
      <c r="F84" s="157">
        <f>SUM(C84:E84)</f>
        <v>0</v>
      </c>
      <c r="G84" s="155"/>
    </row>
    <row r="85" spans="1:7" ht="12.75">
      <c r="A85" s="110" t="s">
        <v>210</v>
      </c>
      <c r="B85" s="96" t="s">
        <v>211</v>
      </c>
      <c r="C85" s="7">
        <f>'2.kiadások működés,felh.Önk.'!AA85</f>
        <v>0</v>
      </c>
      <c r="D85" s="154"/>
      <c r="E85" s="7"/>
      <c r="F85" s="157">
        <f>SUM(C85:E85)</f>
        <v>0</v>
      </c>
      <c r="G85" s="155"/>
    </row>
    <row r="86" spans="1:7" ht="12.75">
      <c r="A86" s="110" t="s">
        <v>212</v>
      </c>
      <c r="B86" s="96" t="s">
        <v>213</v>
      </c>
      <c r="C86" s="7">
        <f>'2.kiadások működés,felh.Önk.'!AA86</f>
        <v>21569671</v>
      </c>
      <c r="D86" s="154"/>
      <c r="E86" s="7"/>
      <c r="F86" s="157">
        <f>SUM(C86:E86)</f>
        <v>21569671</v>
      </c>
      <c r="G86" s="155"/>
    </row>
    <row r="87" spans="1:7" ht="12.75">
      <c r="A87" s="112" t="s">
        <v>214</v>
      </c>
      <c r="B87" s="106" t="s">
        <v>215</v>
      </c>
      <c r="C87" s="9">
        <f>SUM(C83:C86)</f>
        <v>101457342</v>
      </c>
      <c r="D87" s="156"/>
      <c r="E87" s="9"/>
      <c r="F87" s="157">
        <f>SUM(F83:F86)</f>
        <v>101457342</v>
      </c>
      <c r="G87" s="153"/>
    </row>
    <row r="88" spans="1:7" ht="12.75">
      <c r="A88" s="110" t="s">
        <v>216</v>
      </c>
      <c r="B88" s="96" t="s">
        <v>217</v>
      </c>
      <c r="C88" s="7">
        <f>'2.kiadások működés,felh.Önk.'!AA88</f>
        <v>0</v>
      </c>
      <c r="D88" s="154"/>
      <c r="E88" s="7"/>
      <c r="F88" s="157"/>
      <c r="G88" s="155"/>
    </row>
    <row r="89" spans="1:7" ht="12.75">
      <c r="A89" s="110" t="s">
        <v>218</v>
      </c>
      <c r="B89" s="96" t="s">
        <v>219</v>
      </c>
      <c r="C89" s="7">
        <f>'2.kiadások működés,felh.Önk.'!AA89</f>
        <v>0</v>
      </c>
      <c r="D89" s="154"/>
      <c r="E89" s="7"/>
      <c r="F89" s="157"/>
      <c r="G89" s="155"/>
    </row>
    <row r="90" spans="1:7" ht="12.75">
      <c r="A90" s="110" t="s">
        <v>220</v>
      </c>
      <c r="B90" s="96" t="s">
        <v>221</v>
      </c>
      <c r="C90" s="7">
        <f>'2.kiadások működés,felh.Önk.'!AA90</f>
        <v>0</v>
      </c>
      <c r="D90" s="154"/>
      <c r="E90" s="7"/>
      <c r="F90" s="157"/>
      <c r="G90" s="155"/>
    </row>
    <row r="91" spans="1:7" ht="12.75">
      <c r="A91" s="110" t="s">
        <v>222</v>
      </c>
      <c r="B91" s="96" t="s">
        <v>223</v>
      </c>
      <c r="C91" s="7">
        <f>'2.kiadások működés,felh.Önk.'!AA91</f>
        <v>0</v>
      </c>
      <c r="D91" s="154"/>
      <c r="E91" s="7"/>
      <c r="F91" s="157"/>
      <c r="G91" s="155"/>
    </row>
    <row r="92" spans="1:7" ht="12.75">
      <c r="A92" s="110" t="s">
        <v>224</v>
      </c>
      <c r="B92" s="96" t="s">
        <v>225</v>
      </c>
      <c r="C92" s="7">
        <f>'2.kiadások működés,felh.Önk.'!AA92</f>
        <v>0</v>
      </c>
      <c r="D92" s="154"/>
      <c r="E92" s="7"/>
      <c r="F92" s="157"/>
      <c r="G92" s="155"/>
    </row>
    <row r="93" spans="1:7" ht="12.75">
      <c r="A93" s="110" t="s">
        <v>226</v>
      </c>
      <c r="B93" s="96" t="s">
        <v>227</v>
      </c>
      <c r="C93" s="7">
        <f>'2.kiadások működés,felh.Önk.'!AA93</f>
        <v>0</v>
      </c>
      <c r="D93" s="154"/>
      <c r="E93" s="7"/>
      <c r="F93" s="157"/>
      <c r="G93" s="155"/>
    </row>
    <row r="94" spans="1:7" ht="12.75">
      <c r="A94" s="110" t="s">
        <v>228</v>
      </c>
      <c r="B94" s="96" t="s">
        <v>229</v>
      </c>
      <c r="C94" s="7">
        <f>'2.kiadások működés,felh.Önk.'!AA94</f>
        <v>0</v>
      </c>
      <c r="D94" s="154"/>
      <c r="E94" s="7"/>
      <c r="F94" s="157"/>
      <c r="G94" s="155"/>
    </row>
    <row r="95" spans="1:7" ht="12.75">
      <c r="A95" s="110" t="s">
        <v>230</v>
      </c>
      <c r="B95" s="96" t="s">
        <v>231</v>
      </c>
      <c r="C95" s="7">
        <f>'2.kiadások működés,felh.Önk.'!AA95</f>
        <v>0</v>
      </c>
      <c r="D95" s="154"/>
      <c r="E95" s="7"/>
      <c r="F95" s="157"/>
      <c r="G95" s="155"/>
    </row>
    <row r="96" spans="1:7" ht="12.75">
      <c r="A96" s="110" t="s">
        <v>232</v>
      </c>
      <c r="B96" s="96" t="s">
        <v>233</v>
      </c>
      <c r="C96" s="7">
        <f>'2.kiadások működés,felh.Önk.'!AA96</f>
        <v>0</v>
      </c>
      <c r="D96" s="156"/>
      <c r="E96" s="9"/>
      <c r="F96" s="157"/>
      <c r="G96" s="153"/>
    </row>
    <row r="97" spans="1:7" ht="12.75">
      <c r="A97" s="112" t="s">
        <v>234</v>
      </c>
      <c r="B97" s="106" t="s">
        <v>235</v>
      </c>
      <c r="C97" s="7">
        <f>SUM(C88:C96)</f>
        <v>0</v>
      </c>
      <c r="D97" s="154"/>
      <c r="E97" s="7"/>
      <c r="F97" s="157"/>
      <c r="G97" s="153"/>
    </row>
    <row r="98" spans="1:7" ht="12.75">
      <c r="A98" s="115" t="s">
        <v>236</v>
      </c>
      <c r="B98" s="106"/>
      <c r="C98" s="9"/>
      <c r="D98" s="156"/>
      <c r="E98" s="9"/>
      <c r="F98" s="157"/>
      <c r="G98" s="153"/>
    </row>
    <row r="99" spans="1:25" ht="12.75">
      <c r="A99" s="118" t="s">
        <v>237</v>
      </c>
      <c r="B99" s="119" t="s">
        <v>238</v>
      </c>
      <c r="C99" s="144">
        <f>C24+C25+C50+C59+C73+C82+C87+C97</f>
        <v>330642434</v>
      </c>
      <c r="D99" s="144">
        <f>D24+D25+D50+D59+D73+D82+D87+D97</f>
        <v>80717772</v>
      </c>
      <c r="E99" s="144">
        <f>E24+E25+E50+E59+E73+E82+E87+E97</f>
        <v>94499662</v>
      </c>
      <c r="F99" s="144">
        <f>F24+F25+F50+F59+F73+F82+F87+F97</f>
        <v>505859868</v>
      </c>
      <c r="G99" s="15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80"/>
      <c r="Y99" s="80"/>
    </row>
    <row r="100" spans="1:25" ht="12.75">
      <c r="A100" s="110" t="s">
        <v>239</v>
      </c>
      <c r="B100" s="98" t="s">
        <v>240</v>
      </c>
      <c r="C100" s="144"/>
      <c r="D100" s="144"/>
      <c r="E100" s="144"/>
      <c r="F100" s="157"/>
      <c r="G100" s="15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80"/>
      <c r="Y100" s="80"/>
    </row>
    <row r="101" spans="1:25" ht="12.75">
      <c r="A101" s="110" t="s">
        <v>241</v>
      </c>
      <c r="B101" s="98" t="s">
        <v>242</v>
      </c>
      <c r="C101" s="144"/>
      <c r="D101" s="144"/>
      <c r="E101" s="144"/>
      <c r="F101" s="157"/>
      <c r="G101" s="15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80"/>
      <c r="Y101" s="80"/>
    </row>
    <row r="102" spans="1:25" ht="12.75">
      <c r="A102" s="110" t="s">
        <v>243</v>
      </c>
      <c r="B102" s="98" t="s">
        <v>244</v>
      </c>
      <c r="C102" s="122"/>
      <c r="D102" s="122"/>
      <c r="E102" s="122"/>
      <c r="F102" s="157"/>
      <c r="G102" s="153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80"/>
      <c r="Y102" s="80"/>
    </row>
    <row r="103" spans="1:25" ht="12.75">
      <c r="A103" s="124" t="s">
        <v>245</v>
      </c>
      <c r="B103" s="104" t="s">
        <v>246</v>
      </c>
      <c r="C103" s="131"/>
      <c r="D103" s="131"/>
      <c r="E103" s="131"/>
      <c r="F103" s="157"/>
      <c r="G103" s="155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80"/>
      <c r="Y103" s="80"/>
    </row>
    <row r="104" spans="1:25" ht="12.75">
      <c r="A104" s="127" t="s">
        <v>247</v>
      </c>
      <c r="B104" s="98" t="s">
        <v>248</v>
      </c>
      <c r="C104" s="131"/>
      <c r="D104" s="131"/>
      <c r="E104" s="131"/>
      <c r="F104" s="157"/>
      <c r="G104" s="155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80"/>
      <c r="Y104" s="80"/>
    </row>
    <row r="105" spans="1:25" ht="12.75">
      <c r="A105" s="127" t="s">
        <v>247</v>
      </c>
      <c r="B105" s="98" t="s">
        <v>249</v>
      </c>
      <c r="C105" s="144"/>
      <c r="D105" s="144"/>
      <c r="E105" s="144"/>
      <c r="F105" s="157"/>
      <c r="G105" s="15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80"/>
      <c r="Y105" s="80"/>
    </row>
    <row r="106" spans="1:25" ht="12.75">
      <c r="A106" s="110" t="s">
        <v>250</v>
      </c>
      <c r="B106" s="98" t="s">
        <v>251</v>
      </c>
      <c r="C106" s="144"/>
      <c r="D106" s="144"/>
      <c r="E106" s="144"/>
      <c r="F106" s="157"/>
      <c r="G106" s="15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80"/>
      <c r="Y106" s="80"/>
    </row>
    <row r="107" spans="1:25" ht="12.75">
      <c r="A107" s="110" t="s">
        <v>252</v>
      </c>
      <c r="B107" s="98" t="s">
        <v>253</v>
      </c>
      <c r="C107" s="128"/>
      <c r="D107" s="128"/>
      <c r="E107" s="128"/>
      <c r="F107" s="157"/>
      <c r="G107" s="153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80"/>
      <c r="Y107" s="80"/>
    </row>
    <row r="108" spans="1:25" ht="12.75">
      <c r="A108" s="110" t="s">
        <v>254</v>
      </c>
      <c r="B108" s="98" t="s">
        <v>255</v>
      </c>
      <c r="C108" s="131"/>
      <c r="D108" s="131"/>
      <c r="E108" s="131"/>
      <c r="F108" s="157"/>
      <c r="G108" s="155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80"/>
      <c r="Y108" s="80"/>
    </row>
    <row r="109" spans="1:25" ht="12.75">
      <c r="A109" s="110" t="s">
        <v>256</v>
      </c>
      <c r="B109" s="98" t="s">
        <v>257</v>
      </c>
      <c r="C109" s="131"/>
      <c r="D109" s="131"/>
      <c r="E109" s="131"/>
      <c r="F109" s="157"/>
      <c r="G109" s="155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80"/>
      <c r="Y109" s="80"/>
    </row>
    <row r="110" spans="1:25" ht="12.75">
      <c r="A110" s="130" t="s">
        <v>258</v>
      </c>
      <c r="B110" s="104" t="s">
        <v>259</v>
      </c>
      <c r="C110" s="131"/>
      <c r="D110" s="131"/>
      <c r="E110" s="131"/>
      <c r="F110" s="157"/>
      <c r="G110" s="153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80"/>
      <c r="Y110" s="80"/>
    </row>
    <row r="111" spans="1:25" ht="12.75">
      <c r="A111" s="127" t="s">
        <v>260</v>
      </c>
      <c r="B111" s="98" t="s">
        <v>261</v>
      </c>
      <c r="C111" s="131"/>
      <c r="D111" s="131"/>
      <c r="E111" s="131"/>
      <c r="F111" s="157"/>
      <c r="G111" s="155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80"/>
      <c r="Y111" s="80"/>
    </row>
    <row r="112" spans="1:25" ht="12.75">
      <c r="A112" s="127" t="s">
        <v>262</v>
      </c>
      <c r="B112" s="98" t="s">
        <v>263</v>
      </c>
      <c r="C112" s="131">
        <f>'2.kiadások működés,felh.Önk.'!AA112</f>
        <v>6925329</v>
      </c>
      <c r="D112" s="131"/>
      <c r="E112" s="131"/>
      <c r="F112" s="157"/>
      <c r="G112" s="155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80"/>
      <c r="Y112" s="80"/>
    </row>
    <row r="113" spans="1:25" ht="12.75">
      <c r="A113" s="130" t="s">
        <v>264</v>
      </c>
      <c r="B113" s="104" t="s">
        <v>265</v>
      </c>
      <c r="C113" s="131"/>
      <c r="D113" s="131"/>
      <c r="E113" s="131"/>
      <c r="F113" s="157"/>
      <c r="G113" s="155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80"/>
      <c r="Y113" s="80"/>
    </row>
    <row r="114" spans="1:25" ht="12.75">
      <c r="A114" s="127" t="s">
        <v>266</v>
      </c>
      <c r="B114" s="98" t="s">
        <v>267</v>
      </c>
      <c r="C114" s="128"/>
      <c r="D114" s="128"/>
      <c r="E114" s="128"/>
      <c r="F114" s="157"/>
      <c r="G114" s="153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80"/>
      <c r="Y114" s="80"/>
    </row>
    <row r="115" spans="1:25" ht="12.75">
      <c r="A115" s="127" t="s">
        <v>268</v>
      </c>
      <c r="B115" s="98" t="s">
        <v>269</v>
      </c>
      <c r="C115" s="131"/>
      <c r="D115" s="131"/>
      <c r="E115" s="131"/>
      <c r="F115" s="157"/>
      <c r="G115" s="155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80"/>
      <c r="Y115" s="80"/>
    </row>
    <row r="116" spans="1:25" ht="12.75">
      <c r="A116" s="127" t="s">
        <v>270</v>
      </c>
      <c r="B116" s="98" t="s">
        <v>271</v>
      </c>
      <c r="C116" s="144"/>
      <c r="D116" s="144"/>
      <c r="E116" s="144"/>
      <c r="F116" s="157"/>
      <c r="G116" s="15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80"/>
      <c r="Y116" s="80"/>
    </row>
    <row r="117" spans="1:25" ht="12.75">
      <c r="A117" s="127" t="s">
        <v>272</v>
      </c>
      <c r="B117" s="98" t="s">
        <v>273</v>
      </c>
      <c r="C117" s="131"/>
      <c r="D117" s="131"/>
      <c r="E117" s="131"/>
      <c r="F117" s="157"/>
      <c r="G117" s="155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80"/>
      <c r="Y117" s="80"/>
    </row>
    <row r="118" spans="1:25" ht="12.75">
      <c r="A118" s="132" t="s">
        <v>274</v>
      </c>
      <c r="B118" s="108" t="s">
        <v>275</v>
      </c>
      <c r="C118" s="131">
        <f>C103+C110+C111+C112+C113+C114+C115+C116+C117</f>
        <v>6925329</v>
      </c>
      <c r="D118" s="131"/>
      <c r="E118" s="131"/>
      <c r="F118" s="157"/>
      <c r="G118" s="155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80"/>
      <c r="Y118" s="80"/>
    </row>
    <row r="119" spans="1:25" ht="12.75">
      <c r="A119" s="127" t="s">
        <v>276</v>
      </c>
      <c r="B119" s="98" t="s">
        <v>277</v>
      </c>
      <c r="C119" s="128"/>
      <c r="D119" s="128"/>
      <c r="E119" s="128"/>
      <c r="F119" s="157"/>
      <c r="G119" s="153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80"/>
      <c r="Y119" s="80"/>
    </row>
    <row r="120" spans="1:25" ht="12.75">
      <c r="A120" s="110" t="s">
        <v>278</v>
      </c>
      <c r="B120" s="98" t="s">
        <v>279</v>
      </c>
      <c r="C120" s="144"/>
      <c r="D120" s="144"/>
      <c r="E120" s="144"/>
      <c r="F120" s="157"/>
      <c r="G120" s="15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80"/>
      <c r="Y120" s="80"/>
    </row>
    <row r="121" spans="1:25" ht="12.75">
      <c r="A121" s="127" t="s">
        <v>280</v>
      </c>
      <c r="B121" s="98" t="s">
        <v>281</v>
      </c>
      <c r="C121" s="128"/>
      <c r="D121" s="128"/>
      <c r="E121" s="128"/>
      <c r="F121" s="157"/>
      <c r="G121" s="153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80"/>
      <c r="Y121" s="80"/>
    </row>
    <row r="122" spans="1:25" ht="12.75">
      <c r="A122" s="127" t="s">
        <v>282</v>
      </c>
      <c r="B122" s="98" t="s">
        <v>283</v>
      </c>
      <c r="C122" s="9"/>
      <c r="D122" s="156"/>
      <c r="E122" s="9"/>
      <c r="F122" s="157"/>
      <c r="G122" s="153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spans="1:25" ht="12.75">
      <c r="A123" s="127" t="s">
        <v>284</v>
      </c>
      <c r="B123" s="98" t="s">
        <v>285</v>
      </c>
      <c r="C123" s="135"/>
      <c r="D123" s="158"/>
      <c r="E123" s="135"/>
      <c r="F123" s="135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spans="1:25" ht="12.75">
      <c r="A124" s="132" t="s">
        <v>286</v>
      </c>
      <c r="B124" s="108" t="s">
        <v>287</v>
      </c>
      <c r="C124" s="135"/>
      <c r="D124" s="158"/>
      <c r="E124" s="135"/>
      <c r="F124" s="135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spans="1:25" ht="12.75">
      <c r="A125" s="110" t="s">
        <v>288</v>
      </c>
      <c r="B125" s="98" t="s">
        <v>289</v>
      </c>
      <c r="C125" s="135"/>
      <c r="D125" s="158"/>
      <c r="E125" s="135"/>
      <c r="F125" s="135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1:25" ht="12.75">
      <c r="A126" s="110" t="s">
        <v>290</v>
      </c>
      <c r="B126" s="98" t="s">
        <v>291</v>
      </c>
      <c r="C126" s="135"/>
      <c r="D126" s="158"/>
      <c r="E126" s="135"/>
      <c r="F126" s="135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1:25" ht="12.75">
      <c r="A127" s="136" t="s">
        <v>292</v>
      </c>
      <c r="B127" s="137" t="s">
        <v>293</v>
      </c>
      <c r="C127" s="139">
        <f>C118+C124+C125+C126</f>
        <v>6925329</v>
      </c>
      <c r="D127" s="158"/>
      <c r="E127" s="135"/>
      <c r="F127" s="135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1:25" ht="12.75">
      <c r="A128" s="138" t="s">
        <v>14</v>
      </c>
      <c r="B128" s="138"/>
      <c r="C128" s="139">
        <f>C99+C127</f>
        <v>337567763</v>
      </c>
      <c r="D128" s="159">
        <f>D99+D127</f>
        <v>80717772</v>
      </c>
      <c r="E128" s="139">
        <f>E99+E127</f>
        <v>94499662</v>
      </c>
      <c r="F128" s="139">
        <f>SUM(C128:E128)</f>
        <v>512785197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2:25" ht="12.75">
      <c r="B129" s="80"/>
      <c r="C129" s="80"/>
      <c r="D129" s="81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2:25" ht="12.75">
      <c r="B130" s="80"/>
      <c r="C130" s="80"/>
      <c r="D130" s="81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2:25" ht="12.75">
      <c r="B131" s="80"/>
      <c r="C131" s="80"/>
      <c r="D131" s="81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2:25" ht="12.75">
      <c r="B132" s="80"/>
      <c r="C132" s="80"/>
      <c r="D132" s="81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2:25" ht="12.75">
      <c r="B133" s="80"/>
      <c r="C133" s="80"/>
      <c r="D133" s="81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2:25" ht="12.75">
      <c r="B134" s="80"/>
      <c r="C134" s="80"/>
      <c r="D134" s="81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spans="2:25" ht="12.75">
      <c r="B135" s="80"/>
      <c r="C135" s="80"/>
      <c r="D135" s="81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spans="2:25" ht="12.75">
      <c r="B136" s="80"/>
      <c r="C136" s="80"/>
      <c r="D136" s="81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2:25" ht="12.75">
      <c r="B137" s="80"/>
      <c r="C137" s="80"/>
      <c r="D137" s="81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2:25" ht="12.75">
      <c r="B138" s="80"/>
      <c r="C138" s="80"/>
      <c r="D138" s="81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spans="2:25" ht="12.75">
      <c r="B139" s="80"/>
      <c r="C139" s="80"/>
      <c r="D139" s="81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spans="2:25" ht="12.75">
      <c r="B140" s="80"/>
      <c r="C140" s="80"/>
      <c r="D140" s="81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spans="2:25" ht="12.75">
      <c r="B141" s="80"/>
      <c r="C141" s="80"/>
      <c r="D141" s="81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spans="2:25" ht="12.75">
      <c r="B142" s="80"/>
      <c r="C142" s="80"/>
      <c r="D142" s="81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spans="2:25" ht="12.75">
      <c r="B143" s="80"/>
      <c r="C143" s="80"/>
      <c r="D143" s="81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spans="2:25" ht="12.75">
      <c r="B144" s="80"/>
      <c r="C144" s="80"/>
      <c r="D144" s="81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spans="2:25" ht="12.75">
      <c r="B145" s="80"/>
      <c r="C145" s="80"/>
      <c r="D145" s="81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spans="2:25" ht="12.75">
      <c r="B146" s="80"/>
      <c r="C146" s="80"/>
      <c r="D146" s="81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2:25" ht="12.75">
      <c r="B147" s="80"/>
      <c r="C147" s="80"/>
      <c r="D147" s="81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spans="2:25" ht="12.75">
      <c r="B148" s="80"/>
      <c r="C148" s="80"/>
      <c r="D148" s="81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2:25" ht="12.75">
      <c r="B149" s="80"/>
      <c r="C149" s="80"/>
      <c r="D149" s="81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2:25" ht="12.75">
      <c r="B150" s="80"/>
      <c r="C150" s="80"/>
      <c r="D150" s="81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2:25" ht="12.75">
      <c r="B151" s="80"/>
      <c r="C151" s="80"/>
      <c r="D151" s="81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2:25" ht="12.75">
      <c r="B152" s="80"/>
      <c r="C152" s="80"/>
      <c r="D152" s="81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spans="2:25" ht="12.75">
      <c r="B153" s="80"/>
      <c r="C153" s="80"/>
      <c r="D153" s="81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spans="2:25" ht="12.75">
      <c r="B154" s="80"/>
      <c r="C154" s="80"/>
      <c r="D154" s="81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spans="2:25" ht="12.75">
      <c r="B155" s="80"/>
      <c r="C155" s="80"/>
      <c r="D155" s="81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2:25" ht="12.75">
      <c r="B156" s="80"/>
      <c r="C156" s="80"/>
      <c r="D156" s="81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2:25" ht="12.75">
      <c r="B157" s="80"/>
      <c r="C157" s="80"/>
      <c r="D157" s="81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2:25" ht="12.75">
      <c r="B158" s="80"/>
      <c r="C158" s="80"/>
      <c r="D158" s="81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2:25" ht="12.75">
      <c r="B159" s="80"/>
      <c r="C159" s="80"/>
      <c r="D159" s="81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2:25" ht="12.75">
      <c r="B160" s="80"/>
      <c r="C160" s="80"/>
      <c r="D160" s="81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2:25" ht="12.75">
      <c r="B161" s="80"/>
      <c r="C161" s="80"/>
      <c r="D161" s="81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2:25" ht="12.75">
      <c r="B162" s="80"/>
      <c r="C162" s="80"/>
      <c r="D162" s="81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spans="2:25" ht="12.75">
      <c r="B163" s="80"/>
      <c r="C163" s="80"/>
      <c r="D163" s="81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2:25" ht="12.75">
      <c r="B164" s="80"/>
      <c r="C164" s="80"/>
      <c r="D164" s="81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2:25" ht="12.75">
      <c r="B165" s="80"/>
      <c r="C165" s="80"/>
      <c r="D165" s="81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2:25" ht="12.75">
      <c r="B166" s="80"/>
      <c r="C166" s="80"/>
      <c r="D166" s="81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2:25" ht="12.75">
      <c r="B167" s="80"/>
      <c r="C167" s="80"/>
      <c r="D167" s="81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2:25" ht="12.75">
      <c r="B168" s="80"/>
      <c r="C168" s="80"/>
      <c r="D168" s="81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2:25" ht="12.75">
      <c r="B169" s="80"/>
      <c r="C169" s="80"/>
      <c r="D169" s="81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2:25" ht="12.75">
      <c r="B170" s="80"/>
      <c r="C170" s="80"/>
      <c r="D170" s="81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2:25" ht="12.75">
      <c r="B171" s="80"/>
      <c r="C171" s="80"/>
      <c r="D171" s="81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ht="12.75">
      <c r="G172" s="80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10/2017. (VIII. 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04"/>
  <sheetViews>
    <sheetView view="pageBreakPreview" zoomScaleSheetLayoutView="100" workbookViewId="0" topLeftCell="D79">
      <selection activeCell="A49" sqref="A49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10.8515625" style="16" customWidth="1"/>
    <col min="6" max="6" width="7.00390625" style="0" customWidth="1"/>
    <col min="7" max="8" width="8.00390625" style="0" customWidth="1"/>
    <col min="9" max="9" width="7.00390625" style="0" customWidth="1"/>
    <col min="10" max="11" width="8.7109375" style="0" customWidth="1"/>
    <col min="12" max="12" width="7.00390625" style="0" customWidth="1"/>
    <col min="13" max="13" width="8.00390625" style="0" customWidth="1"/>
    <col min="14" max="14" width="7.00390625" style="0" customWidth="1"/>
    <col min="15" max="15" width="9.28125" style="0" customWidth="1"/>
    <col min="16" max="16" width="7.00390625" style="0" customWidth="1"/>
    <col min="17" max="17" width="10.00390625" style="0" customWidth="1"/>
    <col min="18" max="18" width="9.7109375" style="0" customWidth="1"/>
    <col min="19" max="19" width="16.421875" style="0" customWidth="1"/>
  </cols>
  <sheetData>
    <row r="1" spans="1:7" ht="24" customHeight="1">
      <c r="A1" s="19" t="s">
        <v>0</v>
      </c>
      <c r="B1" s="19"/>
      <c r="C1" s="19"/>
      <c r="D1" s="19"/>
      <c r="E1" s="19"/>
      <c r="F1" s="19"/>
      <c r="G1" s="19"/>
    </row>
    <row r="2" spans="1:8" ht="24" customHeight="1">
      <c r="A2" s="20" t="s">
        <v>304</v>
      </c>
      <c r="B2" s="20"/>
      <c r="C2" s="20"/>
      <c r="D2" s="20"/>
      <c r="E2" s="20"/>
      <c r="F2" s="20"/>
      <c r="G2" s="20"/>
      <c r="H2" s="160"/>
    </row>
    <row r="3" ht="12.75">
      <c r="A3" s="21"/>
    </row>
    <row r="4" ht="12.75">
      <c r="A4" s="22" t="s">
        <v>26</v>
      </c>
    </row>
    <row r="5" spans="1:23" ht="12.75">
      <c r="A5" s="86" t="s">
        <v>27</v>
      </c>
      <c r="B5" s="87" t="s">
        <v>305</v>
      </c>
      <c r="C5" s="161" t="s">
        <v>306</v>
      </c>
      <c r="D5" s="162">
        <v>18010</v>
      </c>
      <c r="E5" s="163" t="s">
        <v>34</v>
      </c>
      <c r="F5" s="163" t="s">
        <v>48</v>
      </c>
      <c r="G5" s="163" t="s">
        <v>32</v>
      </c>
      <c r="H5" s="163" t="s">
        <v>29</v>
      </c>
      <c r="I5" s="163" t="s">
        <v>33</v>
      </c>
      <c r="J5" s="163" t="s">
        <v>37</v>
      </c>
      <c r="K5" s="163" t="s">
        <v>39</v>
      </c>
      <c r="L5" s="163" t="s">
        <v>43</v>
      </c>
      <c r="M5" s="163" t="s">
        <v>44</v>
      </c>
      <c r="N5" s="163" t="s">
        <v>46</v>
      </c>
      <c r="O5" s="163" t="s">
        <v>307</v>
      </c>
      <c r="P5" s="163" t="s">
        <v>47</v>
      </c>
      <c r="Q5" s="163" t="s">
        <v>308</v>
      </c>
      <c r="R5" s="163" t="s">
        <v>309</v>
      </c>
      <c r="S5" s="135" t="s">
        <v>310</v>
      </c>
      <c r="U5" s="164"/>
      <c r="V5" s="164"/>
      <c r="W5" s="164"/>
    </row>
    <row r="6" spans="1:19" ht="12.75">
      <c r="A6" s="97" t="s">
        <v>311</v>
      </c>
      <c r="B6" s="103" t="s">
        <v>312</v>
      </c>
      <c r="C6" s="165">
        <f aca="true" t="shared" si="0" ref="C6:C11">SUM(D6:R6)</f>
        <v>92978659</v>
      </c>
      <c r="D6" s="166">
        <v>92978659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12.75">
      <c r="A7" s="98" t="s">
        <v>313</v>
      </c>
      <c r="B7" s="103" t="s">
        <v>314</v>
      </c>
      <c r="C7" s="165">
        <f t="shared" si="0"/>
        <v>36084086</v>
      </c>
      <c r="D7" s="166">
        <v>36084086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12.75">
      <c r="A8" s="98" t="s">
        <v>315</v>
      </c>
      <c r="B8" s="103" t="s">
        <v>316</v>
      </c>
      <c r="C8" s="165">
        <f t="shared" si="0"/>
        <v>54805926</v>
      </c>
      <c r="D8" s="166">
        <v>54805926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</row>
    <row r="9" spans="1:23" ht="12.75">
      <c r="A9" s="98" t="s">
        <v>317</v>
      </c>
      <c r="B9" s="103" t="s">
        <v>318</v>
      </c>
      <c r="C9" s="165">
        <f t="shared" si="0"/>
        <v>2220720</v>
      </c>
      <c r="D9" s="166">
        <v>2220720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W9" s="167"/>
    </row>
    <row r="10" spans="1:19" ht="15" customHeight="1">
      <c r="A10" s="98" t="s">
        <v>319</v>
      </c>
      <c r="B10" s="103" t="s">
        <v>320</v>
      </c>
      <c r="C10" s="168">
        <v>8740707</v>
      </c>
      <c r="D10" s="166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5" customHeight="1">
      <c r="A11" s="98" t="s">
        <v>321</v>
      </c>
      <c r="B11" s="103" t="s">
        <v>322</v>
      </c>
      <c r="C11" s="165">
        <f t="shared" si="0"/>
        <v>0</v>
      </c>
      <c r="D11" s="166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2.75">
      <c r="A12" s="104" t="s">
        <v>323</v>
      </c>
      <c r="B12" s="169" t="s">
        <v>324</v>
      </c>
      <c r="C12" s="165">
        <f>SUM(C6:C11)</f>
        <v>194830098</v>
      </c>
      <c r="D12" s="166">
        <f>SUM(D6:D11)</f>
        <v>186089391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2.75">
      <c r="A13" s="98" t="s">
        <v>325</v>
      </c>
      <c r="B13" s="103" t="s">
        <v>326</v>
      </c>
      <c r="C13" s="165"/>
      <c r="D13" s="166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ht="12.75">
      <c r="A14" s="98" t="s">
        <v>327</v>
      </c>
      <c r="B14" s="103" t="s">
        <v>328</v>
      </c>
      <c r="C14" s="165"/>
      <c r="D14" s="166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</row>
    <row r="15" spans="1:19" ht="12.75">
      <c r="A15" s="98" t="s">
        <v>329</v>
      </c>
      <c r="B15" s="103" t="s">
        <v>330</v>
      </c>
      <c r="C15" s="165"/>
      <c r="D15" s="166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ht="12.75">
      <c r="A16" s="98" t="s">
        <v>331</v>
      </c>
      <c r="B16" s="103" t="s">
        <v>332</v>
      </c>
      <c r="C16" s="165"/>
      <c r="D16" s="166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12.75">
      <c r="A17" s="98" t="s">
        <v>333</v>
      </c>
      <c r="B17" s="103" t="s">
        <v>334</v>
      </c>
      <c r="C17" s="165">
        <f>SUM(D17:S17)</f>
        <v>122891734</v>
      </c>
      <c r="D17" s="166"/>
      <c r="E17" s="135"/>
      <c r="F17" s="135"/>
      <c r="G17" s="135"/>
      <c r="H17" s="135"/>
      <c r="I17" s="135"/>
      <c r="J17" s="135"/>
      <c r="K17" s="135"/>
      <c r="L17" s="135"/>
      <c r="M17" s="135">
        <v>7525932</v>
      </c>
      <c r="N17" s="135"/>
      <c r="O17" s="135"/>
      <c r="P17" s="135"/>
      <c r="Q17" s="135"/>
      <c r="R17" s="135">
        <v>2367153</v>
      </c>
      <c r="S17" s="135">
        <v>112998649</v>
      </c>
    </row>
    <row r="18" spans="1:19" ht="12.75">
      <c r="A18" s="108" t="s">
        <v>335</v>
      </c>
      <c r="B18" s="117" t="s">
        <v>336</v>
      </c>
      <c r="C18" s="165">
        <f>SUM(C12:C17)</f>
        <v>317721832</v>
      </c>
      <c r="D18" s="166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15" customHeight="1">
      <c r="A19" s="98" t="s">
        <v>337</v>
      </c>
      <c r="B19" s="103" t="s">
        <v>338</v>
      </c>
      <c r="C19" s="165"/>
      <c r="D19" s="166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ht="15" customHeight="1">
      <c r="A20" s="98" t="s">
        <v>339</v>
      </c>
      <c r="B20" s="103" t="s">
        <v>340</v>
      </c>
      <c r="C20" s="165"/>
      <c r="D20" s="166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1" spans="1:19" ht="15" customHeight="1">
      <c r="A21" s="104" t="s">
        <v>341</v>
      </c>
      <c r="B21" s="169" t="s">
        <v>342</v>
      </c>
      <c r="C21" s="165"/>
      <c r="D21" s="166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9" ht="15" customHeight="1">
      <c r="A22" s="98" t="s">
        <v>343</v>
      </c>
      <c r="B22" s="103" t="s">
        <v>344</v>
      </c>
      <c r="C22" s="165"/>
      <c r="D22" s="166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</row>
    <row r="23" spans="1:19" ht="15" customHeight="1">
      <c r="A23" s="98" t="s">
        <v>345</v>
      </c>
      <c r="B23" s="103" t="s">
        <v>346</v>
      </c>
      <c r="C23" s="165"/>
      <c r="D23" s="166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1:19" ht="15" customHeight="1">
      <c r="A24" s="98" t="s">
        <v>347</v>
      </c>
      <c r="B24" s="103" t="s">
        <v>348</v>
      </c>
      <c r="C24" s="165">
        <f aca="true" t="shared" si="1" ref="C24:C29">SUM(D24:R24)</f>
        <v>3800000</v>
      </c>
      <c r="D24" s="166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>
        <v>3800000</v>
      </c>
      <c r="P24" s="135"/>
      <c r="Q24" s="135"/>
      <c r="R24" s="135"/>
      <c r="S24" s="135"/>
    </row>
    <row r="25" spans="1:19" ht="15" customHeight="1">
      <c r="A25" s="98" t="s">
        <v>349</v>
      </c>
      <c r="B25" s="103" t="s">
        <v>350</v>
      </c>
      <c r="C25" s="165">
        <f t="shared" si="1"/>
        <v>30000000</v>
      </c>
      <c r="D25" s="166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>
        <v>30000000</v>
      </c>
      <c r="P25" s="135"/>
      <c r="Q25" s="135"/>
      <c r="R25" s="135"/>
      <c r="S25" s="135"/>
    </row>
    <row r="26" spans="1:19" ht="15" customHeight="1">
      <c r="A26" s="98" t="s">
        <v>351</v>
      </c>
      <c r="B26" s="103" t="s">
        <v>352</v>
      </c>
      <c r="C26" s="165">
        <f t="shared" si="1"/>
        <v>0</v>
      </c>
      <c r="D26" s="166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ht="15" customHeight="1">
      <c r="A27" s="98" t="s">
        <v>353</v>
      </c>
      <c r="B27" s="103" t="s">
        <v>354</v>
      </c>
      <c r="C27" s="165">
        <f t="shared" si="1"/>
        <v>0</v>
      </c>
      <c r="D27" s="166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19" ht="15" customHeight="1">
      <c r="A28" s="98" t="s">
        <v>355</v>
      </c>
      <c r="B28" s="103" t="s">
        <v>356</v>
      </c>
      <c r="C28" s="165">
        <f t="shared" si="1"/>
        <v>6000000</v>
      </c>
      <c r="D28" s="166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>
        <v>6000000</v>
      </c>
      <c r="P28" s="135"/>
      <c r="Q28" s="135"/>
      <c r="R28" s="135"/>
      <c r="S28" s="135"/>
    </row>
    <row r="29" spans="1:19" ht="15" customHeight="1">
      <c r="A29" s="98" t="s">
        <v>357</v>
      </c>
      <c r="B29" s="103" t="s">
        <v>358</v>
      </c>
      <c r="C29" s="165">
        <f t="shared" si="1"/>
        <v>200000</v>
      </c>
      <c r="D29" s="166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>
        <v>200000</v>
      </c>
      <c r="P29" s="135"/>
      <c r="Q29" s="135"/>
      <c r="R29" s="135"/>
      <c r="S29" s="135"/>
    </row>
    <row r="30" spans="1:19" ht="15" customHeight="1">
      <c r="A30" s="104" t="s">
        <v>359</v>
      </c>
      <c r="B30" s="169" t="s">
        <v>360</v>
      </c>
      <c r="C30" s="165">
        <f>SUM(C25:C29)</f>
        <v>36200000</v>
      </c>
      <c r="D30" s="166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>
        <f>SUM(O25:O29)</f>
        <v>36200000</v>
      </c>
      <c r="P30" s="135"/>
      <c r="Q30" s="135"/>
      <c r="R30" s="135"/>
      <c r="S30" s="135"/>
    </row>
    <row r="31" spans="1:19" ht="15" customHeight="1">
      <c r="A31" s="98" t="s">
        <v>361</v>
      </c>
      <c r="B31" s="103" t="s">
        <v>362</v>
      </c>
      <c r="C31" s="165"/>
      <c r="D31" s="166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19" ht="15" customHeight="1">
      <c r="A32" s="108" t="s">
        <v>363</v>
      </c>
      <c r="B32" s="117" t="s">
        <v>364</v>
      </c>
      <c r="C32" s="165">
        <f>C21+C22+C23+C24+C30+C31</f>
        <v>40000000</v>
      </c>
      <c r="D32" s="166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>
        <f>O22+O23+O24+O30+O31</f>
        <v>40000000</v>
      </c>
      <c r="P32" s="135"/>
      <c r="Q32" s="135"/>
      <c r="R32" s="135"/>
      <c r="S32" s="135"/>
    </row>
    <row r="33" spans="1:19" ht="15" customHeight="1">
      <c r="A33" s="110" t="s">
        <v>365</v>
      </c>
      <c r="B33" s="103" t="s">
        <v>366</v>
      </c>
      <c r="C33" s="165">
        <f>SUM(D33:R33)</f>
        <v>0</v>
      </c>
      <c r="D33" s="166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ht="15" customHeight="1">
      <c r="A34" s="110" t="s">
        <v>367</v>
      </c>
      <c r="B34" s="103" t="s">
        <v>368</v>
      </c>
      <c r="C34" s="165">
        <f aca="true" t="shared" si="2" ref="C34:C43">SUM(D34:R34)</f>
        <v>7900000</v>
      </c>
      <c r="D34" s="166"/>
      <c r="E34" s="135"/>
      <c r="F34" s="135">
        <v>100000</v>
      </c>
      <c r="G34" s="135"/>
      <c r="H34" s="135">
        <v>6000000</v>
      </c>
      <c r="I34" s="135">
        <v>100000</v>
      </c>
      <c r="J34" s="135"/>
      <c r="K34" s="135">
        <v>1600000</v>
      </c>
      <c r="L34" s="135"/>
      <c r="M34" s="135"/>
      <c r="N34" s="135">
        <v>10000</v>
      </c>
      <c r="O34" s="135"/>
      <c r="P34" s="135">
        <v>90000</v>
      </c>
      <c r="Q34" s="135"/>
      <c r="R34" s="135"/>
      <c r="S34" s="135"/>
    </row>
    <row r="35" spans="1:19" ht="15" customHeight="1">
      <c r="A35" s="110" t="s">
        <v>369</v>
      </c>
      <c r="B35" s="103" t="s">
        <v>370</v>
      </c>
      <c r="C35" s="165">
        <f t="shared" si="2"/>
        <v>1060000</v>
      </c>
      <c r="D35" s="166"/>
      <c r="E35" s="135"/>
      <c r="F35" s="135"/>
      <c r="G35" s="135">
        <v>490000</v>
      </c>
      <c r="H35" s="135"/>
      <c r="I35" s="135"/>
      <c r="J35" s="135"/>
      <c r="K35" s="135"/>
      <c r="L35" s="135">
        <v>450000</v>
      </c>
      <c r="M35" s="135"/>
      <c r="N35" s="135">
        <v>120000</v>
      </c>
      <c r="O35" s="135"/>
      <c r="P35" s="135"/>
      <c r="Q35" s="135"/>
      <c r="R35" s="135"/>
      <c r="S35" s="135"/>
    </row>
    <row r="36" spans="1:19" ht="15" customHeight="1">
      <c r="A36" s="110" t="s">
        <v>371</v>
      </c>
      <c r="B36" s="103" t="s">
        <v>372</v>
      </c>
      <c r="C36" s="165">
        <f t="shared" si="2"/>
        <v>3498022</v>
      </c>
      <c r="D36" s="166"/>
      <c r="E36" s="135"/>
      <c r="F36" s="135">
        <v>100000</v>
      </c>
      <c r="G36" s="135">
        <v>2000000</v>
      </c>
      <c r="H36" s="135"/>
      <c r="I36" s="135"/>
      <c r="J36" s="135">
        <v>748022</v>
      </c>
      <c r="K36" s="135"/>
      <c r="L36" s="135">
        <v>150000</v>
      </c>
      <c r="M36" s="135"/>
      <c r="N36" s="135">
        <v>500000</v>
      </c>
      <c r="O36" s="135"/>
      <c r="P36" s="135"/>
      <c r="Q36" s="135"/>
      <c r="R36" s="135"/>
      <c r="S36" s="135"/>
    </row>
    <row r="37" spans="1:19" ht="15" customHeight="1">
      <c r="A37" s="110" t="s">
        <v>373</v>
      </c>
      <c r="B37" s="103" t="s">
        <v>374</v>
      </c>
      <c r="C37" s="165">
        <f t="shared" si="2"/>
        <v>0</v>
      </c>
      <c r="D37" s="166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19" ht="15" customHeight="1">
      <c r="A38" s="110" t="s">
        <v>375</v>
      </c>
      <c r="B38" s="103" t="s">
        <v>376</v>
      </c>
      <c r="C38" s="165">
        <f t="shared" si="2"/>
        <v>2170300</v>
      </c>
      <c r="D38" s="166"/>
      <c r="E38" s="135"/>
      <c r="F38" s="135">
        <v>27000</v>
      </c>
      <c r="G38" s="135">
        <v>10000</v>
      </c>
      <c r="H38" s="135">
        <v>1620000</v>
      </c>
      <c r="I38" s="135">
        <v>27000</v>
      </c>
      <c r="J38" s="135"/>
      <c r="K38" s="135">
        <v>432000</v>
      </c>
      <c r="L38" s="135"/>
      <c r="M38" s="135"/>
      <c r="N38" s="135">
        <v>30000</v>
      </c>
      <c r="O38" s="135"/>
      <c r="P38" s="135">
        <v>24300</v>
      </c>
      <c r="Q38" s="135"/>
      <c r="R38" s="135"/>
      <c r="S38" s="135"/>
    </row>
    <row r="39" spans="1:19" ht="15" customHeight="1">
      <c r="A39" s="110" t="s">
        <v>377</v>
      </c>
      <c r="B39" s="103" t="s">
        <v>378</v>
      </c>
      <c r="C39" s="165">
        <f t="shared" si="2"/>
        <v>0</v>
      </c>
      <c r="D39" s="16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ht="15" customHeight="1">
      <c r="A40" s="110" t="s">
        <v>379</v>
      </c>
      <c r="B40" s="103" t="s">
        <v>380</v>
      </c>
      <c r="C40" s="165">
        <f t="shared" si="2"/>
        <v>500000</v>
      </c>
      <c r="D40" s="166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>
        <v>500000</v>
      </c>
      <c r="P40" s="135"/>
      <c r="Q40" s="135"/>
      <c r="R40" s="135"/>
      <c r="S40" s="135"/>
    </row>
    <row r="41" spans="1:19" ht="15" customHeight="1">
      <c r="A41" s="110" t="s">
        <v>381</v>
      </c>
      <c r="B41" s="103" t="s">
        <v>382</v>
      </c>
      <c r="C41" s="165">
        <f t="shared" si="2"/>
        <v>0</v>
      </c>
      <c r="D41" s="166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15" customHeight="1">
      <c r="A42" s="110" t="s">
        <v>383</v>
      </c>
      <c r="B42" s="103" t="s">
        <v>384</v>
      </c>
      <c r="C42" s="165">
        <f t="shared" si="2"/>
        <v>0</v>
      </c>
      <c r="D42" s="166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15" customHeight="1">
      <c r="A43" s="110" t="s">
        <v>385</v>
      </c>
      <c r="B43" s="103" t="s">
        <v>386</v>
      </c>
      <c r="C43" s="165">
        <f t="shared" si="2"/>
        <v>0</v>
      </c>
      <c r="D43" s="166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15" customHeight="1">
      <c r="A44" s="112" t="s">
        <v>387</v>
      </c>
      <c r="B44" s="117" t="s">
        <v>388</v>
      </c>
      <c r="C44" s="165">
        <f>SUM(C33:C42)</f>
        <v>15128322</v>
      </c>
      <c r="D44" s="166"/>
      <c r="E44" s="135"/>
      <c r="F44" s="135">
        <f aca="true" t="shared" si="3" ref="F44:L44">SUM(F33:F42)</f>
        <v>227000</v>
      </c>
      <c r="G44" s="135">
        <f t="shared" si="3"/>
        <v>2500000</v>
      </c>
      <c r="H44" s="135">
        <f t="shared" si="3"/>
        <v>7620000</v>
      </c>
      <c r="I44" s="135">
        <f t="shared" si="3"/>
        <v>127000</v>
      </c>
      <c r="J44" s="135">
        <f t="shared" si="3"/>
        <v>748022</v>
      </c>
      <c r="K44" s="135">
        <f t="shared" si="3"/>
        <v>2032000</v>
      </c>
      <c r="L44" s="135">
        <f t="shared" si="3"/>
        <v>600000</v>
      </c>
      <c r="M44" s="135"/>
      <c r="N44" s="135">
        <f>SUM(N33:N42)</f>
        <v>660000</v>
      </c>
      <c r="O44" s="135"/>
      <c r="P44" s="135">
        <f>SUM(P33:P42)</f>
        <v>114300</v>
      </c>
      <c r="Q44" s="135"/>
      <c r="R44" s="135"/>
      <c r="S44" s="135"/>
    </row>
    <row r="45" spans="1:19" ht="12.75">
      <c r="A45" s="110" t="s">
        <v>389</v>
      </c>
      <c r="B45" s="103" t="s">
        <v>390</v>
      </c>
      <c r="C45" s="165"/>
      <c r="D45" s="166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1:19" ht="12.75">
      <c r="A46" s="98" t="s">
        <v>391</v>
      </c>
      <c r="B46" s="103" t="s">
        <v>392</v>
      </c>
      <c r="C46" s="165"/>
      <c r="D46" s="166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</row>
    <row r="47" spans="1:19" ht="12.75">
      <c r="A47" s="110" t="s">
        <v>393</v>
      </c>
      <c r="B47" s="103" t="s">
        <v>394</v>
      </c>
      <c r="C47" s="165"/>
      <c r="D47" s="166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2.75">
      <c r="A48" s="110" t="s">
        <v>395</v>
      </c>
      <c r="B48" s="103" t="s">
        <v>396</v>
      </c>
      <c r="C48" s="165">
        <f>SUM(D48:R48)</f>
        <v>1000000</v>
      </c>
      <c r="D48" s="166"/>
      <c r="E48" s="135">
        <v>1000000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19" ht="12.75">
      <c r="A49" s="110" t="s">
        <v>397</v>
      </c>
      <c r="B49" s="103" t="s">
        <v>398</v>
      </c>
      <c r="C49" s="165">
        <f>SUM(D49:R49)</f>
        <v>300000</v>
      </c>
      <c r="D49" s="166"/>
      <c r="E49" s="135">
        <v>300000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ht="15" customHeight="1">
      <c r="A50" s="108" t="s">
        <v>399</v>
      </c>
      <c r="B50" s="117" t="s">
        <v>400</v>
      </c>
      <c r="C50" s="165">
        <f>SUM(C45:C49)</f>
        <v>1300000</v>
      </c>
      <c r="D50" s="166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1:19" ht="15" customHeight="1">
      <c r="A51" s="115" t="s">
        <v>189</v>
      </c>
      <c r="B51" s="170"/>
      <c r="C51" s="165"/>
      <c r="D51" s="166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:19" ht="12.75">
      <c r="A52" s="98" t="s">
        <v>401</v>
      </c>
      <c r="B52" s="103" t="s">
        <v>402</v>
      </c>
      <c r="C52" s="165"/>
      <c r="D52" s="166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</row>
    <row r="53" spans="1:19" ht="12.75">
      <c r="A53" s="98" t="s">
        <v>403</v>
      </c>
      <c r="B53" s="103" t="s">
        <v>404</v>
      </c>
      <c r="C53" s="165"/>
      <c r="D53" s="16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</row>
    <row r="54" spans="1:19" ht="12.75">
      <c r="A54" s="98" t="s">
        <v>405</v>
      </c>
      <c r="B54" s="103" t="s">
        <v>406</v>
      </c>
      <c r="C54" s="165"/>
      <c r="D54" s="166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</row>
    <row r="55" spans="1:19" ht="12.75">
      <c r="A55" s="98" t="s">
        <v>407</v>
      </c>
      <c r="B55" s="103" t="s">
        <v>408</v>
      </c>
      <c r="C55" s="165"/>
      <c r="D55" s="166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</row>
    <row r="56" spans="1:19" ht="12.75">
      <c r="A56" s="98" t="s">
        <v>409</v>
      </c>
      <c r="B56" s="103" t="s">
        <v>410</v>
      </c>
      <c r="C56" s="165"/>
      <c r="D56" s="166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</row>
    <row r="57" spans="1:19" ht="12.75">
      <c r="A57" s="108" t="s">
        <v>411</v>
      </c>
      <c r="B57" s="117" t="s">
        <v>412</v>
      </c>
      <c r="C57" s="165"/>
      <c r="D57" s="166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</row>
    <row r="58" spans="1:19" ht="15" customHeight="1">
      <c r="A58" s="110" t="s">
        <v>413</v>
      </c>
      <c r="B58" s="103" t="s">
        <v>414</v>
      </c>
      <c r="C58" s="165"/>
      <c r="D58" s="166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spans="1:19" ht="15" customHeight="1">
      <c r="A59" s="110" t="s">
        <v>415</v>
      </c>
      <c r="B59" s="103" t="s">
        <v>416</v>
      </c>
      <c r="C59" s="165"/>
      <c r="D59" s="166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</row>
    <row r="60" spans="1:19" ht="15" customHeight="1">
      <c r="A60" s="110" t="s">
        <v>417</v>
      </c>
      <c r="B60" s="103" t="s">
        <v>418</v>
      </c>
      <c r="C60" s="165"/>
      <c r="D60" s="166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5" customHeight="1">
      <c r="A61" s="110" t="s">
        <v>419</v>
      </c>
      <c r="B61" s="103" t="s">
        <v>420</v>
      </c>
      <c r="C61" s="165"/>
      <c r="D61" s="166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:19" ht="15" customHeight="1">
      <c r="A62" s="110" t="s">
        <v>421</v>
      </c>
      <c r="B62" s="103" t="s">
        <v>422</v>
      </c>
      <c r="C62" s="165"/>
      <c r="D62" s="166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1:19" ht="15" customHeight="1">
      <c r="A63" s="108" t="s">
        <v>423</v>
      </c>
      <c r="B63" s="117" t="s">
        <v>424</v>
      </c>
      <c r="C63" s="165"/>
      <c r="D63" s="166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:19" ht="12.75">
      <c r="A64" s="110" t="s">
        <v>425</v>
      </c>
      <c r="B64" s="103" t="s">
        <v>426</v>
      </c>
      <c r="C64" s="165"/>
      <c r="D64" s="166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:19" ht="12.75">
      <c r="A65" s="98" t="s">
        <v>427</v>
      </c>
      <c r="B65" s="103" t="s">
        <v>428</v>
      </c>
      <c r="C65" s="165"/>
      <c r="D65" s="166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:19" ht="12.75">
      <c r="A66" s="110" t="s">
        <v>429</v>
      </c>
      <c r="B66" s="103" t="s">
        <v>430</v>
      </c>
      <c r="C66" s="165"/>
      <c r="D66" s="166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:19" ht="12.75">
      <c r="A67" s="110" t="s">
        <v>431</v>
      </c>
      <c r="B67" s="103" t="s">
        <v>432</v>
      </c>
      <c r="C67" s="165">
        <f>SUM(D67:R67)</f>
        <v>450000</v>
      </c>
      <c r="D67" s="166"/>
      <c r="E67" s="135">
        <v>450000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:19" ht="12.75">
      <c r="A68" s="110" t="s">
        <v>433</v>
      </c>
      <c r="B68" s="103" t="s">
        <v>434</v>
      </c>
      <c r="C68" s="165"/>
      <c r="D68" s="166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1:19" ht="15" customHeight="1">
      <c r="A69" s="108" t="s">
        <v>435</v>
      </c>
      <c r="B69" s="117" t="s">
        <v>436</v>
      </c>
      <c r="C69" s="165">
        <f>SUM(C64:C68)</f>
        <v>450000</v>
      </c>
      <c r="D69" s="166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spans="1:19" ht="15" customHeight="1">
      <c r="A70" s="171" t="s">
        <v>236</v>
      </c>
      <c r="B70" s="172"/>
      <c r="C70" s="173"/>
      <c r="D70" s="166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</row>
    <row r="71" spans="1:19" ht="12.75">
      <c r="A71" s="174" t="s">
        <v>437</v>
      </c>
      <c r="B71" s="175" t="s">
        <v>438</v>
      </c>
      <c r="C71" s="176">
        <f>C18+C32+C44+C50+C57+C63+C69</f>
        <v>374600154</v>
      </c>
      <c r="D71" s="166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1:19" ht="12.75">
      <c r="A72" s="177" t="s">
        <v>439</v>
      </c>
      <c r="B72" s="178"/>
      <c r="C72" s="179"/>
      <c r="D72" s="166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1:19" ht="12.75">
      <c r="A73" s="180" t="s">
        <v>440</v>
      </c>
      <c r="B73" s="181"/>
      <c r="C73" s="165"/>
      <c r="D73" s="166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1:19" ht="12.75">
      <c r="A74" s="127" t="s">
        <v>441</v>
      </c>
      <c r="B74" s="98" t="s">
        <v>442</v>
      </c>
      <c r="C74" s="165"/>
      <c r="D74" s="166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1:19" ht="12.75">
      <c r="A75" s="110" t="s">
        <v>443</v>
      </c>
      <c r="B75" s="98" t="s">
        <v>444</v>
      </c>
      <c r="C75" s="165"/>
      <c r="D75" s="166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1:19" ht="12.75">
      <c r="A76" s="127" t="s">
        <v>445</v>
      </c>
      <c r="B76" s="98" t="s">
        <v>446</v>
      </c>
      <c r="C76" s="165"/>
      <c r="D76" s="166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1:19" ht="12.75">
      <c r="A77" s="124" t="s">
        <v>447</v>
      </c>
      <c r="B77" s="104" t="s">
        <v>448</v>
      </c>
      <c r="C77" s="165"/>
      <c r="D77" s="166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</row>
    <row r="78" spans="1:19" ht="12.75">
      <c r="A78" s="110" t="s">
        <v>449</v>
      </c>
      <c r="B78" s="98" t="s">
        <v>450</v>
      </c>
      <c r="C78" s="165"/>
      <c r="D78" s="166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</row>
    <row r="79" spans="1:19" ht="12.75">
      <c r="A79" s="127" t="s">
        <v>451</v>
      </c>
      <c r="B79" s="98" t="s">
        <v>452</v>
      </c>
      <c r="C79" s="165"/>
      <c r="D79" s="166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</row>
    <row r="80" spans="1:19" ht="12.75">
      <c r="A80" s="110" t="s">
        <v>453</v>
      </c>
      <c r="B80" s="98" t="s">
        <v>454</v>
      </c>
      <c r="C80" s="165"/>
      <c r="D80" s="166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</row>
    <row r="81" spans="1:19" ht="12.75">
      <c r="A81" s="127" t="s">
        <v>455</v>
      </c>
      <c r="B81" s="98" t="s">
        <v>456</v>
      </c>
      <c r="C81" s="165"/>
      <c r="D81" s="166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</row>
    <row r="82" spans="1:19" ht="12.75">
      <c r="A82" s="130" t="s">
        <v>457</v>
      </c>
      <c r="B82" s="104" t="s">
        <v>458</v>
      </c>
      <c r="C82" s="165"/>
      <c r="D82" s="166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</row>
    <row r="83" spans="1:19" ht="12.75">
      <c r="A83" s="98" t="s">
        <v>459</v>
      </c>
      <c r="B83" s="98" t="s">
        <v>460</v>
      </c>
      <c r="C83" s="165">
        <v>21786370</v>
      </c>
      <c r="D83" s="166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>
        <v>40035320</v>
      </c>
      <c r="R83" s="135"/>
      <c r="S83" s="135"/>
    </row>
    <row r="84" spans="1:19" ht="12.75">
      <c r="A84" s="98" t="s">
        <v>461</v>
      </c>
      <c r="B84" s="98" t="s">
        <v>460</v>
      </c>
      <c r="C84" s="165">
        <v>98409342</v>
      </c>
      <c r="D84" s="166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>
        <v>97893000</v>
      </c>
      <c r="R84" s="135"/>
      <c r="S84" s="135"/>
    </row>
    <row r="85" spans="1:19" ht="12.75">
      <c r="A85" s="98" t="s">
        <v>462</v>
      </c>
      <c r="B85" s="98" t="s">
        <v>463</v>
      </c>
      <c r="C85" s="165">
        <f>SUM(D85:R85)</f>
        <v>0</v>
      </c>
      <c r="D85" s="166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</row>
    <row r="86" spans="1:19" ht="12.75">
      <c r="A86" s="98" t="s">
        <v>464</v>
      </c>
      <c r="B86" s="98" t="s">
        <v>463</v>
      </c>
      <c r="C86" s="165">
        <f>SUM(D86:R86)</f>
        <v>0</v>
      </c>
      <c r="D86" s="166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</row>
    <row r="87" spans="1:19" ht="12.75">
      <c r="A87" s="104" t="s">
        <v>465</v>
      </c>
      <c r="B87" s="104" t="s">
        <v>466</v>
      </c>
      <c r="C87" s="165">
        <f>SUM(C83:C86)</f>
        <v>120195712</v>
      </c>
      <c r="D87" s="166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>
        <f>SUM(Q83:Q86)</f>
        <v>137928320</v>
      </c>
      <c r="R87" s="135"/>
      <c r="S87" s="135"/>
    </row>
    <row r="88" spans="1:19" ht="12.75">
      <c r="A88" s="127" t="s">
        <v>467</v>
      </c>
      <c r="B88" s="98" t="s">
        <v>468</v>
      </c>
      <c r="C88" s="165"/>
      <c r="D88" s="166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</row>
    <row r="89" spans="1:19" ht="12.75">
      <c r="A89" s="127" t="s">
        <v>469</v>
      </c>
      <c r="B89" s="98" t="s">
        <v>470</v>
      </c>
      <c r="C89" s="165"/>
      <c r="D89" s="166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1:19" ht="12.75">
      <c r="A90" s="127" t="s">
        <v>471</v>
      </c>
      <c r="B90" s="98" t="s">
        <v>472</v>
      </c>
      <c r="C90" s="165"/>
      <c r="D90" s="166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</row>
    <row r="91" spans="1:19" ht="12.75">
      <c r="A91" s="127" t="s">
        <v>473</v>
      </c>
      <c r="B91" s="98" t="s">
        <v>474</v>
      </c>
      <c r="C91" s="165"/>
      <c r="D91" s="166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</row>
    <row r="92" spans="1:19" ht="12.75">
      <c r="A92" s="110" t="s">
        <v>475</v>
      </c>
      <c r="B92" s="98" t="s">
        <v>476</v>
      </c>
      <c r="C92" s="165"/>
      <c r="D92" s="166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</row>
    <row r="93" spans="1:19" ht="12.75">
      <c r="A93" s="110" t="s">
        <v>477</v>
      </c>
      <c r="B93" s="98" t="s">
        <v>478</v>
      </c>
      <c r="C93" s="165"/>
      <c r="D93" s="166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</row>
    <row r="94" spans="1:19" ht="12.75">
      <c r="A94" s="124" t="s">
        <v>479</v>
      </c>
      <c r="B94" s="104" t="s">
        <v>480</v>
      </c>
      <c r="C94" s="165">
        <f>C77+C82+C87+C88+C89+C90+C91+C92</f>
        <v>120195712</v>
      </c>
      <c r="D94" s="166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</row>
    <row r="95" spans="1:19" ht="12.75">
      <c r="A95" s="110" t="s">
        <v>481</v>
      </c>
      <c r="B95" s="98" t="s">
        <v>482</v>
      </c>
      <c r="C95" s="165"/>
      <c r="D95" s="166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</row>
    <row r="96" spans="1:19" ht="12.75">
      <c r="A96" s="110" t="s">
        <v>483</v>
      </c>
      <c r="B96" s="98" t="s">
        <v>484</v>
      </c>
      <c r="C96" s="165"/>
      <c r="D96" s="166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</row>
    <row r="97" spans="1:19" ht="12.75">
      <c r="A97" s="127" t="s">
        <v>485</v>
      </c>
      <c r="B97" s="98" t="s">
        <v>486</v>
      </c>
      <c r="C97" s="165"/>
      <c r="D97" s="166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</row>
    <row r="98" spans="1:19" ht="12.75">
      <c r="A98" s="127" t="s">
        <v>487</v>
      </c>
      <c r="B98" s="98" t="s">
        <v>488</v>
      </c>
      <c r="C98" s="165"/>
      <c r="D98" s="166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</row>
    <row r="99" spans="1:19" ht="12.75">
      <c r="A99" s="127" t="s">
        <v>489</v>
      </c>
      <c r="B99" s="98" t="s">
        <v>490</v>
      </c>
      <c r="C99" s="165"/>
      <c r="D99" s="166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</row>
    <row r="100" spans="1:19" ht="12.75">
      <c r="A100" s="130" t="s">
        <v>491</v>
      </c>
      <c r="B100" s="104" t="s">
        <v>492</v>
      </c>
      <c r="C100" s="165"/>
      <c r="D100" s="166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</row>
    <row r="101" spans="1:19" ht="12.75">
      <c r="A101" s="182" t="s">
        <v>493</v>
      </c>
      <c r="B101" s="183" t="s">
        <v>494</v>
      </c>
      <c r="C101" s="173"/>
      <c r="D101" s="166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</row>
    <row r="102" spans="1:19" ht="12.75">
      <c r="A102" s="184" t="s">
        <v>495</v>
      </c>
      <c r="B102" s="185" t="s">
        <v>496</v>
      </c>
      <c r="C102" s="186"/>
      <c r="D102" s="166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</row>
    <row r="103" spans="1:19" ht="12.75">
      <c r="A103" s="187" t="s">
        <v>497</v>
      </c>
      <c r="B103" s="188" t="s">
        <v>498</v>
      </c>
      <c r="C103" s="176">
        <f>C94+C100+C101</f>
        <v>120195712</v>
      </c>
      <c r="D103" s="166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</row>
    <row r="104" spans="1:19" ht="12.75">
      <c r="A104" s="189" t="s">
        <v>24</v>
      </c>
      <c r="B104" s="190"/>
      <c r="C104" s="176">
        <f>C71+C103</f>
        <v>494795866</v>
      </c>
      <c r="D104" s="191">
        <f aca="true" t="shared" si="4" ref="D104:R104">D71+D103</f>
        <v>0</v>
      </c>
      <c r="E104" s="176">
        <f t="shared" si="4"/>
        <v>0</v>
      </c>
      <c r="F104" s="176">
        <f t="shared" si="4"/>
        <v>0</v>
      </c>
      <c r="G104" s="176">
        <f t="shared" si="4"/>
        <v>0</v>
      </c>
      <c r="H104" s="176">
        <f t="shared" si="4"/>
        <v>0</v>
      </c>
      <c r="I104" s="176">
        <f t="shared" si="4"/>
        <v>0</v>
      </c>
      <c r="J104" s="176">
        <f t="shared" si="4"/>
        <v>0</v>
      </c>
      <c r="K104" s="176">
        <f t="shared" si="4"/>
        <v>0</v>
      </c>
      <c r="L104" s="176">
        <f t="shared" si="4"/>
        <v>0</v>
      </c>
      <c r="M104" s="176">
        <f t="shared" si="4"/>
        <v>0</v>
      </c>
      <c r="N104" s="176">
        <f t="shared" si="4"/>
        <v>0</v>
      </c>
      <c r="O104" s="176">
        <f t="shared" si="4"/>
        <v>0</v>
      </c>
      <c r="P104" s="176">
        <f t="shared" si="4"/>
        <v>0</v>
      </c>
      <c r="Q104" s="176">
        <f t="shared" si="4"/>
        <v>0</v>
      </c>
      <c r="R104" s="176">
        <f t="shared" si="4"/>
        <v>0</v>
      </c>
      <c r="S104" s="135"/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6. melléklet a 10/2017. (VIII. 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SheetLayoutView="100" workbookViewId="0" topLeftCell="A100">
      <selection activeCell="A112" sqref="A112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2.8515625" style="0" customWidth="1"/>
  </cols>
  <sheetData>
    <row r="1" spans="1:4" ht="12.75">
      <c r="A1" s="5"/>
      <c r="B1" s="5"/>
      <c r="C1" s="5"/>
      <c r="D1" s="5"/>
    </row>
    <row r="2" spans="1:4" ht="15" customHeight="1">
      <c r="A2" s="19" t="s">
        <v>0</v>
      </c>
      <c r="B2" s="19"/>
      <c r="C2" s="19"/>
      <c r="D2" s="19"/>
    </row>
    <row r="3" spans="1:4" ht="12.75" customHeight="1">
      <c r="A3" s="20" t="s">
        <v>304</v>
      </c>
      <c r="B3" s="20"/>
      <c r="C3" s="20"/>
      <c r="D3" s="20"/>
    </row>
    <row r="4" spans="1:4" ht="12.75">
      <c r="A4" s="21"/>
      <c r="B4" s="5"/>
      <c r="C4" s="5"/>
      <c r="D4" s="5"/>
    </row>
    <row r="5" spans="1:4" ht="12.75">
      <c r="A5" s="22" t="s">
        <v>499</v>
      </c>
      <c r="B5" s="5"/>
      <c r="C5" s="5"/>
      <c r="D5" s="5"/>
    </row>
    <row r="6" spans="1:4" ht="47.25" customHeight="1">
      <c r="A6" s="86" t="s">
        <v>27</v>
      </c>
      <c r="B6" s="87" t="s">
        <v>305</v>
      </c>
      <c r="C6" s="89" t="s">
        <v>295</v>
      </c>
      <c r="D6" s="192" t="s">
        <v>296</v>
      </c>
    </row>
    <row r="7" spans="1:4" ht="29.25" customHeight="1">
      <c r="A7" s="97" t="s">
        <v>311</v>
      </c>
      <c r="B7" s="103" t="s">
        <v>312</v>
      </c>
      <c r="C7" s="94"/>
      <c r="D7" s="94"/>
    </row>
    <row r="8" spans="1:4" ht="33.75" customHeight="1">
      <c r="A8" s="98" t="s">
        <v>313</v>
      </c>
      <c r="B8" s="103" t="s">
        <v>314</v>
      </c>
      <c r="C8" s="94"/>
      <c r="D8" s="94"/>
    </row>
    <row r="9" spans="1:4" ht="33.75" customHeight="1">
      <c r="A9" s="98" t="s">
        <v>500</v>
      </c>
      <c r="B9" s="103" t="s">
        <v>316</v>
      </c>
      <c r="C9" s="94"/>
      <c r="D9" s="94"/>
    </row>
    <row r="10" spans="1:4" ht="30.75" customHeight="1">
      <c r="A10" s="98" t="s">
        <v>317</v>
      </c>
      <c r="B10" s="103" t="s">
        <v>318</v>
      </c>
      <c r="C10" s="94"/>
      <c r="D10" s="94"/>
    </row>
    <row r="11" spans="1:4" ht="20.25" customHeight="1">
      <c r="A11" s="98" t="s">
        <v>319</v>
      </c>
      <c r="B11" s="103" t="s">
        <v>320</v>
      </c>
      <c r="C11" s="94"/>
      <c r="D11" s="94"/>
    </row>
    <row r="12" spans="1:4" ht="21" customHeight="1">
      <c r="A12" s="98" t="s">
        <v>321</v>
      </c>
      <c r="B12" s="103" t="s">
        <v>322</v>
      </c>
      <c r="C12" s="94"/>
      <c r="D12" s="94"/>
    </row>
    <row r="13" spans="1:4" ht="18" customHeight="1">
      <c r="A13" s="104" t="s">
        <v>323</v>
      </c>
      <c r="B13" s="169" t="s">
        <v>324</v>
      </c>
      <c r="C13" s="101"/>
      <c r="D13" s="101"/>
    </row>
    <row r="14" spans="1:4" ht="19.5" customHeight="1">
      <c r="A14" s="98" t="s">
        <v>325</v>
      </c>
      <c r="B14" s="103" t="s">
        <v>326</v>
      </c>
      <c r="C14" s="94"/>
      <c r="D14" s="94"/>
    </row>
    <row r="15" spans="1:4" ht="30.75" customHeight="1">
      <c r="A15" s="98" t="s">
        <v>327</v>
      </c>
      <c r="B15" s="103" t="s">
        <v>328</v>
      </c>
      <c r="C15" s="94"/>
      <c r="D15" s="94"/>
    </row>
    <row r="16" spans="1:4" ht="27.75" customHeight="1">
      <c r="A16" s="98" t="s">
        <v>329</v>
      </c>
      <c r="B16" s="103" t="s">
        <v>330</v>
      </c>
      <c r="C16" s="94"/>
      <c r="D16" s="94"/>
    </row>
    <row r="17" spans="1:4" ht="28.5" customHeight="1">
      <c r="A17" s="98" t="s">
        <v>331</v>
      </c>
      <c r="B17" s="103" t="s">
        <v>332</v>
      </c>
      <c r="C17" s="94"/>
      <c r="D17" s="94"/>
    </row>
    <row r="18" spans="1:4" ht="24.75" customHeight="1">
      <c r="A18" s="98" t="s">
        <v>501</v>
      </c>
      <c r="B18" s="103" t="s">
        <v>334</v>
      </c>
      <c r="C18" s="94"/>
      <c r="D18" s="94"/>
    </row>
    <row r="19" spans="1:4" ht="36" customHeight="1">
      <c r="A19" s="108" t="s">
        <v>335</v>
      </c>
      <c r="B19" s="117" t="s">
        <v>336</v>
      </c>
      <c r="C19" s="101"/>
      <c r="D19" s="101"/>
    </row>
    <row r="20" spans="1:4" ht="23.25" customHeight="1">
      <c r="A20" s="98" t="s">
        <v>337</v>
      </c>
      <c r="B20" s="103" t="s">
        <v>338</v>
      </c>
      <c r="C20" s="94"/>
      <c r="D20" s="94"/>
    </row>
    <row r="21" spans="1:4" ht="18.75" customHeight="1">
      <c r="A21" s="98" t="s">
        <v>339</v>
      </c>
      <c r="B21" s="103" t="s">
        <v>340</v>
      </c>
      <c r="C21" s="94"/>
      <c r="D21" s="94"/>
    </row>
    <row r="22" spans="1:4" ht="17.25" customHeight="1">
      <c r="A22" s="104" t="s">
        <v>341</v>
      </c>
      <c r="B22" s="169" t="s">
        <v>342</v>
      </c>
      <c r="C22" s="101"/>
      <c r="D22" s="101"/>
    </row>
    <row r="23" spans="1:4" ht="27" customHeight="1">
      <c r="A23" s="98" t="s">
        <v>343</v>
      </c>
      <c r="B23" s="103" t="s">
        <v>344</v>
      </c>
      <c r="C23" s="94"/>
      <c r="D23" s="94"/>
    </row>
    <row r="24" spans="1:4" ht="20.25" customHeight="1">
      <c r="A24" s="98" t="s">
        <v>345</v>
      </c>
      <c r="B24" s="103" t="s">
        <v>346</v>
      </c>
      <c r="C24" s="94"/>
      <c r="D24" s="94"/>
    </row>
    <row r="25" spans="1:4" ht="17.25" customHeight="1">
      <c r="A25" s="98" t="s">
        <v>347</v>
      </c>
      <c r="B25" s="103" t="s">
        <v>348</v>
      </c>
      <c r="C25" s="94"/>
      <c r="D25" s="94"/>
    </row>
    <row r="26" spans="1:4" ht="17.25" customHeight="1">
      <c r="A26" s="98" t="s">
        <v>349</v>
      </c>
      <c r="B26" s="103" t="s">
        <v>350</v>
      </c>
      <c r="C26" s="94"/>
      <c r="D26" s="94"/>
    </row>
    <row r="27" spans="1:4" ht="16.5" customHeight="1">
      <c r="A27" s="98" t="s">
        <v>351</v>
      </c>
      <c r="B27" s="103" t="s">
        <v>352</v>
      </c>
      <c r="C27" s="94"/>
      <c r="D27" s="94"/>
    </row>
    <row r="28" spans="1:4" ht="21" customHeight="1">
      <c r="A28" s="98" t="s">
        <v>353</v>
      </c>
      <c r="B28" s="103" t="s">
        <v>354</v>
      </c>
      <c r="C28" s="94"/>
      <c r="D28" s="94"/>
    </row>
    <row r="29" spans="1:4" ht="20.25" customHeight="1">
      <c r="A29" s="98" t="s">
        <v>355</v>
      </c>
      <c r="B29" s="103" t="s">
        <v>356</v>
      </c>
      <c r="C29" s="94"/>
      <c r="D29" s="94"/>
    </row>
    <row r="30" spans="1:4" ht="21.75" customHeight="1">
      <c r="A30" s="98" t="s">
        <v>357</v>
      </c>
      <c r="B30" s="103" t="s">
        <v>358</v>
      </c>
      <c r="C30" s="94"/>
      <c r="D30" s="94"/>
    </row>
    <row r="31" spans="1:4" ht="17.25" customHeight="1">
      <c r="A31" s="104" t="s">
        <v>359</v>
      </c>
      <c r="B31" s="169" t="s">
        <v>360</v>
      </c>
      <c r="C31" s="101"/>
      <c r="D31" s="101"/>
    </row>
    <row r="32" spans="1:4" ht="18" customHeight="1">
      <c r="A32" s="98" t="s">
        <v>361</v>
      </c>
      <c r="B32" s="103" t="s">
        <v>362</v>
      </c>
      <c r="C32" s="94"/>
      <c r="D32" s="94"/>
    </row>
    <row r="33" spans="1:4" ht="16.5" customHeight="1">
      <c r="A33" s="108" t="s">
        <v>363</v>
      </c>
      <c r="B33" s="117" t="s">
        <v>364</v>
      </c>
      <c r="C33" s="101"/>
      <c r="D33" s="101"/>
    </row>
    <row r="34" spans="1:4" ht="18.75" customHeight="1">
      <c r="A34" s="110" t="s">
        <v>365</v>
      </c>
      <c r="B34" s="103" t="s">
        <v>366</v>
      </c>
      <c r="C34" s="94"/>
      <c r="D34" s="94"/>
    </row>
    <row r="35" spans="1:4" ht="15.75" customHeight="1">
      <c r="A35" s="110" t="s">
        <v>367</v>
      </c>
      <c r="B35" s="103" t="s">
        <v>368</v>
      </c>
      <c r="C35" s="94"/>
      <c r="D35" s="94"/>
    </row>
    <row r="36" spans="1:4" ht="18.75" customHeight="1">
      <c r="A36" s="110" t="s">
        <v>369</v>
      </c>
      <c r="B36" s="103" t="s">
        <v>370</v>
      </c>
      <c r="C36" s="94"/>
      <c r="D36" s="94"/>
    </row>
    <row r="37" spans="1:4" ht="18.75" customHeight="1">
      <c r="A37" s="110" t="s">
        <v>371</v>
      </c>
      <c r="B37" s="103" t="s">
        <v>372</v>
      </c>
      <c r="C37" s="94"/>
      <c r="D37" s="94"/>
    </row>
    <row r="38" spans="1:4" ht="15" customHeight="1">
      <c r="A38" s="110" t="s">
        <v>373</v>
      </c>
      <c r="B38" s="103" t="s">
        <v>374</v>
      </c>
      <c r="C38" s="94"/>
      <c r="D38" s="94"/>
    </row>
    <row r="39" spans="1:4" ht="15" customHeight="1">
      <c r="A39" s="110" t="s">
        <v>375</v>
      </c>
      <c r="B39" s="103" t="s">
        <v>376</v>
      </c>
      <c r="C39" s="94"/>
      <c r="D39" s="94"/>
    </row>
    <row r="40" spans="1:4" ht="13.5" customHeight="1">
      <c r="A40" s="110" t="s">
        <v>377</v>
      </c>
      <c r="B40" s="103" t="s">
        <v>378</v>
      </c>
      <c r="C40" s="94"/>
      <c r="D40" s="94"/>
    </row>
    <row r="41" spans="1:4" ht="17.25" customHeight="1">
      <c r="A41" s="110" t="s">
        <v>379</v>
      </c>
      <c r="B41" s="103" t="s">
        <v>380</v>
      </c>
      <c r="C41" s="94"/>
      <c r="D41" s="94"/>
    </row>
    <row r="42" spans="1:4" ht="19.5" customHeight="1">
      <c r="A42" s="110" t="s">
        <v>381</v>
      </c>
      <c r="B42" s="103" t="s">
        <v>382</v>
      </c>
      <c r="C42" s="94"/>
      <c r="D42" s="94"/>
    </row>
    <row r="43" spans="1:4" ht="19.5" customHeight="1">
      <c r="A43" s="110" t="s">
        <v>383</v>
      </c>
      <c r="B43" s="103" t="s">
        <v>384</v>
      </c>
      <c r="C43" s="94"/>
      <c r="D43" s="94"/>
    </row>
    <row r="44" spans="1:4" ht="19.5" customHeight="1">
      <c r="A44" s="110" t="s">
        <v>385</v>
      </c>
      <c r="B44" s="103" t="s">
        <v>386</v>
      </c>
      <c r="C44" s="101"/>
      <c r="D44" s="101"/>
    </row>
    <row r="45" spans="1:4" ht="26.25" customHeight="1">
      <c r="A45" s="112" t="s">
        <v>387</v>
      </c>
      <c r="B45" s="117" t="s">
        <v>388</v>
      </c>
      <c r="C45" s="94"/>
      <c r="D45" s="94"/>
    </row>
    <row r="46" spans="1:4" ht="27" customHeight="1">
      <c r="A46" s="110" t="s">
        <v>389</v>
      </c>
      <c r="B46" s="103" t="s">
        <v>390</v>
      </c>
      <c r="C46" s="94"/>
      <c r="D46" s="94"/>
    </row>
    <row r="47" spans="1:4" ht="21" customHeight="1">
      <c r="A47" s="98" t="s">
        <v>391</v>
      </c>
      <c r="B47" s="103" t="s">
        <v>392</v>
      </c>
      <c r="C47" s="94"/>
      <c r="D47" s="94"/>
    </row>
    <row r="48" spans="1:4" ht="19.5" customHeight="1">
      <c r="A48" s="110" t="s">
        <v>393</v>
      </c>
      <c r="B48" s="103" t="s">
        <v>394</v>
      </c>
      <c r="C48" s="101"/>
      <c r="D48" s="101"/>
    </row>
    <row r="49" spans="1:4" ht="12.75">
      <c r="A49" s="110" t="s">
        <v>395</v>
      </c>
      <c r="B49" s="103" t="s">
        <v>396</v>
      </c>
      <c r="C49" s="133"/>
      <c r="D49" s="133"/>
    </row>
    <row r="50" spans="1:4" ht="23.25" customHeight="1">
      <c r="A50" s="110" t="s">
        <v>397</v>
      </c>
      <c r="B50" s="103" t="s">
        <v>398</v>
      </c>
      <c r="C50" s="94"/>
      <c r="D50" s="94"/>
    </row>
    <row r="51" spans="1:4" ht="28.5" customHeight="1">
      <c r="A51" s="108" t="s">
        <v>399</v>
      </c>
      <c r="B51" s="117" t="s">
        <v>400</v>
      </c>
      <c r="C51" s="94"/>
      <c r="D51" s="94"/>
    </row>
    <row r="52" spans="1:4" ht="28.5" customHeight="1">
      <c r="A52" s="115" t="s">
        <v>189</v>
      </c>
      <c r="B52" s="170"/>
      <c r="C52" s="94"/>
      <c r="D52" s="94"/>
    </row>
    <row r="53" spans="1:4" ht="29.25" customHeight="1">
      <c r="A53" s="98" t="s">
        <v>401</v>
      </c>
      <c r="B53" s="103" t="s">
        <v>402</v>
      </c>
      <c r="C53" s="94"/>
      <c r="D53" s="94"/>
    </row>
    <row r="54" spans="1:4" ht="27" customHeight="1">
      <c r="A54" s="98" t="s">
        <v>403</v>
      </c>
      <c r="B54" s="103" t="s">
        <v>404</v>
      </c>
      <c r="C54" s="94"/>
      <c r="D54" s="94"/>
    </row>
    <row r="55" spans="1:4" ht="33" customHeight="1">
      <c r="A55" s="98" t="s">
        <v>405</v>
      </c>
      <c r="B55" s="103" t="s">
        <v>406</v>
      </c>
      <c r="C55" s="101"/>
      <c r="D55" s="101"/>
    </row>
    <row r="56" spans="1:4" ht="22.5" customHeight="1">
      <c r="A56" s="98" t="s">
        <v>407</v>
      </c>
      <c r="B56" s="103" t="s">
        <v>408</v>
      </c>
      <c r="C56" s="94"/>
      <c r="D56" s="94"/>
    </row>
    <row r="57" spans="1:4" ht="20.25" customHeight="1">
      <c r="A57" s="98" t="s">
        <v>409</v>
      </c>
      <c r="B57" s="103" t="s">
        <v>410</v>
      </c>
      <c r="C57" s="94"/>
      <c r="D57" s="94"/>
    </row>
    <row r="58" spans="1:4" ht="16.5" customHeight="1">
      <c r="A58" s="108" t="s">
        <v>411</v>
      </c>
      <c r="B58" s="117" t="s">
        <v>412</v>
      </c>
      <c r="C58" s="94"/>
      <c r="D58" s="94"/>
    </row>
    <row r="59" spans="1:4" ht="17.25" customHeight="1">
      <c r="A59" s="110" t="s">
        <v>413</v>
      </c>
      <c r="B59" s="103" t="s">
        <v>414</v>
      </c>
      <c r="C59" s="94"/>
      <c r="D59" s="94"/>
    </row>
    <row r="60" spans="1:4" ht="18.75" customHeight="1">
      <c r="A60" s="110" t="s">
        <v>415</v>
      </c>
      <c r="B60" s="103" t="s">
        <v>416</v>
      </c>
      <c r="C60" s="94"/>
      <c r="D60" s="94"/>
    </row>
    <row r="61" spans="1:4" ht="16.5" customHeight="1">
      <c r="A61" s="110" t="s">
        <v>417</v>
      </c>
      <c r="B61" s="103" t="s">
        <v>418</v>
      </c>
      <c r="C61" s="101"/>
      <c r="D61" s="101"/>
    </row>
    <row r="62" spans="1:4" ht="29.25" customHeight="1">
      <c r="A62" s="110" t="s">
        <v>419</v>
      </c>
      <c r="B62" s="103" t="s">
        <v>420</v>
      </c>
      <c r="C62" s="94"/>
      <c r="D62" s="94"/>
    </row>
    <row r="63" spans="1:4" ht="28.5" customHeight="1">
      <c r="A63" s="110" t="s">
        <v>421</v>
      </c>
      <c r="B63" s="103" t="s">
        <v>422</v>
      </c>
      <c r="C63" s="94"/>
      <c r="D63" s="94"/>
    </row>
    <row r="64" spans="1:4" ht="18.75" customHeight="1">
      <c r="A64" s="108" t="s">
        <v>423</v>
      </c>
      <c r="B64" s="117" t="s">
        <v>424</v>
      </c>
      <c r="C64" s="94"/>
      <c r="D64" s="94"/>
    </row>
    <row r="65" spans="1:4" ht="20.25" customHeight="1">
      <c r="A65" s="110" t="s">
        <v>425</v>
      </c>
      <c r="B65" s="103" t="s">
        <v>426</v>
      </c>
      <c r="C65" s="101"/>
      <c r="D65" s="101"/>
    </row>
    <row r="66" spans="1:4" ht="12.75">
      <c r="A66" s="98" t="s">
        <v>427</v>
      </c>
      <c r="B66" s="103" t="s">
        <v>428</v>
      </c>
      <c r="C66" s="101"/>
      <c r="D66" s="101"/>
    </row>
    <row r="67" spans="1:4" ht="22.5" customHeight="1">
      <c r="A67" s="110" t="s">
        <v>429</v>
      </c>
      <c r="B67" s="103" t="s">
        <v>430</v>
      </c>
      <c r="C67" s="9"/>
      <c r="D67" s="9"/>
    </row>
    <row r="68" spans="1:4" ht="12.75">
      <c r="A68" s="110" t="s">
        <v>431</v>
      </c>
      <c r="B68" s="103" t="s">
        <v>432</v>
      </c>
      <c r="C68" s="94"/>
      <c r="D68" s="94"/>
    </row>
    <row r="69" spans="1:4" ht="12.75">
      <c r="A69" s="110" t="s">
        <v>433</v>
      </c>
      <c r="B69" s="103" t="s">
        <v>434</v>
      </c>
      <c r="C69" s="94"/>
      <c r="D69" s="94"/>
    </row>
    <row r="70" spans="1:4" ht="12.75">
      <c r="A70" s="108" t="s">
        <v>435</v>
      </c>
      <c r="B70" s="117" t="s">
        <v>436</v>
      </c>
      <c r="C70" s="94"/>
      <c r="D70" s="94"/>
    </row>
    <row r="71" spans="1:4" ht="29.25" customHeight="1">
      <c r="A71" s="115" t="s">
        <v>236</v>
      </c>
      <c r="B71" s="170"/>
      <c r="C71" s="94"/>
      <c r="D71" s="94"/>
    </row>
    <row r="72" spans="1:4" ht="12.75">
      <c r="A72" s="193" t="s">
        <v>437</v>
      </c>
      <c r="B72" s="118" t="s">
        <v>438</v>
      </c>
      <c r="C72" s="94"/>
      <c r="D72" s="94"/>
    </row>
    <row r="73" spans="1:4" ht="20.25" customHeight="1">
      <c r="A73" s="180" t="s">
        <v>439</v>
      </c>
      <c r="B73" s="181"/>
      <c r="C73" s="101"/>
      <c r="D73" s="101"/>
    </row>
    <row r="74" spans="1:4" ht="27" customHeight="1">
      <c r="A74" s="180" t="s">
        <v>440</v>
      </c>
      <c r="B74" s="181"/>
      <c r="C74" s="94"/>
      <c r="D74" s="94"/>
    </row>
    <row r="75" spans="1:4" ht="12.75">
      <c r="A75" s="127" t="s">
        <v>441</v>
      </c>
      <c r="B75" s="98" t="s">
        <v>442</v>
      </c>
      <c r="C75" s="94"/>
      <c r="D75" s="94"/>
    </row>
    <row r="76" spans="1:4" ht="32.25" customHeight="1">
      <c r="A76" s="110" t="s">
        <v>443</v>
      </c>
      <c r="B76" s="98" t="s">
        <v>444</v>
      </c>
      <c r="C76" s="94"/>
      <c r="D76" s="94"/>
    </row>
    <row r="77" spans="1:4" ht="12.75">
      <c r="A77" s="127" t="s">
        <v>445</v>
      </c>
      <c r="B77" s="98" t="s">
        <v>446</v>
      </c>
      <c r="C77" s="94"/>
      <c r="D77" s="94"/>
    </row>
    <row r="78" spans="1:4" ht="12.75">
      <c r="A78" s="124" t="s">
        <v>447</v>
      </c>
      <c r="B78" s="104" t="s">
        <v>448</v>
      </c>
      <c r="C78" s="101"/>
      <c r="D78" s="101"/>
    </row>
    <row r="79" spans="1:4" ht="31.5" customHeight="1">
      <c r="A79" s="110" t="s">
        <v>449</v>
      </c>
      <c r="B79" s="98" t="s">
        <v>450</v>
      </c>
      <c r="C79" s="94"/>
      <c r="D79" s="94"/>
    </row>
    <row r="80" spans="1:4" ht="33" customHeight="1">
      <c r="A80" s="127" t="s">
        <v>451</v>
      </c>
      <c r="B80" s="98" t="s">
        <v>452</v>
      </c>
      <c r="C80" s="94"/>
      <c r="D80" s="94"/>
    </row>
    <row r="81" spans="1:4" ht="27" customHeight="1">
      <c r="A81" s="110" t="s">
        <v>453</v>
      </c>
      <c r="B81" s="98" t="s">
        <v>454</v>
      </c>
      <c r="C81" s="94"/>
      <c r="D81" s="94"/>
    </row>
    <row r="82" spans="1:4" ht="29.25" customHeight="1">
      <c r="A82" s="127" t="s">
        <v>455</v>
      </c>
      <c r="B82" s="98" t="s">
        <v>456</v>
      </c>
      <c r="C82" s="94"/>
      <c r="D82" s="94"/>
    </row>
    <row r="83" spans="1:4" ht="25.5" customHeight="1">
      <c r="A83" s="130" t="s">
        <v>457</v>
      </c>
      <c r="B83" s="104" t="s">
        <v>458</v>
      </c>
      <c r="C83" s="94"/>
      <c r="D83" s="94"/>
    </row>
    <row r="84" spans="1:4" ht="12.75">
      <c r="A84" s="98" t="s">
        <v>459</v>
      </c>
      <c r="B84" s="98" t="s">
        <v>460</v>
      </c>
      <c r="C84" s="94">
        <v>2772140</v>
      </c>
      <c r="D84" s="94">
        <f>SUM(C84:C84)</f>
        <v>2772140</v>
      </c>
    </row>
    <row r="85" spans="1:4" ht="12.75">
      <c r="A85" s="98" t="s">
        <v>461</v>
      </c>
      <c r="B85" s="98" t="s">
        <v>460</v>
      </c>
      <c r="C85" s="94"/>
      <c r="D85" s="94"/>
    </row>
    <row r="86" spans="1:4" ht="12.75">
      <c r="A86" s="98" t="s">
        <v>462</v>
      </c>
      <c r="B86" s="98" t="s">
        <v>463</v>
      </c>
      <c r="C86" s="94"/>
      <c r="D86" s="94"/>
    </row>
    <row r="87" spans="1:4" ht="12.75">
      <c r="A87" s="98" t="s">
        <v>464</v>
      </c>
      <c r="B87" s="98" t="s">
        <v>463</v>
      </c>
      <c r="C87" s="94"/>
      <c r="D87" s="94"/>
    </row>
    <row r="88" spans="1:4" ht="20.25" customHeight="1">
      <c r="A88" s="104" t="s">
        <v>465</v>
      </c>
      <c r="B88" s="104" t="s">
        <v>466</v>
      </c>
      <c r="C88" s="94">
        <f>SUM(C84:C87)</f>
        <v>2772140</v>
      </c>
      <c r="D88" s="94">
        <f>SUM(D84:D87)</f>
        <v>2772140</v>
      </c>
    </row>
    <row r="89" spans="1:4" ht="18" customHeight="1">
      <c r="A89" s="127" t="s">
        <v>467</v>
      </c>
      <c r="B89" s="98" t="s">
        <v>468</v>
      </c>
      <c r="C89" s="101"/>
      <c r="D89" s="101"/>
    </row>
    <row r="90" spans="1:4" ht="33" customHeight="1">
      <c r="A90" s="127" t="s">
        <v>469</v>
      </c>
      <c r="B90" s="98" t="s">
        <v>470</v>
      </c>
      <c r="C90" s="94"/>
      <c r="D90" s="94"/>
    </row>
    <row r="91" spans="1:4" ht="29.25" customHeight="1">
      <c r="A91" s="127" t="s">
        <v>471</v>
      </c>
      <c r="B91" s="98" t="s">
        <v>472</v>
      </c>
      <c r="C91" s="94">
        <v>77945632</v>
      </c>
      <c r="D91" s="94">
        <f>SUM(C91:C91)</f>
        <v>77945632</v>
      </c>
    </row>
    <row r="92" spans="1:4" ht="12.75">
      <c r="A92" s="127" t="s">
        <v>473</v>
      </c>
      <c r="B92" s="98" t="s">
        <v>474</v>
      </c>
      <c r="C92" s="94"/>
      <c r="D92" s="94"/>
    </row>
    <row r="93" spans="1:4" ht="12.75">
      <c r="A93" s="110" t="s">
        <v>475</v>
      </c>
      <c r="B93" s="98" t="s">
        <v>476</v>
      </c>
      <c r="C93" s="94"/>
      <c r="D93" s="94"/>
    </row>
    <row r="94" spans="1:4" ht="12.75">
      <c r="A94" s="110" t="s">
        <v>477</v>
      </c>
      <c r="B94" s="98" t="s">
        <v>478</v>
      </c>
      <c r="C94" s="101"/>
      <c r="D94" s="101"/>
    </row>
    <row r="95" spans="1:4" ht="26.25" customHeight="1">
      <c r="A95" s="124" t="s">
        <v>479</v>
      </c>
      <c r="B95" s="104" t="s">
        <v>480</v>
      </c>
      <c r="C95" s="94">
        <f>SUM(C88:C94)</f>
        <v>80717772</v>
      </c>
      <c r="D95" s="94">
        <f>SUM(D88:D94)</f>
        <v>80717772</v>
      </c>
    </row>
    <row r="96" spans="1:4" ht="12.75">
      <c r="A96" s="110" t="s">
        <v>481</v>
      </c>
      <c r="B96" s="98" t="s">
        <v>482</v>
      </c>
      <c r="C96" s="9"/>
      <c r="D96" s="9"/>
    </row>
    <row r="97" spans="1:4" ht="12.75">
      <c r="A97" s="110" t="s">
        <v>483</v>
      </c>
      <c r="B97" s="98" t="s">
        <v>484</v>
      </c>
      <c r="C97" s="133"/>
      <c r="D97" s="133"/>
    </row>
    <row r="98" spans="1:4" ht="12.75">
      <c r="A98" s="127" t="s">
        <v>485</v>
      </c>
      <c r="B98" s="98" t="s">
        <v>486</v>
      </c>
      <c r="C98" s="135"/>
      <c r="D98" s="135"/>
    </row>
    <row r="99" spans="1:4" ht="12.75">
      <c r="A99" s="127" t="s">
        <v>487</v>
      </c>
      <c r="B99" s="98" t="s">
        <v>488</v>
      </c>
      <c r="C99" s="135"/>
      <c r="D99" s="135"/>
    </row>
    <row r="100" spans="1:4" ht="12.75">
      <c r="A100" s="127" t="s">
        <v>489</v>
      </c>
      <c r="B100" s="98" t="s">
        <v>490</v>
      </c>
      <c r="C100" s="135"/>
      <c r="D100" s="135"/>
    </row>
    <row r="101" spans="1:4" ht="12.75">
      <c r="A101" s="130" t="s">
        <v>491</v>
      </c>
      <c r="B101" s="104" t="s">
        <v>492</v>
      </c>
      <c r="C101" s="135"/>
      <c r="D101" s="135"/>
    </row>
    <row r="102" spans="1:4" ht="12.75">
      <c r="A102" s="124" t="s">
        <v>493</v>
      </c>
      <c r="B102" s="104" t="s">
        <v>494</v>
      </c>
      <c r="C102" s="135"/>
      <c r="D102" s="135"/>
    </row>
    <row r="103" spans="1:4" ht="12.75">
      <c r="A103" s="124" t="s">
        <v>495</v>
      </c>
      <c r="B103" s="104" t="s">
        <v>496</v>
      </c>
      <c r="C103" s="135"/>
      <c r="D103" s="135"/>
    </row>
    <row r="104" spans="1:4" ht="12.75">
      <c r="A104" s="136" t="s">
        <v>497</v>
      </c>
      <c r="B104" s="137" t="s">
        <v>498</v>
      </c>
      <c r="C104" s="139">
        <f>C95+C101+C102+C103</f>
        <v>80717772</v>
      </c>
      <c r="D104" s="139">
        <f>D95+D101+D102+D103</f>
        <v>80717772</v>
      </c>
    </row>
    <row r="105" spans="1:4" ht="12.75">
      <c r="A105" s="138" t="s">
        <v>24</v>
      </c>
      <c r="B105" s="194"/>
      <c r="C105" s="139">
        <f>SUM(C104)</f>
        <v>80717772</v>
      </c>
      <c r="D105" s="139">
        <f>SUM(D104)</f>
        <v>80717772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10/2017. (VIII. 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22">
      <selection activeCell="C5" sqref="C5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3.140625" style="0" customWidth="1"/>
  </cols>
  <sheetData>
    <row r="1" spans="1:4" ht="24" customHeight="1">
      <c r="A1" s="19" t="s">
        <v>0</v>
      </c>
      <c r="B1" s="19"/>
      <c r="C1" s="19"/>
      <c r="D1" s="19"/>
    </row>
    <row r="2" spans="1:6" ht="24" customHeight="1">
      <c r="A2" s="20" t="s">
        <v>304</v>
      </c>
      <c r="B2" s="20"/>
      <c r="C2" s="20"/>
      <c r="D2" s="20"/>
      <c r="F2" s="160"/>
    </row>
    <row r="3" ht="12.75">
      <c r="A3" s="21"/>
    </row>
    <row r="4" ht="12.75">
      <c r="A4" s="22" t="s">
        <v>502</v>
      </c>
    </row>
    <row r="5" spans="1:4" ht="12.75">
      <c r="A5" s="86" t="s">
        <v>27</v>
      </c>
      <c r="B5" s="87" t="s">
        <v>305</v>
      </c>
      <c r="C5" s="89" t="s">
        <v>295</v>
      </c>
      <c r="D5" s="192" t="s">
        <v>296</v>
      </c>
    </row>
    <row r="6" spans="1:4" ht="15" customHeight="1">
      <c r="A6" s="97" t="s">
        <v>311</v>
      </c>
      <c r="B6" s="103" t="s">
        <v>312</v>
      </c>
      <c r="C6" s="139"/>
      <c r="D6" s="139"/>
    </row>
    <row r="7" spans="1:4" ht="12.75">
      <c r="A7" s="98" t="s">
        <v>313</v>
      </c>
      <c r="B7" s="103" t="s">
        <v>314</v>
      </c>
      <c r="C7" s="139"/>
      <c r="D7" s="139"/>
    </row>
    <row r="8" spans="1:4" ht="12.75">
      <c r="A8" s="98" t="s">
        <v>500</v>
      </c>
      <c r="B8" s="103" t="s">
        <v>316</v>
      </c>
      <c r="C8" s="139"/>
      <c r="D8" s="139"/>
    </row>
    <row r="9" spans="1:4" ht="12.75">
      <c r="A9" s="98" t="s">
        <v>317</v>
      </c>
      <c r="B9" s="103" t="s">
        <v>318</v>
      </c>
      <c r="C9" s="139"/>
      <c r="D9" s="139"/>
    </row>
    <row r="10" spans="1:4" ht="15" customHeight="1">
      <c r="A10" s="98" t="s">
        <v>319</v>
      </c>
      <c r="B10" s="103" t="s">
        <v>320</v>
      </c>
      <c r="C10" s="139"/>
      <c r="D10" s="139"/>
    </row>
    <row r="11" spans="1:4" ht="15" customHeight="1">
      <c r="A11" s="98" t="s">
        <v>321</v>
      </c>
      <c r="B11" s="103" t="s">
        <v>322</v>
      </c>
      <c r="C11" s="139"/>
      <c r="D11" s="139"/>
    </row>
    <row r="12" spans="1:4" ht="15" customHeight="1">
      <c r="A12" s="104" t="s">
        <v>323</v>
      </c>
      <c r="B12" s="169" t="s">
        <v>324</v>
      </c>
      <c r="C12" s="139"/>
      <c r="D12" s="139"/>
    </row>
    <row r="13" spans="1:4" ht="12.75">
      <c r="A13" s="98" t="s">
        <v>325</v>
      </c>
      <c r="B13" s="103" t="s">
        <v>326</v>
      </c>
      <c r="C13" s="139"/>
      <c r="D13" s="139"/>
    </row>
    <row r="14" spans="1:4" ht="12.75">
      <c r="A14" s="98" t="s">
        <v>327</v>
      </c>
      <c r="B14" s="103" t="s">
        <v>328</v>
      </c>
      <c r="C14" s="139"/>
      <c r="D14" s="139"/>
    </row>
    <row r="15" spans="1:4" ht="12.75">
      <c r="A15" s="98" t="s">
        <v>329</v>
      </c>
      <c r="B15" s="103" t="s">
        <v>330</v>
      </c>
      <c r="C15" s="139"/>
      <c r="D15" s="139"/>
    </row>
    <row r="16" spans="1:4" ht="12.75">
      <c r="A16" s="98" t="s">
        <v>331</v>
      </c>
      <c r="B16" s="103" t="s">
        <v>332</v>
      </c>
      <c r="C16" s="139"/>
      <c r="D16" s="139"/>
    </row>
    <row r="17" spans="1:4" ht="12.75">
      <c r="A17" s="98" t="s">
        <v>501</v>
      </c>
      <c r="B17" s="103" t="s">
        <v>334</v>
      </c>
      <c r="C17" s="139"/>
      <c r="D17" s="139"/>
    </row>
    <row r="18" spans="1:4" ht="12.75">
      <c r="A18" s="108" t="s">
        <v>335</v>
      </c>
      <c r="B18" s="117" t="s">
        <v>336</v>
      </c>
      <c r="C18" s="157"/>
      <c r="D18" s="157"/>
    </row>
    <row r="19" spans="1:4" ht="15" customHeight="1">
      <c r="A19" s="98" t="s">
        <v>337</v>
      </c>
      <c r="B19" s="103" t="s">
        <v>338</v>
      </c>
      <c r="C19" s="139"/>
      <c r="D19" s="139"/>
    </row>
    <row r="20" spans="1:4" ht="15" customHeight="1">
      <c r="A20" s="98" t="s">
        <v>339</v>
      </c>
      <c r="B20" s="103" t="s">
        <v>340</v>
      </c>
      <c r="C20" s="139"/>
      <c r="D20" s="139"/>
    </row>
    <row r="21" spans="1:4" ht="15" customHeight="1">
      <c r="A21" s="104" t="s">
        <v>341</v>
      </c>
      <c r="B21" s="169" t="s">
        <v>342</v>
      </c>
      <c r="C21" s="139"/>
      <c r="D21" s="139"/>
    </row>
    <row r="22" spans="1:4" ht="15" customHeight="1">
      <c r="A22" s="98" t="s">
        <v>343</v>
      </c>
      <c r="B22" s="103" t="s">
        <v>344</v>
      </c>
      <c r="C22" s="139"/>
      <c r="D22" s="139"/>
    </row>
    <row r="23" spans="1:4" ht="15" customHeight="1">
      <c r="A23" s="98" t="s">
        <v>345</v>
      </c>
      <c r="B23" s="103" t="s">
        <v>346</v>
      </c>
      <c r="C23" s="139"/>
      <c r="D23" s="139"/>
    </row>
    <row r="24" spans="1:4" ht="15" customHeight="1">
      <c r="A24" s="98" t="s">
        <v>347</v>
      </c>
      <c r="B24" s="103" t="s">
        <v>348</v>
      </c>
      <c r="C24" s="139"/>
      <c r="D24" s="139"/>
    </row>
    <row r="25" spans="1:4" ht="15" customHeight="1">
      <c r="A25" s="98" t="s">
        <v>349</v>
      </c>
      <c r="B25" s="103" t="s">
        <v>350</v>
      </c>
      <c r="C25" s="139"/>
      <c r="D25" s="139"/>
    </row>
    <row r="26" spans="1:4" ht="15" customHeight="1">
      <c r="A26" s="98" t="s">
        <v>351</v>
      </c>
      <c r="B26" s="103" t="s">
        <v>352</v>
      </c>
      <c r="C26" s="139"/>
      <c r="D26" s="139"/>
    </row>
    <row r="27" spans="1:4" ht="15" customHeight="1">
      <c r="A27" s="98" t="s">
        <v>353</v>
      </c>
      <c r="B27" s="103" t="s">
        <v>354</v>
      </c>
      <c r="C27" s="139"/>
      <c r="D27" s="139"/>
    </row>
    <row r="28" spans="1:4" ht="15" customHeight="1">
      <c r="A28" s="98" t="s">
        <v>355</v>
      </c>
      <c r="B28" s="103" t="s">
        <v>356</v>
      </c>
      <c r="C28" s="139"/>
      <c r="D28" s="139"/>
    </row>
    <row r="29" spans="1:4" ht="15" customHeight="1">
      <c r="A29" s="98" t="s">
        <v>357</v>
      </c>
      <c r="B29" s="103" t="s">
        <v>358</v>
      </c>
      <c r="C29" s="139"/>
      <c r="D29" s="139"/>
    </row>
    <row r="30" spans="1:4" ht="15" customHeight="1">
      <c r="A30" s="104" t="s">
        <v>359</v>
      </c>
      <c r="B30" s="169" t="s">
        <v>360</v>
      </c>
      <c r="C30" s="139"/>
      <c r="D30" s="139"/>
    </row>
    <row r="31" spans="1:4" ht="15" customHeight="1">
      <c r="A31" s="98" t="s">
        <v>361</v>
      </c>
      <c r="B31" s="103" t="s">
        <v>362</v>
      </c>
      <c r="C31" s="139"/>
      <c r="D31" s="139"/>
    </row>
    <row r="32" spans="1:4" ht="15" customHeight="1">
      <c r="A32" s="108" t="s">
        <v>363</v>
      </c>
      <c r="B32" s="117" t="s">
        <v>364</v>
      </c>
      <c r="C32" s="157"/>
      <c r="D32" s="157"/>
    </row>
    <row r="33" spans="1:4" ht="15" customHeight="1">
      <c r="A33" s="110" t="s">
        <v>365</v>
      </c>
      <c r="B33" s="103" t="s">
        <v>366</v>
      </c>
      <c r="C33" s="139"/>
      <c r="D33" s="139"/>
    </row>
    <row r="34" spans="1:4" ht="15" customHeight="1">
      <c r="A34" s="110" t="s">
        <v>367</v>
      </c>
      <c r="B34" s="103" t="s">
        <v>368</v>
      </c>
      <c r="C34" s="139"/>
      <c r="D34" s="139"/>
    </row>
    <row r="35" spans="1:4" ht="15" customHeight="1">
      <c r="A35" s="110" t="s">
        <v>369</v>
      </c>
      <c r="B35" s="103" t="s">
        <v>370</v>
      </c>
      <c r="C35" s="139"/>
      <c r="D35" s="139"/>
    </row>
    <row r="36" spans="1:4" ht="15" customHeight="1">
      <c r="A36" s="110" t="s">
        <v>371</v>
      </c>
      <c r="B36" s="103" t="s">
        <v>372</v>
      </c>
      <c r="C36" s="139"/>
      <c r="D36" s="139"/>
    </row>
    <row r="37" spans="1:4" ht="15" customHeight="1">
      <c r="A37" s="110" t="s">
        <v>373</v>
      </c>
      <c r="B37" s="103" t="s">
        <v>374</v>
      </c>
      <c r="C37" s="139">
        <v>11620814</v>
      </c>
      <c r="D37" s="139">
        <f aca="true" t="shared" si="0" ref="D37:D42">SUM(C37:C37)</f>
        <v>11620814</v>
      </c>
    </row>
    <row r="38" spans="1:4" ht="15" customHeight="1">
      <c r="A38" s="110" t="s">
        <v>375</v>
      </c>
      <c r="B38" s="103" t="s">
        <v>376</v>
      </c>
      <c r="C38" s="139">
        <v>3137619</v>
      </c>
      <c r="D38" s="139">
        <f t="shared" si="0"/>
        <v>3137619</v>
      </c>
    </row>
    <row r="39" spans="1:4" ht="15" customHeight="1">
      <c r="A39" s="110" t="s">
        <v>377</v>
      </c>
      <c r="B39" s="103" t="s">
        <v>378</v>
      </c>
      <c r="C39" s="139"/>
      <c r="D39" s="139">
        <f t="shared" si="0"/>
        <v>0</v>
      </c>
    </row>
    <row r="40" spans="1:4" ht="15" customHeight="1">
      <c r="A40" s="110" t="s">
        <v>379</v>
      </c>
      <c r="B40" s="103" t="s">
        <v>380</v>
      </c>
      <c r="C40" s="139"/>
      <c r="D40" s="139">
        <f t="shared" si="0"/>
        <v>0</v>
      </c>
    </row>
    <row r="41" spans="1:4" ht="15" customHeight="1">
      <c r="A41" s="110" t="s">
        <v>381</v>
      </c>
      <c r="B41" s="103" t="s">
        <v>382</v>
      </c>
      <c r="C41" s="139"/>
      <c r="D41" s="139">
        <f t="shared" si="0"/>
        <v>0</v>
      </c>
    </row>
    <row r="42" spans="1:4" ht="15" customHeight="1">
      <c r="A42" s="110" t="s">
        <v>383</v>
      </c>
      <c r="B42" s="103" t="s">
        <v>384</v>
      </c>
      <c r="C42" s="139"/>
      <c r="D42" s="139">
        <f t="shared" si="0"/>
        <v>0</v>
      </c>
    </row>
    <row r="43" spans="1:4" ht="15" customHeight="1">
      <c r="A43" s="110" t="s">
        <v>385</v>
      </c>
      <c r="B43" s="103" t="s">
        <v>386</v>
      </c>
      <c r="C43" s="157"/>
      <c r="D43" s="157"/>
    </row>
    <row r="44" spans="1:4" ht="12.75">
      <c r="A44" s="112" t="s">
        <v>387</v>
      </c>
      <c r="B44" s="117" t="s">
        <v>388</v>
      </c>
      <c r="C44" s="139">
        <f>SUM(C33:C43)</f>
        <v>14758433</v>
      </c>
      <c r="D44" s="139">
        <f>SUM(D33:D43)</f>
        <v>14758433</v>
      </c>
    </row>
    <row r="45" spans="1:4" ht="12.75">
      <c r="A45" s="110" t="s">
        <v>389</v>
      </c>
      <c r="B45" s="103" t="s">
        <v>390</v>
      </c>
      <c r="C45" s="139"/>
      <c r="D45" s="139"/>
    </row>
    <row r="46" spans="1:4" ht="15" customHeight="1">
      <c r="A46" s="98" t="s">
        <v>391</v>
      </c>
      <c r="B46" s="103" t="s">
        <v>392</v>
      </c>
      <c r="C46" s="139"/>
      <c r="D46" s="139"/>
    </row>
    <row r="47" spans="1:4" ht="15" customHeight="1">
      <c r="A47" s="110" t="s">
        <v>393</v>
      </c>
      <c r="B47" s="103" t="s">
        <v>394</v>
      </c>
      <c r="C47" s="157"/>
      <c r="D47" s="157"/>
    </row>
    <row r="48" spans="1:4" ht="15" customHeight="1">
      <c r="A48" s="110" t="s">
        <v>395</v>
      </c>
      <c r="B48" s="103" t="s">
        <v>396</v>
      </c>
      <c r="C48" s="139"/>
      <c r="D48" s="139"/>
    </row>
    <row r="49" spans="1:4" ht="12.75">
      <c r="A49" s="110" t="s">
        <v>397</v>
      </c>
      <c r="B49" s="103" t="s">
        <v>398</v>
      </c>
      <c r="C49" s="139"/>
      <c r="D49" s="139"/>
    </row>
    <row r="50" spans="1:4" ht="12.75">
      <c r="A50" s="108" t="s">
        <v>399</v>
      </c>
      <c r="B50" s="117" t="s">
        <v>400</v>
      </c>
      <c r="C50" s="139"/>
      <c r="D50" s="139"/>
    </row>
    <row r="51" spans="1:4" ht="12.75">
      <c r="A51" s="115" t="s">
        <v>189</v>
      </c>
      <c r="B51" s="170"/>
      <c r="C51" s="139"/>
      <c r="D51" s="139"/>
    </row>
    <row r="52" spans="1:4" ht="12.75">
      <c r="A52" s="98" t="s">
        <v>401</v>
      </c>
      <c r="B52" s="103" t="s">
        <v>402</v>
      </c>
      <c r="C52" s="139"/>
      <c r="D52" s="139"/>
    </row>
    <row r="53" spans="1:4" ht="12.75">
      <c r="A53" s="98" t="s">
        <v>403</v>
      </c>
      <c r="B53" s="103" t="s">
        <v>404</v>
      </c>
      <c r="C53" s="139"/>
      <c r="D53" s="139"/>
    </row>
    <row r="54" spans="1:4" ht="15" customHeight="1">
      <c r="A54" s="98" t="s">
        <v>405</v>
      </c>
      <c r="B54" s="103" t="s">
        <v>406</v>
      </c>
      <c r="C54" s="157"/>
      <c r="D54" s="157"/>
    </row>
    <row r="55" spans="1:4" ht="15" customHeight="1">
      <c r="A55" s="98" t="s">
        <v>407</v>
      </c>
      <c r="B55" s="103" t="s">
        <v>408</v>
      </c>
      <c r="C55" s="139"/>
      <c r="D55" s="139"/>
    </row>
    <row r="56" spans="1:4" ht="15" customHeight="1">
      <c r="A56" s="98" t="s">
        <v>409</v>
      </c>
      <c r="B56" s="103" t="s">
        <v>410</v>
      </c>
      <c r="C56" s="139"/>
      <c r="D56" s="139"/>
    </row>
    <row r="57" spans="1:4" ht="15" customHeight="1">
      <c r="A57" s="108" t="s">
        <v>411</v>
      </c>
      <c r="B57" s="117" t="s">
        <v>412</v>
      </c>
      <c r="C57" s="139"/>
      <c r="D57" s="139"/>
    </row>
    <row r="58" spans="1:4" ht="15" customHeight="1">
      <c r="A58" s="110" t="s">
        <v>413</v>
      </c>
      <c r="B58" s="103" t="s">
        <v>414</v>
      </c>
      <c r="C58" s="139"/>
      <c r="D58" s="139"/>
    </row>
    <row r="59" spans="1:4" ht="15" customHeight="1">
      <c r="A59" s="110" t="s">
        <v>415</v>
      </c>
      <c r="B59" s="103" t="s">
        <v>416</v>
      </c>
      <c r="C59" s="139"/>
      <c r="D59" s="139"/>
    </row>
    <row r="60" spans="1:4" ht="15" customHeight="1">
      <c r="A60" s="110" t="s">
        <v>417</v>
      </c>
      <c r="B60" s="103" t="s">
        <v>418</v>
      </c>
      <c r="C60" s="157"/>
      <c r="D60" s="157"/>
    </row>
    <row r="61" spans="1:4" ht="12.75">
      <c r="A61" s="110" t="s">
        <v>419</v>
      </c>
      <c r="B61" s="103" t="s">
        <v>420</v>
      </c>
      <c r="C61" s="139"/>
      <c r="D61" s="139"/>
    </row>
    <row r="62" spans="1:4" ht="12.75">
      <c r="A62" s="110" t="s">
        <v>421</v>
      </c>
      <c r="B62" s="103" t="s">
        <v>422</v>
      </c>
      <c r="C62" s="139"/>
      <c r="D62" s="139"/>
    </row>
    <row r="63" spans="1:4" ht="15" customHeight="1">
      <c r="A63" s="108" t="s">
        <v>423</v>
      </c>
      <c r="B63" s="117" t="s">
        <v>424</v>
      </c>
      <c r="C63" s="139"/>
      <c r="D63" s="139"/>
    </row>
    <row r="64" spans="1:4" ht="15" customHeight="1">
      <c r="A64" s="110" t="s">
        <v>425</v>
      </c>
      <c r="B64" s="103" t="s">
        <v>426</v>
      </c>
      <c r="C64" s="157"/>
      <c r="D64" s="157"/>
    </row>
    <row r="65" spans="1:4" ht="15" customHeight="1">
      <c r="A65" s="98" t="s">
        <v>427</v>
      </c>
      <c r="B65" s="103" t="s">
        <v>428</v>
      </c>
      <c r="C65" s="139"/>
      <c r="D65" s="139"/>
    </row>
    <row r="66" spans="1:4" ht="12.75">
      <c r="A66" s="110" t="s">
        <v>429</v>
      </c>
      <c r="B66" s="103" t="s">
        <v>430</v>
      </c>
      <c r="C66" s="157"/>
      <c r="D66" s="157"/>
    </row>
    <row r="67" spans="1:4" ht="12.75">
      <c r="A67" s="110" t="s">
        <v>431</v>
      </c>
      <c r="B67" s="103" t="s">
        <v>432</v>
      </c>
      <c r="C67" s="139"/>
      <c r="D67" s="139"/>
    </row>
    <row r="68" spans="1:4" ht="12.75">
      <c r="A68" s="110" t="s">
        <v>433</v>
      </c>
      <c r="B68" s="103" t="s">
        <v>434</v>
      </c>
      <c r="C68" s="139"/>
      <c r="D68" s="139"/>
    </row>
    <row r="69" spans="1:4" ht="12.75">
      <c r="A69" s="108" t="s">
        <v>435</v>
      </c>
      <c r="B69" s="117" t="s">
        <v>436</v>
      </c>
      <c r="C69" s="139"/>
      <c r="D69" s="139"/>
    </row>
    <row r="70" spans="1:4" ht="12.75">
      <c r="A70" s="115" t="s">
        <v>236</v>
      </c>
      <c r="B70" s="170"/>
      <c r="C70" s="139"/>
      <c r="D70" s="139"/>
    </row>
    <row r="71" spans="1:4" ht="12.75">
      <c r="A71" s="193" t="s">
        <v>437</v>
      </c>
      <c r="B71" s="118" t="s">
        <v>438</v>
      </c>
      <c r="C71" s="139">
        <f>C44</f>
        <v>14758433</v>
      </c>
      <c r="D71" s="139">
        <f>SUM(C71:C71)</f>
        <v>14758433</v>
      </c>
    </row>
    <row r="72" spans="1:4" ht="12.75">
      <c r="A72" s="180" t="s">
        <v>439</v>
      </c>
      <c r="B72" s="181"/>
      <c r="C72" s="139"/>
      <c r="D72" s="139"/>
    </row>
    <row r="73" spans="1:4" ht="12.75">
      <c r="A73" s="180" t="s">
        <v>440</v>
      </c>
      <c r="B73" s="181"/>
      <c r="C73" s="139"/>
      <c r="D73" s="139"/>
    </row>
    <row r="74" spans="1:4" ht="12.75">
      <c r="A74" s="127" t="s">
        <v>441</v>
      </c>
      <c r="B74" s="98" t="s">
        <v>442</v>
      </c>
      <c r="C74" s="139"/>
      <c r="D74" s="139"/>
    </row>
    <row r="75" spans="1:4" ht="12.75">
      <c r="A75" s="110" t="s">
        <v>443</v>
      </c>
      <c r="B75" s="98" t="s">
        <v>444</v>
      </c>
      <c r="C75" s="139"/>
      <c r="D75" s="139"/>
    </row>
    <row r="76" spans="1:4" ht="12.75">
      <c r="A76" s="127" t="s">
        <v>445</v>
      </c>
      <c r="B76" s="98" t="s">
        <v>446</v>
      </c>
      <c r="C76" s="139"/>
      <c r="D76" s="139"/>
    </row>
    <row r="77" spans="1:4" ht="12.75">
      <c r="A77" s="124" t="s">
        <v>447</v>
      </c>
      <c r="B77" s="104" t="s">
        <v>448</v>
      </c>
      <c r="C77" s="139"/>
      <c r="D77" s="139"/>
    </row>
    <row r="78" spans="1:4" ht="12.75">
      <c r="A78" s="110" t="s">
        <v>449</v>
      </c>
      <c r="B78" s="98" t="s">
        <v>450</v>
      </c>
      <c r="C78" s="139"/>
      <c r="D78" s="139"/>
    </row>
    <row r="79" spans="1:4" ht="12.75">
      <c r="A79" s="127" t="s">
        <v>451</v>
      </c>
      <c r="B79" s="98" t="s">
        <v>452</v>
      </c>
      <c r="C79" s="139"/>
      <c r="D79" s="139"/>
    </row>
    <row r="80" spans="1:4" ht="12.75">
      <c r="A80" s="110" t="s">
        <v>453</v>
      </c>
      <c r="B80" s="98" t="s">
        <v>454</v>
      </c>
      <c r="C80" s="139"/>
      <c r="D80" s="139"/>
    </row>
    <row r="81" spans="1:4" ht="12.75">
      <c r="A81" s="127" t="s">
        <v>455</v>
      </c>
      <c r="B81" s="98" t="s">
        <v>456</v>
      </c>
      <c r="C81" s="139"/>
      <c r="D81" s="139"/>
    </row>
    <row r="82" spans="1:4" ht="12.75">
      <c r="A82" s="130" t="s">
        <v>457</v>
      </c>
      <c r="B82" s="104" t="s">
        <v>458</v>
      </c>
      <c r="C82" s="139"/>
      <c r="D82" s="139"/>
    </row>
    <row r="83" spans="1:4" ht="12.75">
      <c r="A83" s="98" t="s">
        <v>459</v>
      </c>
      <c r="B83" s="98" t="s">
        <v>460</v>
      </c>
      <c r="C83" s="139">
        <v>458758</v>
      </c>
      <c r="D83" s="139">
        <f>SUM(C83:C83)</f>
        <v>458758</v>
      </c>
    </row>
    <row r="84" spans="1:4" ht="12.75">
      <c r="A84" s="98" t="s">
        <v>461</v>
      </c>
      <c r="B84" s="98" t="s">
        <v>460</v>
      </c>
      <c r="C84" s="139"/>
      <c r="D84" s="139"/>
    </row>
    <row r="85" spans="1:4" ht="12.75">
      <c r="A85" s="98" t="s">
        <v>462</v>
      </c>
      <c r="B85" s="98" t="s">
        <v>463</v>
      </c>
      <c r="C85" s="139"/>
      <c r="D85" s="139"/>
    </row>
    <row r="86" spans="1:4" ht="12.75">
      <c r="A86" s="98" t="s">
        <v>464</v>
      </c>
      <c r="B86" s="98" t="s">
        <v>463</v>
      </c>
      <c r="C86" s="139"/>
      <c r="D86" s="139"/>
    </row>
    <row r="87" spans="1:4" ht="12.75">
      <c r="A87" s="104" t="s">
        <v>465</v>
      </c>
      <c r="B87" s="104" t="s">
        <v>466</v>
      </c>
      <c r="C87" s="139">
        <f>SUM(C83:C86)</f>
        <v>458758</v>
      </c>
      <c r="D87" s="139">
        <f>SUM(C87:C87)</f>
        <v>458758</v>
      </c>
    </row>
    <row r="88" spans="1:4" ht="12.75">
      <c r="A88" s="127" t="s">
        <v>467</v>
      </c>
      <c r="B88" s="98" t="s">
        <v>468</v>
      </c>
      <c r="C88" s="157"/>
      <c r="D88" s="157"/>
    </row>
    <row r="89" spans="1:4" ht="12.75">
      <c r="A89" s="127" t="s">
        <v>469</v>
      </c>
      <c r="B89" s="98" t="s">
        <v>470</v>
      </c>
      <c r="C89" s="139"/>
      <c r="D89" s="139"/>
    </row>
    <row r="90" spans="1:4" ht="12.75">
      <c r="A90" s="127" t="s">
        <v>471</v>
      </c>
      <c r="B90" s="98" t="s">
        <v>472</v>
      </c>
      <c r="C90" s="139">
        <v>79282471</v>
      </c>
      <c r="D90" s="139">
        <f>SUM(C90:C90)</f>
        <v>79282471</v>
      </c>
    </row>
    <row r="91" spans="1:4" ht="12.75">
      <c r="A91" s="127" t="s">
        <v>473</v>
      </c>
      <c r="B91" s="98" t="s">
        <v>474</v>
      </c>
      <c r="C91" s="139"/>
      <c r="D91" s="139"/>
    </row>
    <row r="92" spans="1:4" ht="12.75">
      <c r="A92" s="110" t="s">
        <v>475</v>
      </c>
      <c r="B92" s="98" t="s">
        <v>476</v>
      </c>
      <c r="C92" s="139"/>
      <c r="D92" s="139"/>
    </row>
    <row r="93" spans="1:4" ht="12.75">
      <c r="A93" s="110" t="s">
        <v>477</v>
      </c>
      <c r="B93" s="98" t="s">
        <v>478</v>
      </c>
      <c r="C93" s="157"/>
      <c r="D93" s="157"/>
    </row>
    <row r="94" spans="1:4" ht="12.75">
      <c r="A94" s="124" t="s">
        <v>479</v>
      </c>
      <c r="B94" s="104" t="s">
        <v>480</v>
      </c>
      <c r="C94" s="157">
        <f>C87+C88+C89+C90+C91+C92+C93</f>
        <v>79741229</v>
      </c>
      <c r="D94" s="157">
        <f>SUM(C94:C94)</f>
        <v>79741229</v>
      </c>
    </row>
    <row r="95" spans="1:4" ht="12.75">
      <c r="A95" s="110" t="s">
        <v>481</v>
      </c>
      <c r="B95" s="98" t="s">
        <v>482</v>
      </c>
      <c r="C95" s="157">
        <f>C78+C85</f>
        <v>0</v>
      </c>
      <c r="D95" s="157">
        <f>SUM(C95:C95)</f>
        <v>0</v>
      </c>
    </row>
    <row r="96" spans="1:4" ht="12.75">
      <c r="A96" s="110" t="s">
        <v>483</v>
      </c>
      <c r="B96" s="98" t="s">
        <v>484</v>
      </c>
      <c r="C96" s="157"/>
      <c r="D96" s="157"/>
    </row>
    <row r="97" spans="1:4" ht="12.75">
      <c r="A97" s="127" t="s">
        <v>485</v>
      </c>
      <c r="B97" s="98" t="s">
        <v>486</v>
      </c>
      <c r="C97" s="135"/>
      <c r="D97" s="135"/>
    </row>
    <row r="98" spans="1:4" ht="12.75">
      <c r="A98" s="127" t="s">
        <v>487</v>
      </c>
      <c r="B98" s="98" t="s">
        <v>488</v>
      </c>
      <c r="C98" s="135"/>
      <c r="D98" s="135"/>
    </row>
    <row r="99" spans="1:4" ht="12.75">
      <c r="A99" s="127" t="s">
        <v>489</v>
      </c>
      <c r="B99" s="98" t="s">
        <v>490</v>
      </c>
      <c r="C99" s="135"/>
      <c r="D99" s="135"/>
    </row>
    <row r="100" spans="1:4" ht="12.75">
      <c r="A100" s="130" t="s">
        <v>491</v>
      </c>
      <c r="B100" s="104" t="s">
        <v>492</v>
      </c>
      <c r="C100" s="135"/>
      <c r="D100" s="135"/>
    </row>
    <row r="101" spans="1:4" ht="12.75">
      <c r="A101" s="124" t="s">
        <v>493</v>
      </c>
      <c r="B101" s="104" t="s">
        <v>494</v>
      </c>
      <c r="C101" s="135"/>
      <c r="D101" s="135"/>
    </row>
    <row r="102" spans="1:4" ht="12.75">
      <c r="A102" s="124" t="s">
        <v>495</v>
      </c>
      <c r="B102" s="104" t="s">
        <v>496</v>
      </c>
      <c r="C102" s="135"/>
      <c r="D102" s="135"/>
    </row>
    <row r="103" spans="1:4" ht="12.75">
      <c r="A103" s="136" t="s">
        <v>497</v>
      </c>
      <c r="B103" s="137" t="s">
        <v>498</v>
      </c>
      <c r="C103" s="139">
        <f>C94</f>
        <v>79741229</v>
      </c>
      <c r="D103" s="139">
        <f>SUM(D94:D102)</f>
        <v>79741229</v>
      </c>
    </row>
    <row r="104" spans="1:4" ht="12.75">
      <c r="A104" s="138" t="s">
        <v>24</v>
      </c>
      <c r="B104" s="194"/>
      <c r="C104" s="139">
        <f>C71+C94</f>
        <v>94499662</v>
      </c>
      <c r="D104" s="139">
        <f>SUM(C104:C104)</f>
        <v>94499662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10/2017. (VIII. 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B1">
      <selection activeCell="C104" sqref="C10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12.00390625" style="0" customWidth="1"/>
    <col min="6" max="6" width="13.28125" style="0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8" ht="24" customHeight="1">
      <c r="A2" s="20" t="s">
        <v>304</v>
      </c>
      <c r="B2" s="20"/>
      <c r="C2" s="20"/>
      <c r="D2" s="20"/>
      <c r="E2" s="20"/>
      <c r="F2" s="20"/>
      <c r="H2" s="160"/>
    </row>
    <row r="3" ht="12.75">
      <c r="A3" s="21"/>
    </row>
    <row r="4" ht="12.75">
      <c r="A4" s="22" t="s">
        <v>299</v>
      </c>
    </row>
    <row r="5" spans="1:6" ht="12.75">
      <c r="A5" s="86" t="s">
        <v>27</v>
      </c>
      <c r="B5" s="87" t="s">
        <v>305</v>
      </c>
      <c r="C5" s="89" t="s">
        <v>300</v>
      </c>
      <c r="D5" s="162" t="s">
        <v>301</v>
      </c>
      <c r="E5" s="89" t="s">
        <v>302</v>
      </c>
      <c r="F5" s="192" t="s">
        <v>303</v>
      </c>
    </row>
    <row r="6" spans="1:6" ht="15" customHeight="1">
      <c r="A6" s="97" t="s">
        <v>311</v>
      </c>
      <c r="B6" s="103" t="s">
        <v>312</v>
      </c>
      <c r="C6" s="165">
        <f>'6.bevételek működésfelh Önk.'!C6</f>
        <v>92978659</v>
      </c>
      <c r="D6" s="195">
        <f>'7.bevételek műk,felh.KözösHiv'!D7</f>
        <v>0</v>
      </c>
      <c r="E6" s="139">
        <f>'8.bevételek működés,felh.Óvoda'!D6</f>
        <v>0</v>
      </c>
      <c r="F6" s="139">
        <f aca="true" t="shared" si="0" ref="F6:F11">SUM(C6:E6)</f>
        <v>92978659</v>
      </c>
    </row>
    <row r="7" spans="1:6" ht="15" customHeight="1">
      <c r="A7" s="98" t="s">
        <v>313</v>
      </c>
      <c r="B7" s="103" t="s">
        <v>314</v>
      </c>
      <c r="C7" s="165">
        <f>'6.bevételek működésfelh Önk.'!C7</f>
        <v>36084086</v>
      </c>
      <c r="D7" s="195">
        <f>'7.bevételek műk,felh.KözösHiv'!D8</f>
        <v>0</v>
      </c>
      <c r="E7" s="139">
        <f>'8.bevételek működés,felh.Óvoda'!D7</f>
        <v>0</v>
      </c>
      <c r="F7" s="139">
        <f t="shared" si="0"/>
        <v>36084086</v>
      </c>
    </row>
    <row r="8" spans="1:6" ht="15" customHeight="1">
      <c r="A8" s="98" t="s">
        <v>500</v>
      </c>
      <c r="B8" s="103" t="s">
        <v>316</v>
      </c>
      <c r="C8" s="165">
        <f>'6.bevételek működésfelh Önk.'!C8</f>
        <v>54805926</v>
      </c>
      <c r="D8" s="195">
        <f>'7.bevételek műk,felh.KözösHiv'!D9</f>
        <v>0</v>
      </c>
      <c r="E8" s="139">
        <f>'8.bevételek működés,felh.Óvoda'!D8</f>
        <v>0</v>
      </c>
      <c r="F8" s="139">
        <f t="shared" si="0"/>
        <v>54805926</v>
      </c>
    </row>
    <row r="9" spans="1:6" ht="15" customHeight="1">
      <c r="A9" s="98" t="s">
        <v>317</v>
      </c>
      <c r="B9" s="103" t="s">
        <v>318</v>
      </c>
      <c r="C9" s="165">
        <f>'6.bevételek működésfelh Önk.'!C9</f>
        <v>2220720</v>
      </c>
      <c r="D9" s="195">
        <f>'7.bevételek műk,felh.KözösHiv'!D10</f>
        <v>0</v>
      </c>
      <c r="E9" s="139">
        <f>'8.bevételek működés,felh.Óvoda'!D9</f>
        <v>0</v>
      </c>
      <c r="F9" s="139">
        <f t="shared" si="0"/>
        <v>2220720</v>
      </c>
    </row>
    <row r="10" spans="1:6" ht="15" customHeight="1">
      <c r="A10" s="98" t="s">
        <v>319</v>
      </c>
      <c r="B10" s="103" t="s">
        <v>320</v>
      </c>
      <c r="C10" s="165">
        <f>'6.bevételek működésfelh Önk.'!C10</f>
        <v>8740707</v>
      </c>
      <c r="D10" s="195">
        <f>'7.bevételek műk,felh.KözösHiv'!D11</f>
        <v>0</v>
      </c>
      <c r="E10" s="139">
        <f>'8.bevételek működés,felh.Óvoda'!D10</f>
        <v>0</v>
      </c>
      <c r="F10" s="139">
        <f t="shared" si="0"/>
        <v>8740707</v>
      </c>
    </row>
    <row r="11" spans="1:6" ht="15" customHeight="1">
      <c r="A11" s="98" t="s">
        <v>321</v>
      </c>
      <c r="B11" s="103" t="s">
        <v>322</v>
      </c>
      <c r="C11" s="165">
        <f>'6.bevételek működésfelh Önk.'!C11</f>
        <v>0</v>
      </c>
      <c r="D11" s="195">
        <f>'7.bevételek műk,felh.KözösHiv'!D12</f>
        <v>0</v>
      </c>
      <c r="E11" s="139">
        <f>'8.bevételek működés,felh.Óvoda'!D11</f>
        <v>0</v>
      </c>
      <c r="F11" s="139">
        <f t="shared" si="0"/>
        <v>0</v>
      </c>
    </row>
    <row r="12" spans="1:6" ht="15" customHeight="1">
      <c r="A12" s="104" t="s">
        <v>323</v>
      </c>
      <c r="B12" s="169" t="s">
        <v>324</v>
      </c>
      <c r="C12" s="165">
        <f>SUM(C6:C11)</f>
        <v>194830098</v>
      </c>
      <c r="D12" s="195">
        <f>'7.bevételek műk,felh.KözösHiv'!D13</f>
        <v>0</v>
      </c>
      <c r="E12" s="139">
        <f>'8.bevételek működés,felh.Óvoda'!D12</f>
        <v>0</v>
      </c>
      <c r="F12" s="139">
        <f>SUM(F6:F11)</f>
        <v>194830098</v>
      </c>
    </row>
    <row r="13" spans="1:6" ht="15" customHeight="1">
      <c r="A13" s="98" t="s">
        <v>325</v>
      </c>
      <c r="B13" s="103" t="s">
        <v>326</v>
      </c>
      <c r="C13" s="165">
        <f>'6.bevételek működésfelh Önk.'!C13</f>
        <v>0</v>
      </c>
      <c r="D13" s="195">
        <f>'7.bevételek műk,felh.KözösHiv'!D14</f>
        <v>0</v>
      </c>
      <c r="E13" s="139">
        <f>'8.bevételek működés,felh.Óvoda'!D13</f>
        <v>0</v>
      </c>
      <c r="F13" s="139">
        <f>SUM(C13:E13)</f>
        <v>0</v>
      </c>
    </row>
    <row r="14" spans="1:6" ht="15" customHeight="1">
      <c r="A14" s="98" t="s">
        <v>327</v>
      </c>
      <c r="B14" s="103" t="s">
        <v>328</v>
      </c>
      <c r="C14" s="165">
        <f>'6.bevételek működésfelh Önk.'!C14</f>
        <v>0</v>
      </c>
      <c r="D14" s="195">
        <f>'7.bevételek műk,felh.KözösHiv'!D15</f>
        <v>0</v>
      </c>
      <c r="E14" s="139">
        <f>'8.bevételek működés,felh.Óvoda'!D14</f>
        <v>0</v>
      </c>
      <c r="F14" s="139">
        <f>SUM(C14:E14)</f>
        <v>0</v>
      </c>
    </row>
    <row r="15" spans="1:6" ht="15" customHeight="1">
      <c r="A15" s="98" t="s">
        <v>329</v>
      </c>
      <c r="B15" s="103" t="s">
        <v>330</v>
      </c>
      <c r="C15" s="165">
        <f>'6.bevételek működésfelh Önk.'!C15</f>
        <v>0</v>
      </c>
      <c r="D15" s="195">
        <f>'7.bevételek műk,felh.KözösHiv'!D16</f>
        <v>0</v>
      </c>
      <c r="E15" s="139">
        <f>'8.bevételek működés,felh.Óvoda'!D15</f>
        <v>0</v>
      </c>
      <c r="F15" s="139">
        <f>SUM(C15:E15)</f>
        <v>0</v>
      </c>
    </row>
    <row r="16" spans="1:6" ht="15" customHeight="1">
      <c r="A16" s="98" t="s">
        <v>331</v>
      </c>
      <c r="B16" s="103" t="s">
        <v>332</v>
      </c>
      <c r="C16" s="165">
        <f>'6.bevételek működésfelh Önk.'!C16</f>
        <v>0</v>
      </c>
      <c r="D16" s="195">
        <f>'7.bevételek műk,felh.KözösHiv'!D17</f>
        <v>0</v>
      </c>
      <c r="E16" s="139">
        <f>'8.bevételek működés,felh.Óvoda'!D16</f>
        <v>0</v>
      </c>
      <c r="F16" s="139">
        <f>SUM(C16:E16)</f>
        <v>0</v>
      </c>
    </row>
    <row r="17" spans="1:6" ht="15" customHeight="1">
      <c r="A17" s="98" t="s">
        <v>501</v>
      </c>
      <c r="B17" s="103" t="s">
        <v>334</v>
      </c>
      <c r="C17" s="165">
        <f>'6.bevételek működésfelh Önk.'!C17</f>
        <v>122891734</v>
      </c>
      <c r="D17" s="195">
        <f>'7.bevételek műk,felh.KözösHiv'!D18</f>
        <v>0</v>
      </c>
      <c r="E17" s="139">
        <f>'8.bevételek működés,felh.Óvoda'!D17</f>
        <v>0</v>
      </c>
      <c r="F17" s="139">
        <f>SUM(C17:E17)</f>
        <v>122891734</v>
      </c>
    </row>
    <row r="18" spans="1:6" ht="15" customHeight="1">
      <c r="A18" s="108" t="s">
        <v>335</v>
      </c>
      <c r="B18" s="117" t="s">
        <v>336</v>
      </c>
      <c r="C18" s="165">
        <f>C12+C13+C14+C15+C16+C17</f>
        <v>317721832</v>
      </c>
      <c r="D18" s="195">
        <f>'7.bevételek műk,felh.KözösHiv'!D19</f>
        <v>0</v>
      </c>
      <c r="E18" s="139">
        <f>'8.bevételek működés,felh.Óvoda'!D18</f>
        <v>0</v>
      </c>
      <c r="F18" s="157">
        <f>SUM(F12:F17)</f>
        <v>317721832</v>
      </c>
    </row>
    <row r="19" spans="1:6" ht="15" customHeight="1">
      <c r="A19" s="98" t="s">
        <v>337</v>
      </c>
      <c r="B19" s="103" t="s">
        <v>338</v>
      </c>
      <c r="C19" s="165"/>
      <c r="D19" s="195">
        <f>'7.bevételek műk,felh.KözösHiv'!D20</f>
        <v>0</v>
      </c>
      <c r="E19" s="139">
        <f>'8.bevételek működés,felh.Óvoda'!D19</f>
        <v>0</v>
      </c>
      <c r="F19" s="139">
        <f>SUM(C19:E19)</f>
        <v>0</v>
      </c>
    </row>
    <row r="20" spans="1:6" ht="15" customHeight="1">
      <c r="A20" s="98" t="s">
        <v>339</v>
      </c>
      <c r="B20" s="103" t="s">
        <v>340</v>
      </c>
      <c r="C20" s="165"/>
      <c r="D20" s="195">
        <f>'7.bevételek műk,felh.KözösHiv'!D21</f>
        <v>0</v>
      </c>
      <c r="E20" s="139">
        <f>'8.bevételek működés,felh.Óvoda'!D20</f>
        <v>0</v>
      </c>
      <c r="F20" s="139">
        <f>SUM(C20:E20)</f>
        <v>0</v>
      </c>
    </row>
    <row r="21" spans="1:6" ht="15" customHeight="1">
      <c r="A21" s="104" t="s">
        <v>341</v>
      </c>
      <c r="B21" s="169" t="s">
        <v>342</v>
      </c>
      <c r="C21" s="165"/>
      <c r="D21" s="195">
        <f>'7.bevételek műk,felh.KözösHiv'!D22</f>
        <v>0</v>
      </c>
      <c r="E21" s="139">
        <f>'8.bevételek működés,felh.Óvoda'!D21</f>
        <v>0</v>
      </c>
      <c r="F21" s="139">
        <f>SUM(F19:F20)</f>
        <v>0</v>
      </c>
    </row>
    <row r="22" spans="1:6" ht="15" customHeight="1">
      <c r="A22" s="98" t="s">
        <v>343</v>
      </c>
      <c r="B22" s="103" t="s">
        <v>344</v>
      </c>
      <c r="C22" s="165">
        <f>'6.bevételek működésfelh Önk.'!C22</f>
        <v>0</v>
      </c>
      <c r="D22" s="195">
        <f>'7.bevételek műk,felh.KözösHiv'!D23</f>
        <v>0</v>
      </c>
      <c r="E22" s="139">
        <f>'8.bevételek működés,felh.Óvoda'!D22</f>
        <v>0</v>
      </c>
      <c r="F22" s="139">
        <f>SUM(C22:E22)</f>
        <v>0</v>
      </c>
    </row>
    <row r="23" spans="1:6" ht="15" customHeight="1">
      <c r="A23" s="98" t="s">
        <v>345</v>
      </c>
      <c r="B23" s="103" t="s">
        <v>346</v>
      </c>
      <c r="C23" s="165">
        <f>'6.bevételek működésfelh Önk.'!C23</f>
        <v>0</v>
      </c>
      <c r="D23" s="195">
        <f>'7.bevételek műk,felh.KözösHiv'!D24</f>
        <v>0</v>
      </c>
      <c r="E23" s="139">
        <f>'8.bevételek működés,felh.Óvoda'!D23</f>
        <v>0</v>
      </c>
      <c r="F23" s="139">
        <f aca="true" t="shared" si="1" ref="F23:F29">SUM(C23:E23)</f>
        <v>0</v>
      </c>
    </row>
    <row r="24" spans="1:6" ht="15" customHeight="1">
      <c r="A24" s="98" t="s">
        <v>347</v>
      </c>
      <c r="B24" s="103" t="s">
        <v>348</v>
      </c>
      <c r="C24" s="165">
        <f>'6.bevételek működésfelh Önk.'!C24</f>
        <v>3800000</v>
      </c>
      <c r="D24" s="195">
        <f>'7.bevételek műk,felh.KözösHiv'!D25</f>
        <v>0</v>
      </c>
      <c r="E24" s="139">
        <f>'8.bevételek működés,felh.Óvoda'!D24</f>
        <v>0</v>
      </c>
      <c r="F24" s="139">
        <f t="shared" si="1"/>
        <v>3800000</v>
      </c>
    </row>
    <row r="25" spans="1:6" ht="15" customHeight="1">
      <c r="A25" s="98" t="s">
        <v>349</v>
      </c>
      <c r="B25" s="103" t="s">
        <v>350</v>
      </c>
      <c r="C25" s="165">
        <f>'6.bevételek működésfelh Önk.'!C25</f>
        <v>30000000</v>
      </c>
      <c r="D25" s="195">
        <f>'7.bevételek műk,felh.KözösHiv'!D26</f>
        <v>0</v>
      </c>
      <c r="E25" s="139">
        <f>'8.bevételek működés,felh.Óvoda'!D25</f>
        <v>0</v>
      </c>
      <c r="F25" s="139">
        <f t="shared" si="1"/>
        <v>30000000</v>
      </c>
    </row>
    <row r="26" spans="1:6" ht="15" customHeight="1">
      <c r="A26" s="98" t="s">
        <v>351</v>
      </c>
      <c r="B26" s="103" t="s">
        <v>352</v>
      </c>
      <c r="C26" s="165">
        <f>'6.bevételek működésfelh Önk.'!C26</f>
        <v>0</v>
      </c>
      <c r="D26" s="195">
        <f>'7.bevételek műk,felh.KözösHiv'!D27</f>
        <v>0</v>
      </c>
      <c r="E26" s="139">
        <f>'8.bevételek működés,felh.Óvoda'!D26</f>
        <v>0</v>
      </c>
      <c r="F26" s="139">
        <f t="shared" si="1"/>
        <v>0</v>
      </c>
    </row>
    <row r="27" spans="1:6" ht="15" customHeight="1">
      <c r="A27" s="98" t="s">
        <v>353</v>
      </c>
      <c r="B27" s="103" t="s">
        <v>354</v>
      </c>
      <c r="C27" s="165">
        <f>'6.bevételek működésfelh Önk.'!C27</f>
        <v>0</v>
      </c>
      <c r="D27" s="195">
        <f>'7.bevételek műk,felh.KözösHiv'!D28</f>
        <v>0</v>
      </c>
      <c r="E27" s="139">
        <f>'8.bevételek működés,felh.Óvoda'!D27</f>
        <v>0</v>
      </c>
      <c r="F27" s="139">
        <f t="shared" si="1"/>
        <v>0</v>
      </c>
    </row>
    <row r="28" spans="1:6" ht="15" customHeight="1">
      <c r="A28" s="98" t="s">
        <v>355</v>
      </c>
      <c r="B28" s="103" t="s">
        <v>356</v>
      </c>
      <c r="C28" s="165">
        <f>'6.bevételek működésfelh Önk.'!C28</f>
        <v>6000000</v>
      </c>
      <c r="D28" s="195">
        <f>'7.bevételek műk,felh.KözösHiv'!D29</f>
        <v>0</v>
      </c>
      <c r="E28" s="139">
        <f>'8.bevételek működés,felh.Óvoda'!D28</f>
        <v>0</v>
      </c>
      <c r="F28" s="139">
        <f t="shared" si="1"/>
        <v>6000000</v>
      </c>
    </row>
    <row r="29" spans="1:6" ht="15" customHeight="1">
      <c r="A29" s="98" t="s">
        <v>357</v>
      </c>
      <c r="B29" s="103" t="s">
        <v>358</v>
      </c>
      <c r="C29" s="165">
        <f>'6.bevételek működésfelh Önk.'!C29</f>
        <v>200000</v>
      </c>
      <c r="D29" s="195">
        <f>'7.bevételek műk,felh.KözösHiv'!D30</f>
        <v>0</v>
      </c>
      <c r="E29" s="139">
        <f>'8.bevételek működés,felh.Óvoda'!D29</f>
        <v>0</v>
      </c>
      <c r="F29" s="139">
        <f t="shared" si="1"/>
        <v>200000</v>
      </c>
    </row>
    <row r="30" spans="1:6" ht="15" customHeight="1">
      <c r="A30" s="104" t="s">
        <v>359</v>
      </c>
      <c r="B30" s="169" t="s">
        <v>360</v>
      </c>
      <c r="C30" s="165">
        <f>'6.bevételek működésfelh Önk.'!C30</f>
        <v>36200000</v>
      </c>
      <c r="D30" s="195">
        <f>'7.bevételek műk,felh.KözösHiv'!D31</f>
        <v>0</v>
      </c>
      <c r="E30" s="139">
        <f>'8.bevételek működés,felh.Óvoda'!D30</f>
        <v>0</v>
      </c>
      <c r="F30" s="139">
        <f>SUM(F25:F29)</f>
        <v>36200000</v>
      </c>
    </row>
    <row r="31" spans="1:6" ht="15" customHeight="1">
      <c r="A31" s="98" t="s">
        <v>361</v>
      </c>
      <c r="B31" s="103" t="s">
        <v>362</v>
      </c>
      <c r="C31" s="165">
        <f>'6.bevételek működésfelh Önk.'!C31</f>
        <v>0</v>
      </c>
      <c r="D31" s="195">
        <f>'7.bevételek műk,felh.KözösHiv'!D32</f>
        <v>0</v>
      </c>
      <c r="E31" s="139">
        <f>'8.bevételek működés,felh.Óvoda'!D31</f>
        <v>0</v>
      </c>
      <c r="F31" s="139"/>
    </row>
    <row r="32" spans="1:6" ht="15" customHeight="1">
      <c r="A32" s="108" t="s">
        <v>363</v>
      </c>
      <c r="B32" s="117" t="s">
        <v>364</v>
      </c>
      <c r="C32" s="165">
        <f>'6.bevételek működésfelh Önk.'!C32</f>
        <v>40000000</v>
      </c>
      <c r="D32" s="195">
        <f>'7.bevételek műk,felh.KözösHiv'!D33</f>
        <v>0</v>
      </c>
      <c r="E32" s="139">
        <f>'8.bevételek működés,felh.Óvoda'!D32</f>
        <v>0</v>
      </c>
      <c r="F32" s="157">
        <f>F22+F21+F23+F24+F30+F31</f>
        <v>40000000</v>
      </c>
    </row>
    <row r="33" spans="1:6" ht="15" customHeight="1">
      <c r="A33" s="110" t="s">
        <v>365</v>
      </c>
      <c r="B33" s="103" t="s">
        <v>366</v>
      </c>
      <c r="C33" s="165">
        <f>'6.bevételek működésfelh Önk.'!C33</f>
        <v>0</v>
      </c>
      <c r="D33" s="195">
        <f>'7.bevételek műk,felh.KözösHiv'!D34</f>
        <v>0</v>
      </c>
      <c r="E33" s="139">
        <f>'8.bevételek működés,felh.Óvoda'!D33</f>
        <v>0</v>
      </c>
      <c r="F33" s="139">
        <f>SUM(C33:E33)</f>
        <v>0</v>
      </c>
    </row>
    <row r="34" spans="1:6" ht="15" customHeight="1">
      <c r="A34" s="110" t="s">
        <v>367</v>
      </c>
      <c r="B34" s="103" t="s">
        <v>368</v>
      </c>
      <c r="C34" s="165">
        <f>'6.bevételek működésfelh Önk.'!C34</f>
        <v>7900000</v>
      </c>
      <c r="D34" s="195">
        <f>'7.bevételek műk,felh.KözösHiv'!D35</f>
        <v>0</v>
      </c>
      <c r="E34" s="139">
        <f>'8.bevételek működés,felh.Óvoda'!D34</f>
        <v>0</v>
      </c>
      <c r="F34" s="139">
        <f aca="true" t="shared" si="2" ref="F34:F43">SUM(C34:E34)</f>
        <v>7900000</v>
      </c>
    </row>
    <row r="35" spans="1:6" ht="15" customHeight="1">
      <c r="A35" s="110" t="s">
        <v>369</v>
      </c>
      <c r="B35" s="103" t="s">
        <v>370</v>
      </c>
      <c r="C35" s="165">
        <f>'6.bevételek működésfelh Önk.'!C35</f>
        <v>1060000</v>
      </c>
      <c r="D35" s="195">
        <f>'7.bevételek műk,felh.KözösHiv'!D36</f>
        <v>0</v>
      </c>
      <c r="E35" s="139">
        <f>'8.bevételek működés,felh.Óvoda'!D35</f>
        <v>0</v>
      </c>
      <c r="F35" s="139">
        <f t="shared" si="2"/>
        <v>1060000</v>
      </c>
    </row>
    <row r="36" spans="1:6" ht="15" customHeight="1">
      <c r="A36" s="110" t="s">
        <v>371</v>
      </c>
      <c r="B36" s="103" t="s">
        <v>372</v>
      </c>
      <c r="C36" s="165">
        <f>'6.bevételek működésfelh Önk.'!C36</f>
        <v>3498022</v>
      </c>
      <c r="D36" s="195">
        <f>'7.bevételek műk,felh.KözösHiv'!D37</f>
        <v>0</v>
      </c>
      <c r="E36" s="139">
        <f>'8.bevételek működés,felh.Óvoda'!D36</f>
        <v>0</v>
      </c>
      <c r="F36" s="139">
        <f t="shared" si="2"/>
        <v>3498022</v>
      </c>
    </row>
    <row r="37" spans="1:6" ht="15" customHeight="1">
      <c r="A37" s="110" t="s">
        <v>373</v>
      </c>
      <c r="B37" s="103" t="s">
        <v>374</v>
      </c>
      <c r="C37" s="165">
        <f>'6.bevételek működésfelh Önk.'!C37</f>
        <v>0</v>
      </c>
      <c r="D37" s="195">
        <f>'7.bevételek műk,felh.KözösHiv'!D38</f>
        <v>0</v>
      </c>
      <c r="E37" s="139">
        <f>'8.bevételek működés,felh.Óvoda'!D37</f>
        <v>11620814</v>
      </c>
      <c r="F37" s="139">
        <f t="shared" si="2"/>
        <v>11620814</v>
      </c>
    </row>
    <row r="38" spans="1:6" ht="15" customHeight="1">
      <c r="A38" s="110" t="s">
        <v>375</v>
      </c>
      <c r="B38" s="103" t="s">
        <v>376</v>
      </c>
      <c r="C38" s="165">
        <f>'6.bevételek működésfelh Önk.'!C38</f>
        <v>2170300</v>
      </c>
      <c r="D38" s="195">
        <f>'7.bevételek műk,felh.KözösHiv'!D39</f>
        <v>0</v>
      </c>
      <c r="E38" s="139">
        <f>'8.bevételek működés,felh.Óvoda'!D38</f>
        <v>3137619</v>
      </c>
      <c r="F38" s="139">
        <f t="shared" si="2"/>
        <v>5307919</v>
      </c>
    </row>
    <row r="39" spans="1:6" ht="15" customHeight="1">
      <c r="A39" s="110" t="s">
        <v>377</v>
      </c>
      <c r="B39" s="103" t="s">
        <v>378</v>
      </c>
      <c r="C39" s="165">
        <f>'6.bevételek működésfelh Önk.'!C39</f>
        <v>0</v>
      </c>
      <c r="D39" s="195">
        <f>'7.bevételek műk,felh.KözösHiv'!D40</f>
        <v>0</v>
      </c>
      <c r="E39" s="139">
        <f>'8.bevételek működés,felh.Óvoda'!D39</f>
        <v>0</v>
      </c>
      <c r="F39" s="139">
        <f t="shared" si="2"/>
        <v>0</v>
      </c>
    </row>
    <row r="40" spans="1:6" ht="15" customHeight="1">
      <c r="A40" s="110" t="s">
        <v>379</v>
      </c>
      <c r="B40" s="103" t="s">
        <v>380</v>
      </c>
      <c r="C40" s="165">
        <f>'6.bevételek működésfelh Önk.'!C40</f>
        <v>500000</v>
      </c>
      <c r="D40" s="195">
        <f>'7.bevételek műk,felh.KözösHiv'!D41</f>
        <v>0</v>
      </c>
      <c r="E40" s="139">
        <f>'8.bevételek működés,felh.Óvoda'!D40</f>
        <v>0</v>
      </c>
      <c r="F40" s="139">
        <f t="shared" si="2"/>
        <v>500000</v>
      </c>
    </row>
    <row r="41" spans="1:6" ht="15" customHeight="1">
      <c r="A41" s="110" t="s">
        <v>381</v>
      </c>
      <c r="B41" s="103" t="s">
        <v>382</v>
      </c>
      <c r="C41" s="165">
        <f>'6.bevételek működésfelh Önk.'!C41</f>
        <v>0</v>
      </c>
      <c r="D41" s="195">
        <f>'7.bevételek műk,felh.KözösHiv'!D42</f>
        <v>0</v>
      </c>
      <c r="E41" s="139">
        <f>'8.bevételek működés,felh.Óvoda'!D41</f>
        <v>0</v>
      </c>
      <c r="F41" s="139">
        <f t="shared" si="2"/>
        <v>0</v>
      </c>
    </row>
    <row r="42" spans="1:6" ht="15" customHeight="1">
      <c r="A42" s="110" t="s">
        <v>383</v>
      </c>
      <c r="B42" s="103" t="s">
        <v>384</v>
      </c>
      <c r="C42" s="165">
        <f>'6.bevételek működésfelh Önk.'!C42</f>
        <v>0</v>
      </c>
      <c r="D42" s="195">
        <f>'7.bevételek műk,felh.KözösHiv'!D43</f>
        <v>0</v>
      </c>
      <c r="E42" s="139">
        <f>'8.bevételek működés,felh.Óvoda'!D42</f>
        <v>0</v>
      </c>
      <c r="F42" s="139">
        <f t="shared" si="2"/>
        <v>0</v>
      </c>
    </row>
    <row r="43" spans="1:6" ht="15" customHeight="1">
      <c r="A43" s="110" t="s">
        <v>385</v>
      </c>
      <c r="B43" s="103" t="s">
        <v>386</v>
      </c>
      <c r="C43" s="165">
        <f>'6.bevételek működésfelh Önk.'!C43</f>
        <v>0</v>
      </c>
      <c r="D43" s="195">
        <f>'7.bevételek műk,felh.KözösHiv'!D44</f>
        <v>0</v>
      </c>
      <c r="E43" s="139">
        <f>'8.bevételek működés,felh.Óvoda'!D43</f>
        <v>0</v>
      </c>
      <c r="F43" s="139">
        <f t="shared" si="2"/>
        <v>0</v>
      </c>
    </row>
    <row r="44" spans="1:6" ht="15" customHeight="1">
      <c r="A44" s="112" t="s">
        <v>387</v>
      </c>
      <c r="B44" s="117" t="s">
        <v>388</v>
      </c>
      <c r="C44" s="165">
        <f>'6.bevételek működésfelh Önk.'!C44</f>
        <v>15128322</v>
      </c>
      <c r="D44" s="195">
        <f>'7.bevételek műk,felh.KözösHiv'!D45</f>
        <v>0</v>
      </c>
      <c r="E44" s="139">
        <f>'8.bevételek működés,felh.Óvoda'!D44</f>
        <v>14758433</v>
      </c>
      <c r="F44" s="139">
        <f>SUM(F33:F43)</f>
        <v>29886755</v>
      </c>
    </row>
    <row r="45" spans="1:6" ht="15" customHeight="1">
      <c r="A45" s="110" t="s">
        <v>389</v>
      </c>
      <c r="B45" s="103" t="s">
        <v>390</v>
      </c>
      <c r="C45" s="165">
        <f>'6.bevételek működésfelh Önk.'!C45</f>
        <v>0</v>
      </c>
      <c r="D45" s="195">
        <f>'7.bevételek műk,felh.KözösHiv'!D46</f>
        <v>0</v>
      </c>
      <c r="E45" s="139">
        <f>'8.bevételek működés,felh.Óvoda'!D45</f>
        <v>0</v>
      </c>
      <c r="F45" s="139">
        <f>SUM(C45:E45)</f>
        <v>0</v>
      </c>
    </row>
    <row r="46" spans="1:6" ht="15" customHeight="1">
      <c r="A46" s="98" t="s">
        <v>391</v>
      </c>
      <c r="B46" s="103" t="s">
        <v>392</v>
      </c>
      <c r="C46" s="165">
        <f>'6.bevételek működésfelh Önk.'!C46</f>
        <v>0</v>
      </c>
      <c r="D46" s="195">
        <f>'7.bevételek műk,felh.KözösHiv'!D47</f>
        <v>0</v>
      </c>
      <c r="E46" s="139">
        <f>'8.bevételek működés,felh.Óvoda'!D46</f>
        <v>0</v>
      </c>
      <c r="F46" s="139">
        <f>SUM(C46:E46)</f>
        <v>0</v>
      </c>
    </row>
    <row r="47" spans="1:6" ht="15" customHeight="1">
      <c r="A47" s="110" t="s">
        <v>393</v>
      </c>
      <c r="B47" s="103" t="s">
        <v>394</v>
      </c>
      <c r="C47" s="165">
        <f>'6.bevételek működésfelh Önk.'!C47</f>
        <v>0</v>
      </c>
      <c r="D47" s="195">
        <f>'7.bevételek műk,felh.KözösHiv'!D48</f>
        <v>0</v>
      </c>
      <c r="E47" s="139">
        <f>'8.bevételek működés,felh.Óvoda'!D47</f>
        <v>0</v>
      </c>
      <c r="F47" s="139">
        <f>SUM(C47:E47)</f>
        <v>0</v>
      </c>
    </row>
    <row r="48" spans="1:6" ht="15" customHeight="1">
      <c r="A48" s="110" t="s">
        <v>395</v>
      </c>
      <c r="B48" s="103" t="s">
        <v>396</v>
      </c>
      <c r="C48" s="165">
        <f>'6.bevételek működésfelh Önk.'!C48</f>
        <v>1000000</v>
      </c>
      <c r="D48" s="195">
        <f>'7.bevételek műk,felh.KözösHiv'!D49</f>
        <v>0</v>
      </c>
      <c r="E48" s="139">
        <f>'8.bevételek működés,felh.Óvoda'!D48</f>
        <v>0</v>
      </c>
      <c r="F48" s="139">
        <f>SUM(C48:E48)</f>
        <v>1000000</v>
      </c>
    </row>
    <row r="49" spans="1:6" ht="15" customHeight="1">
      <c r="A49" s="110" t="s">
        <v>397</v>
      </c>
      <c r="B49" s="103" t="s">
        <v>398</v>
      </c>
      <c r="C49" s="165">
        <f>'6.bevételek működésfelh Önk.'!C49</f>
        <v>300000</v>
      </c>
      <c r="D49" s="195">
        <f>'7.bevételek műk,felh.KözösHiv'!D50</f>
        <v>0</v>
      </c>
      <c r="E49" s="139">
        <f>'8.bevételek működés,felh.Óvoda'!D49</f>
        <v>0</v>
      </c>
      <c r="F49" s="139">
        <f>SUM(C49:E49)</f>
        <v>300000</v>
      </c>
    </row>
    <row r="50" spans="1:6" ht="15" customHeight="1">
      <c r="A50" s="108" t="s">
        <v>399</v>
      </c>
      <c r="B50" s="117" t="s">
        <v>400</v>
      </c>
      <c r="C50" s="165">
        <f>'6.bevételek működésfelh Önk.'!C50</f>
        <v>1300000</v>
      </c>
      <c r="D50" s="195">
        <f>'7.bevételek műk,felh.KözösHiv'!D51</f>
        <v>0</v>
      </c>
      <c r="E50" s="139">
        <f>'8.bevételek működés,felh.Óvoda'!D50</f>
        <v>0</v>
      </c>
      <c r="F50" s="139">
        <f>SUM(F45:F49)</f>
        <v>1300000</v>
      </c>
    </row>
    <row r="51" spans="1:6" ht="15" customHeight="1">
      <c r="A51" s="115" t="s">
        <v>189</v>
      </c>
      <c r="B51" s="170"/>
      <c r="C51" s="165">
        <f>'6.bevételek működésfelh Önk.'!C51</f>
        <v>0</v>
      </c>
      <c r="D51" s="195">
        <f>'7.bevételek műk,felh.KözösHiv'!D52</f>
        <v>0</v>
      </c>
      <c r="E51" s="139">
        <f>'8.bevételek működés,felh.Óvoda'!D51</f>
        <v>0</v>
      </c>
      <c r="F51" s="139"/>
    </row>
    <row r="52" spans="1:6" ht="15" customHeight="1">
      <c r="A52" s="98" t="s">
        <v>401</v>
      </c>
      <c r="B52" s="103" t="s">
        <v>402</v>
      </c>
      <c r="C52" s="165">
        <f>'6.bevételek működésfelh Önk.'!C52</f>
        <v>0</v>
      </c>
      <c r="D52" s="195">
        <f>'7.bevételek műk,felh.KözösHiv'!D53</f>
        <v>0</v>
      </c>
      <c r="E52" s="139">
        <f>'8.bevételek működés,felh.Óvoda'!D52</f>
        <v>0</v>
      </c>
      <c r="F52" s="139"/>
    </row>
    <row r="53" spans="1:6" ht="15" customHeight="1">
      <c r="A53" s="98" t="s">
        <v>403</v>
      </c>
      <c r="B53" s="103" t="s">
        <v>404</v>
      </c>
      <c r="C53" s="165">
        <f>'6.bevételek működésfelh Önk.'!C53</f>
        <v>0</v>
      </c>
      <c r="D53" s="195">
        <f>'7.bevételek műk,felh.KözösHiv'!D54</f>
        <v>0</v>
      </c>
      <c r="E53" s="139">
        <f>'8.bevételek működés,felh.Óvoda'!D53</f>
        <v>0</v>
      </c>
      <c r="F53" s="139"/>
    </row>
    <row r="54" spans="1:6" ht="15" customHeight="1">
      <c r="A54" s="98" t="s">
        <v>405</v>
      </c>
      <c r="B54" s="103" t="s">
        <v>406</v>
      </c>
      <c r="C54" s="165">
        <f>'6.bevételek működésfelh Önk.'!C54</f>
        <v>0</v>
      </c>
      <c r="D54" s="195">
        <f>'7.bevételek műk,felh.KözösHiv'!D55</f>
        <v>0</v>
      </c>
      <c r="E54" s="139">
        <f>'8.bevételek működés,felh.Óvoda'!D54</f>
        <v>0</v>
      </c>
      <c r="F54" s="157"/>
    </row>
    <row r="55" spans="1:6" ht="15" customHeight="1">
      <c r="A55" s="98" t="s">
        <v>407</v>
      </c>
      <c r="B55" s="103" t="s">
        <v>408</v>
      </c>
      <c r="C55" s="165">
        <f>'6.bevételek működésfelh Önk.'!C55</f>
        <v>0</v>
      </c>
      <c r="D55" s="195">
        <f>'7.bevételek műk,felh.KözösHiv'!D56</f>
        <v>0</v>
      </c>
      <c r="E55" s="139">
        <f>'8.bevételek működés,felh.Óvoda'!D55</f>
        <v>0</v>
      </c>
      <c r="F55" s="139"/>
    </row>
    <row r="56" spans="1:6" ht="15" customHeight="1">
      <c r="A56" s="98" t="s">
        <v>409</v>
      </c>
      <c r="B56" s="103" t="s">
        <v>410</v>
      </c>
      <c r="C56" s="165">
        <f>'6.bevételek működésfelh Önk.'!C56</f>
        <v>0</v>
      </c>
      <c r="D56" s="195">
        <f>'7.bevételek műk,felh.KözösHiv'!D57</f>
        <v>0</v>
      </c>
      <c r="E56" s="139">
        <f>'8.bevételek működés,felh.Óvoda'!D56</f>
        <v>0</v>
      </c>
      <c r="F56" s="139"/>
    </row>
    <row r="57" spans="1:6" ht="15" customHeight="1">
      <c r="A57" s="108" t="s">
        <v>411</v>
      </c>
      <c r="B57" s="117" t="s">
        <v>412</v>
      </c>
      <c r="C57" s="165">
        <f>'6.bevételek működésfelh Önk.'!C57</f>
        <v>0</v>
      </c>
      <c r="D57" s="195">
        <f>'7.bevételek műk,felh.KözösHiv'!D58</f>
        <v>0</v>
      </c>
      <c r="E57" s="139">
        <f>'8.bevételek működés,felh.Óvoda'!D57</f>
        <v>0</v>
      </c>
      <c r="F57" s="139"/>
    </row>
    <row r="58" spans="1:6" ht="15" customHeight="1">
      <c r="A58" s="110" t="s">
        <v>413</v>
      </c>
      <c r="B58" s="103" t="s">
        <v>414</v>
      </c>
      <c r="C58" s="165">
        <f>'6.bevételek működésfelh Önk.'!C58</f>
        <v>0</v>
      </c>
      <c r="D58" s="195">
        <f>'7.bevételek műk,felh.KözösHiv'!D59</f>
        <v>0</v>
      </c>
      <c r="E58" s="139">
        <f>'8.bevételek működés,felh.Óvoda'!D58</f>
        <v>0</v>
      </c>
      <c r="F58" s="139"/>
    </row>
    <row r="59" spans="1:6" ht="15" customHeight="1">
      <c r="A59" s="110" t="s">
        <v>415</v>
      </c>
      <c r="B59" s="103" t="s">
        <v>416</v>
      </c>
      <c r="C59" s="165">
        <f>'6.bevételek működésfelh Önk.'!C59</f>
        <v>0</v>
      </c>
      <c r="D59" s="195">
        <f>'7.bevételek műk,felh.KözösHiv'!D60</f>
        <v>0</v>
      </c>
      <c r="E59" s="139">
        <f>'8.bevételek működés,felh.Óvoda'!D59</f>
        <v>0</v>
      </c>
      <c r="F59" s="139"/>
    </row>
    <row r="60" spans="1:6" ht="15" customHeight="1">
      <c r="A60" s="110" t="s">
        <v>417</v>
      </c>
      <c r="B60" s="103" t="s">
        <v>418</v>
      </c>
      <c r="C60" s="165">
        <f>'6.bevételek működésfelh Önk.'!C60</f>
        <v>0</v>
      </c>
      <c r="D60" s="195">
        <f>'7.bevételek műk,felh.KözösHiv'!D61</f>
        <v>0</v>
      </c>
      <c r="E60" s="139">
        <f>'8.bevételek működés,felh.Óvoda'!D60</f>
        <v>0</v>
      </c>
      <c r="F60" s="157"/>
    </row>
    <row r="61" spans="1:6" ht="15" customHeight="1">
      <c r="A61" s="110" t="s">
        <v>419</v>
      </c>
      <c r="B61" s="103" t="s">
        <v>420</v>
      </c>
      <c r="C61" s="165">
        <f>'6.bevételek működésfelh Önk.'!C61</f>
        <v>0</v>
      </c>
      <c r="D61" s="195">
        <f>'7.bevételek műk,felh.KözösHiv'!D62</f>
        <v>0</v>
      </c>
      <c r="E61" s="139">
        <f>'8.bevételek működés,felh.Óvoda'!D61</f>
        <v>0</v>
      </c>
      <c r="F61" s="139"/>
    </row>
    <row r="62" spans="1:6" ht="15" customHeight="1">
      <c r="A62" s="110" t="s">
        <v>421</v>
      </c>
      <c r="B62" s="103" t="s">
        <v>422</v>
      </c>
      <c r="C62" s="165">
        <f>'6.bevételek működésfelh Önk.'!C62</f>
        <v>0</v>
      </c>
      <c r="D62" s="195">
        <f>'7.bevételek műk,felh.KözösHiv'!D63</f>
        <v>0</v>
      </c>
      <c r="E62" s="139">
        <f>'8.bevételek működés,felh.Óvoda'!D62</f>
        <v>0</v>
      </c>
      <c r="F62" s="139"/>
    </row>
    <row r="63" spans="1:6" ht="15" customHeight="1">
      <c r="A63" s="108" t="s">
        <v>423</v>
      </c>
      <c r="B63" s="117" t="s">
        <v>424</v>
      </c>
      <c r="C63" s="165">
        <f>'6.bevételek működésfelh Önk.'!C63</f>
        <v>0</v>
      </c>
      <c r="D63" s="195">
        <f>'7.bevételek műk,felh.KözösHiv'!D64</f>
        <v>0</v>
      </c>
      <c r="E63" s="139">
        <f>'8.bevételek működés,felh.Óvoda'!D63</f>
        <v>0</v>
      </c>
      <c r="F63" s="139"/>
    </row>
    <row r="64" spans="1:6" ht="15" customHeight="1">
      <c r="A64" s="110" t="s">
        <v>425</v>
      </c>
      <c r="B64" s="103" t="s">
        <v>426</v>
      </c>
      <c r="C64" s="165">
        <f>'6.bevételek működésfelh Önk.'!C64</f>
        <v>0</v>
      </c>
      <c r="D64" s="195">
        <f>'7.bevételek műk,felh.KözösHiv'!D65</f>
        <v>0</v>
      </c>
      <c r="E64" s="139">
        <f>'8.bevételek működés,felh.Óvoda'!D64</f>
        <v>0</v>
      </c>
      <c r="F64" s="157"/>
    </row>
    <row r="65" spans="1:6" ht="15" customHeight="1">
      <c r="A65" s="98" t="s">
        <v>427</v>
      </c>
      <c r="B65" s="103" t="s">
        <v>428</v>
      </c>
      <c r="C65" s="165">
        <f>'6.bevételek működésfelh Önk.'!C65</f>
        <v>0</v>
      </c>
      <c r="D65" s="195">
        <f>'7.bevételek műk,felh.KözösHiv'!D66</f>
        <v>0</v>
      </c>
      <c r="E65" s="139">
        <f>'8.bevételek működés,felh.Óvoda'!D65</f>
        <v>0</v>
      </c>
      <c r="F65" s="196"/>
    </row>
    <row r="66" spans="1:6" ht="12.75">
      <c r="A66" s="110" t="s">
        <v>429</v>
      </c>
      <c r="B66" s="103" t="s">
        <v>430</v>
      </c>
      <c r="C66" s="165">
        <f>'6.bevételek működésfelh Önk.'!C66</f>
        <v>0</v>
      </c>
      <c r="D66" s="195">
        <f>'7.bevételek műk,felh.KözösHiv'!D67</f>
        <v>0</v>
      </c>
      <c r="E66" s="139">
        <f>'8.bevételek működés,felh.Óvoda'!D66</f>
        <v>0</v>
      </c>
      <c r="F66" s="197"/>
    </row>
    <row r="67" spans="1:6" ht="12.75">
      <c r="A67" s="110" t="s">
        <v>431</v>
      </c>
      <c r="B67" s="103" t="s">
        <v>432</v>
      </c>
      <c r="C67" s="165">
        <f>'6.bevételek működésfelh Önk.'!C67</f>
        <v>450000</v>
      </c>
      <c r="D67" s="195">
        <f>'7.bevételek műk,felh.KözösHiv'!D68</f>
        <v>0</v>
      </c>
      <c r="E67" s="139">
        <f>'8.bevételek működés,felh.Óvoda'!D67</f>
        <v>0</v>
      </c>
      <c r="F67" s="198">
        <f>SUM(C67:E67)</f>
        <v>450000</v>
      </c>
    </row>
    <row r="68" spans="1:6" ht="12.75">
      <c r="A68" s="110" t="s">
        <v>433</v>
      </c>
      <c r="B68" s="103" t="s">
        <v>434</v>
      </c>
      <c r="C68" s="165">
        <f>'6.bevételek működésfelh Önk.'!C68</f>
        <v>0</v>
      </c>
      <c r="D68" s="195">
        <f>'7.bevételek műk,felh.KözösHiv'!D69</f>
        <v>0</v>
      </c>
      <c r="E68" s="139">
        <f>'8.bevételek működés,felh.Óvoda'!D68</f>
        <v>0</v>
      </c>
      <c r="F68" s="198">
        <f>SUM(C68:E68)</f>
        <v>0</v>
      </c>
    </row>
    <row r="69" spans="1:6" ht="12.75">
      <c r="A69" s="108" t="s">
        <v>435</v>
      </c>
      <c r="B69" s="117" t="s">
        <v>436</v>
      </c>
      <c r="C69" s="165">
        <f>'6.bevételek működésfelh Önk.'!C69</f>
        <v>450000</v>
      </c>
      <c r="D69" s="195">
        <f>'7.bevételek műk,felh.KözösHiv'!D70</f>
        <v>0</v>
      </c>
      <c r="E69" s="139">
        <f>'8.bevételek működés,felh.Óvoda'!D69</f>
        <v>0</v>
      </c>
      <c r="F69" s="139">
        <f>SUM(F67:F68)</f>
        <v>450000</v>
      </c>
    </row>
    <row r="70" spans="1:6" ht="12.75">
      <c r="A70" s="171" t="s">
        <v>236</v>
      </c>
      <c r="B70" s="172"/>
      <c r="C70" s="165">
        <f>'6.bevételek működésfelh Önk.'!C70</f>
        <v>0</v>
      </c>
      <c r="D70" s="195">
        <f>'7.bevételek műk,felh.KözösHiv'!D71</f>
        <v>0</v>
      </c>
      <c r="E70" s="139">
        <f>'8.bevételek működés,felh.Óvoda'!D70</f>
        <v>0</v>
      </c>
      <c r="F70" s="139"/>
    </row>
    <row r="71" spans="1:6" ht="12.75">
      <c r="A71" s="174" t="s">
        <v>437</v>
      </c>
      <c r="B71" s="175" t="s">
        <v>438</v>
      </c>
      <c r="C71" s="165">
        <f>'6.bevételek működésfelh Önk.'!C71</f>
        <v>374600154</v>
      </c>
      <c r="D71" s="165">
        <f>'6.bevételek működésfelh Önk.'!D71</f>
        <v>0</v>
      </c>
      <c r="E71" s="139">
        <f>'8.bevételek működés,felh.Óvoda'!D71</f>
        <v>14758433</v>
      </c>
      <c r="F71" s="139">
        <f>F18+F32+F44+F50+F57+F63+F69</f>
        <v>389358587</v>
      </c>
    </row>
    <row r="72" spans="1:6" ht="12.75">
      <c r="A72" s="177" t="s">
        <v>439</v>
      </c>
      <c r="B72" s="178"/>
      <c r="C72" s="165">
        <f>'6.bevételek működésfelh Önk.'!C72</f>
        <v>0</v>
      </c>
      <c r="D72" s="195">
        <f>'7.bevételek műk,felh.KözösHiv'!D73</f>
        <v>0</v>
      </c>
      <c r="E72" s="139">
        <f>'8.bevételek működés,felh.Óvoda'!D72</f>
        <v>0</v>
      </c>
      <c r="F72" s="139"/>
    </row>
    <row r="73" spans="1:6" ht="12.75">
      <c r="A73" s="180" t="s">
        <v>440</v>
      </c>
      <c r="B73" s="181"/>
      <c r="C73" s="165">
        <f>'6.bevételek működésfelh Önk.'!C73</f>
        <v>0</v>
      </c>
      <c r="D73" s="195">
        <f>'7.bevételek műk,felh.KözösHiv'!D74</f>
        <v>0</v>
      </c>
      <c r="E73" s="139">
        <f>'8.bevételek működés,felh.Óvoda'!D73</f>
        <v>0</v>
      </c>
      <c r="F73" s="139"/>
    </row>
    <row r="74" spans="1:6" ht="12.75">
      <c r="A74" s="127" t="s">
        <v>441</v>
      </c>
      <c r="B74" s="98" t="s">
        <v>442</v>
      </c>
      <c r="C74" s="165">
        <f>'6.bevételek működésfelh Önk.'!C74</f>
        <v>0</v>
      </c>
      <c r="D74" s="195">
        <f>'7.bevételek műk,felh.KözösHiv'!D75</f>
        <v>0</v>
      </c>
      <c r="E74" s="139">
        <f>'8.bevételek működés,felh.Óvoda'!D74</f>
        <v>0</v>
      </c>
      <c r="F74" s="139"/>
    </row>
    <row r="75" spans="1:6" ht="12.75">
      <c r="A75" s="110" t="s">
        <v>443</v>
      </c>
      <c r="B75" s="98" t="s">
        <v>444</v>
      </c>
      <c r="C75" s="165">
        <f>'6.bevételek működésfelh Önk.'!C75</f>
        <v>0</v>
      </c>
      <c r="D75" s="195">
        <f>'7.bevételek műk,felh.KözösHiv'!D76</f>
        <v>0</v>
      </c>
      <c r="E75" s="139">
        <f>'8.bevételek működés,felh.Óvoda'!D75</f>
        <v>0</v>
      </c>
      <c r="F75" s="139"/>
    </row>
    <row r="76" spans="1:6" ht="12.75">
      <c r="A76" s="127" t="s">
        <v>445</v>
      </c>
      <c r="B76" s="98" t="s">
        <v>446</v>
      </c>
      <c r="C76" s="165">
        <f>'6.bevételek működésfelh Önk.'!C76</f>
        <v>0</v>
      </c>
      <c r="D76" s="195">
        <f>'7.bevételek műk,felh.KözösHiv'!D77</f>
        <v>0</v>
      </c>
      <c r="E76" s="139">
        <f>'8.bevételek működés,felh.Óvoda'!D76</f>
        <v>0</v>
      </c>
      <c r="F76" s="139"/>
    </row>
    <row r="77" spans="1:6" ht="12.75">
      <c r="A77" s="124" t="s">
        <v>447</v>
      </c>
      <c r="B77" s="104" t="s">
        <v>448</v>
      </c>
      <c r="C77" s="165">
        <f>'6.bevételek működésfelh Önk.'!C77</f>
        <v>0</v>
      </c>
      <c r="D77" s="195">
        <f>'7.bevételek műk,felh.KözösHiv'!D78</f>
        <v>0</v>
      </c>
      <c r="E77" s="139">
        <f>'8.bevételek működés,felh.Óvoda'!D77</f>
        <v>0</v>
      </c>
      <c r="F77" s="139"/>
    </row>
    <row r="78" spans="1:6" ht="12.75">
      <c r="A78" s="110" t="s">
        <v>449</v>
      </c>
      <c r="B78" s="98" t="s">
        <v>450</v>
      </c>
      <c r="C78" s="165">
        <f>'6.bevételek működésfelh Önk.'!C78</f>
        <v>0</v>
      </c>
      <c r="D78" s="195">
        <f>'7.bevételek műk,felh.KözösHiv'!D79</f>
        <v>0</v>
      </c>
      <c r="E78" s="139">
        <f>'8.bevételek működés,felh.Óvoda'!D78</f>
        <v>0</v>
      </c>
      <c r="F78" s="139"/>
    </row>
    <row r="79" spans="1:6" ht="12.75">
      <c r="A79" s="127" t="s">
        <v>451</v>
      </c>
      <c r="B79" s="98" t="s">
        <v>452</v>
      </c>
      <c r="C79" s="165">
        <f>'6.bevételek működésfelh Önk.'!C79</f>
        <v>0</v>
      </c>
      <c r="D79" s="195">
        <f>'7.bevételek műk,felh.KözösHiv'!D80</f>
        <v>0</v>
      </c>
      <c r="E79" s="139">
        <f>'8.bevételek működés,felh.Óvoda'!D79</f>
        <v>0</v>
      </c>
      <c r="F79" s="139"/>
    </row>
    <row r="80" spans="1:6" ht="12.75">
      <c r="A80" s="110" t="s">
        <v>453</v>
      </c>
      <c r="B80" s="98" t="s">
        <v>454</v>
      </c>
      <c r="C80" s="165">
        <f>'6.bevételek működésfelh Önk.'!C80</f>
        <v>0</v>
      </c>
      <c r="D80" s="195">
        <f>'7.bevételek műk,felh.KözösHiv'!D81</f>
        <v>0</v>
      </c>
      <c r="E80" s="139">
        <f>'8.bevételek működés,felh.Óvoda'!D80</f>
        <v>0</v>
      </c>
      <c r="F80" s="139"/>
    </row>
    <row r="81" spans="1:6" ht="12.75">
      <c r="A81" s="127" t="s">
        <v>455</v>
      </c>
      <c r="B81" s="98" t="s">
        <v>456</v>
      </c>
      <c r="C81" s="165">
        <f>'6.bevételek működésfelh Önk.'!C81</f>
        <v>0</v>
      </c>
      <c r="D81" s="195">
        <f>'7.bevételek műk,felh.KözösHiv'!D82</f>
        <v>0</v>
      </c>
      <c r="E81" s="139">
        <f>'8.bevételek működés,felh.Óvoda'!D81</f>
        <v>0</v>
      </c>
      <c r="F81" s="139"/>
    </row>
    <row r="82" spans="1:6" ht="12.75">
      <c r="A82" s="130" t="s">
        <v>457</v>
      </c>
      <c r="B82" s="104" t="s">
        <v>458</v>
      </c>
      <c r="C82" s="165">
        <f>'6.bevételek működésfelh Önk.'!C82</f>
        <v>0</v>
      </c>
      <c r="D82" s="195">
        <f>'7.bevételek műk,felh.KözösHiv'!D83</f>
        <v>0</v>
      </c>
      <c r="E82" s="139">
        <f>'8.bevételek működés,felh.Óvoda'!D82</f>
        <v>0</v>
      </c>
      <c r="F82" s="139"/>
    </row>
    <row r="83" spans="1:6" ht="12.75">
      <c r="A83" s="98" t="s">
        <v>459</v>
      </c>
      <c r="B83" s="98" t="s">
        <v>460</v>
      </c>
      <c r="C83" s="165">
        <f>'6.bevételek működésfelh Önk.'!C83</f>
        <v>21786370</v>
      </c>
      <c r="D83" s="195">
        <f>'7.bevételek műk,felh.KözösHiv'!D84</f>
        <v>2772140</v>
      </c>
      <c r="E83" s="139">
        <f>'8.bevételek működés,felh.Óvoda'!D83</f>
        <v>458758</v>
      </c>
      <c r="F83" s="139">
        <f>SUM(C83:E83)</f>
        <v>25017268</v>
      </c>
    </row>
    <row r="84" spans="1:6" ht="12.75">
      <c r="A84" s="98" t="s">
        <v>461</v>
      </c>
      <c r="B84" s="98" t="s">
        <v>460</v>
      </c>
      <c r="C84" s="165">
        <f>'6.bevételek működésfelh Önk.'!C84</f>
        <v>98409342</v>
      </c>
      <c r="D84" s="195">
        <f>'7.bevételek műk,felh.KözösHiv'!D85</f>
        <v>0</v>
      </c>
      <c r="E84" s="139">
        <f>'8.bevételek működés,felh.Óvoda'!D84</f>
        <v>0</v>
      </c>
      <c r="F84" s="139">
        <f>SUM(C84:E84)</f>
        <v>98409342</v>
      </c>
    </row>
    <row r="85" spans="1:6" ht="12.75">
      <c r="A85" s="98" t="s">
        <v>462</v>
      </c>
      <c r="B85" s="98" t="s">
        <v>463</v>
      </c>
      <c r="C85" s="165">
        <f>'6.bevételek működésfelh Önk.'!C85</f>
        <v>0</v>
      </c>
      <c r="D85" s="195">
        <f>'7.bevételek műk,felh.KözösHiv'!D86</f>
        <v>0</v>
      </c>
      <c r="E85" s="139">
        <f>'8.bevételek működés,felh.Óvoda'!D85</f>
        <v>0</v>
      </c>
      <c r="F85" s="139"/>
    </row>
    <row r="86" spans="1:6" ht="12.75">
      <c r="A86" s="98" t="s">
        <v>464</v>
      </c>
      <c r="B86" s="98" t="s">
        <v>463</v>
      </c>
      <c r="C86" s="165">
        <f>'6.bevételek működésfelh Önk.'!C86</f>
        <v>0</v>
      </c>
      <c r="D86" s="195">
        <f>'7.bevételek műk,felh.KözösHiv'!D87</f>
        <v>0</v>
      </c>
      <c r="E86" s="139">
        <f>'8.bevételek működés,felh.Óvoda'!D86</f>
        <v>0</v>
      </c>
      <c r="F86" s="139"/>
    </row>
    <row r="87" spans="1:6" ht="12.75">
      <c r="A87" s="104" t="s">
        <v>465</v>
      </c>
      <c r="B87" s="104" t="s">
        <v>466</v>
      </c>
      <c r="C87" s="165">
        <f>'6.bevételek működésfelh Önk.'!C87</f>
        <v>120195712</v>
      </c>
      <c r="D87" s="195">
        <f>'7.bevételek műk,felh.KözösHiv'!D88</f>
        <v>2772140</v>
      </c>
      <c r="E87" s="139">
        <f>'8.bevételek működés,felh.Óvoda'!D87</f>
        <v>458758</v>
      </c>
      <c r="F87" s="139">
        <f>SUM(F83:F86)</f>
        <v>123426610</v>
      </c>
    </row>
    <row r="88" spans="1:6" ht="12.75">
      <c r="A88" s="127" t="s">
        <v>467</v>
      </c>
      <c r="B88" s="98" t="s">
        <v>468</v>
      </c>
      <c r="C88" s="165">
        <f>'6.bevételek működésfelh Önk.'!C88</f>
        <v>0</v>
      </c>
      <c r="D88" s="195">
        <f>'7.bevételek műk,felh.KözösHiv'!D89</f>
        <v>0</v>
      </c>
      <c r="E88" s="139">
        <f>'8.bevételek működés,felh.Óvoda'!D88</f>
        <v>0</v>
      </c>
      <c r="F88" s="157"/>
    </row>
    <row r="89" spans="1:6" ht="12.75">
      <c r="A89" s="127" t="s">
        <v>469</v>
      </c>
      <c r="B89" s="98" t="s">
        <v>470</v>
      </c>
      <c r="C89" s="165">
        <f>'6.bevételek működésfelh Önk.'!C89</f>
        <v>0</v>
      </c>
      <c r="D89" s="195">
        <f>'7.bevételek műk,felh.KözösHiv'!D90</f>
        <v>0</v>
      </c>
      <c r="E89" s="139">
        <f>'8.bevételek működés,felh.Óvoda'!D89</f>
        <v>0</v>
      </c>
      <c r="F89" s="139"/>
    </row>
    <row r="90" spans="1:6" ht="12.75">
      <c r="A90" s="127" t="s">
        <v>471</v>
      </c>
      <c r="B90" s="98" t="s">
        <v>472</v>
      </c>
      <c r="C90" s="165">
        <f>'6.bevételek működésfelh Önk.'!C90</f>
        <v>0</v>
      </c>
      <c r="D90" s="195">
        <f>'7.bevételek műk,felh.KözösHiv'!D91</f>
        <v>77945632</v>
      </c>
      <c r="E90" s="139">
        <f>'8.bevételek működés,felh.Óvoda'!D90</f>
        <v>79282471</v>
      </c>
      <c r="F90" s="139"/>
    </row>
    <row r="91" spans="1:6" ht="12.75">
      <c r="A91" s="127" t="s">
        <v>473</v>
      </c>
      <c r="B91" s="98" t="s">
        <v>474</v>
      </c>
      <c r="C91" s="165">
        <f>'6.bevételek működésfelh Önk.'!C91</f>
        <v>0</v>
      </c>
      <c r="D91" s="195">
        <f>'7.bevételek műk,felh.KözösHiv'!D92</f>
        <v>0</v>
      </c>
      <c r="E91" s="139">
        <f>'8.bevételek működés,felh.Óvoda'!D91</f>
        <v>0</v>
      </c>
      <c r="F91" s="139"/>
    </row>
    <row r="92" spans="1:6" ht="12.75">
      <c r="A92" s="110" t="s">
        <v>475</v>
      </c>
      <c r="B92" s="98" t="s">
        <v>476</v>
      </c>
      <c r="C92" s="165">
        <f>'6.bevételek működésfelh Önk.'!C92</f>
        <v>0</v>
      </c>
      <c r="D92" s="195">
        <f>'7.bevételek műk,felh.KözösHiv'!D93</f>
        <v>0</v>
      </c>
      <c r="E92" s="139">
        <f>'8.bevételek működés,felh.Óvoda'!D92</f>
        <v>0</v>
      </c>
      <c r="F92" s="139"/>
    </row>
    <row r="93" spans="1:6" ht="12.75">
      <c r="A93" s="110" t="s">
        <v>477</v>
      </c>
      <c r="B93" s="98" t="s">
        <v>478</v>
      </c>
      <c r="C93" s="165">
        <f>'6.bevételek működésfelh Önk.'!C93</f>
        <v>0</v>
      </c>
      <c r="D93" s="195">
        <f>'7.bevételek műk,felh.KözösHiv'!D94</f>
        <v>0</v>
      </c>
      <c r="E93" s="139">
        <f>'8.bevételek működés,felh.Óvoda'!D93</f>
        <v>0</v>
      </c>
      <c r="F93" s="199"/>
    </row>
    <row r="94" spans="1:6" ht="12.75">
      <c r="A94" s="124" t="s">
        <v>479</v>
      </c>
      <c r="B94" s="104" t="s">
        <v>480</v>
      </c>
      <c r="C94" s="165">
        <f>'6.bevételek működésfelh Önk.'!C94</f>
        <v>120195712</v>
      </c>
      <c r="D94" s="195">
        <f>'7.bevételek műk,felh.KözösHiv'!D95</f>
        <v>80717772</v>
      </c>
      <c r="E94" s="139">
        <f>'8.bevételek működés,felh.Óvoda'!D94</f>
        <v>79741229</v>
      </c>
      <c r="F94" s="157"/>
    </row>
    <row r="95" spans="1:6" ht="12.75">
      <c r="A95" s="110" t="s">
        <v>481</v>
      </c>
      <c r="B95" s="98" t="s">
        <v>482</v>
      </c>
      <c r="C95" s="165">
        <f>'6.bevételek működésfelh Önk.'!C95</f>
        <v>0</v>
      </c>
      <c r="D95" s="195">
        <f>'7.bevételek műk,felh.KözösHiv'!D96</f>
        <v>0</v>
      </c>
      <c r="E95" s="139">
        <f>'8.bevételek működés,felh.Óvoda'!D95</f>
        <v>0</v>
      </c>
      <c r="F95" s="157"/>
    </row>
    <row r="96" spans="1:6" ht="12.75">
      <c r="A96" s="110" t="s">
        <v>483</v>
      </c>
      <c r="B96" s="98" t="s">
        <v>484</v>
      </c>
      <c r="C96" s="165">
        <f>'6.bevételek működésfelh Önk.'!C96</f>
        <v>0</v>
      </c>
      <c r="D96" s="195">
        <f>'7.bevételek műk,felh.KözösHiv'!D97</f>
        <v>0</v>
      </c>
      <c r="E96" s="139">
        <f>'8.bevételek működés,felh.Óvoda'!D96</f>
        <v>0</v>
      </c>
      <c r="F96" s="157"/>
    </row>
    <row r="97" spans="1:6" ht="12.75">
      <c r="A97" s="127" t="s">
        <v>485</v>
      </c>
      <c r="B97" s="98" t="s">
        <v>486</v>
      </c>
      <c r="C97" s="165">
        <f>'6.bevételek működésfelh Önk.'!C97</f>
        <v>0</v>
      </c>
      <c r="D97" s="195">
        <f>'7.bevételek műk,felh.KözösHiv'!D98</f>
        <v>0</v>
      </c>
      <c r="E97" s="139">
        <f>'8.bevételek működés,felh.Óvoda'!D97</f>
        <v>0</v>
      </c>
      <c r="F97" s="135"/>
    </row>
    <row r="98" spans="1:6" ht="12.75">
      <c r="A98" s="127" t="s">
        <v>487</v>
      </c>
      <c r="B98" s="98" t="s">
        <v>488</v>
      </c>
      <c r="C98" s="165">
        <f>'6.bevételek működésfelh Önk.'!C98</f>
        <v>0</v>
      </c>
      <c r="D98" s="195">
        <f>'7.bevételek műk,felh.KözösHiv'!D99</f>
        <v>0</v>
      </c>
      <c r="E98" s="139">
        <f>'8.bevételek működés,felh.Óvoda'!D98</f>
        <v>0</v>
      </c>
      <c r="F98" s="135"/>
    </row>
    <row r="99" spans="1:6" ht="12.75">
      <c r="A99" s="127" t="s">
        <v>489</v>
      </c>
      <c r="B99" s="98" t="s">
        <v>490</v>
      </c>
      <c r="C99" s="165">
        <f>'6.bevételek működésfelh Önk.'!C99</f>
        <v>0</v>
      </c>
      <c r="D99" s="195">
        <f>'7.bevételek műk,felh.KözösHiv'!D100</f>
        <v>0</v>
      </c>
      <c r="E99" s="139">
        <f>'8.bevételek működés,felh.Óvoda'!D99</f>
        <v>0</v>
      </c>
      <c r="F99" s="135"/>
    </row>
    <row r="100" spans="1:6" ht="12.75">
      <c r="A100" s="130" t="s">
        <v>491</v>
      </c>
      <c r="B100" s="104" t="s">
        <v>492</v>
      </c>
      <c r="C100" s="165">
        <f>'6.bevételek működésfelh Önk.'!C100</f>
        <v>0</v>
      </c>
      <c r="D100" s="195">
        <f>'7.bevételek műk,felh.KözösHiv'!D101</f>
        <v>0</v>
      </c>
      <c r="E100" s="139">
        <f>'8.bevételek működés,felh.Óvoda'!D100</f>
        <v>0</v>
      </c>
      <c r="F100" s="135"/>
    </row>
    <row r="101" spans="1:6" ht="12.75">
      <c r="A101" s="182" t="s">
        <v>493</v>
      </c>
      <c r="B101" s="183" t="s">
        <v>494</v>
      </c>
      <c r="C101" s="165">
        <f>'6.bevételek működésfelh Önk.'!C101</f>
        <v>0</v>
      </c>
      <c r="D101" s="195">
        <f>'7.bevételek műk,felh.KözösHiv'!D102</f>
        <v>0</v>
      </c>
      <c r="E101" s="139">
        <f>'8.bevételek működés,felh.Óvoda'!D101</f>
        <v>0</v>
      </c>
      <c r="F101" s="135"/>
    </row>
    <row r="102" spans="1:6" ht="12.75">
      <c r="A102" s="184" t="s">
        <v>495</v>
      </c>
      <c r="B102" s="185" t="s">
        <v>496</v>
      </c>
      <c r="C102" s="165">
        <f>'6.bevételek működésfelh Önk.'!C102</f>
        <v>0</v>
      </c>
      <c r="D102" s="195">
        <f>'7.bevételek műk,felh.KözösHiv'!D103</f>
        <v>0</v>
      </c>
      <c r="E102" s="139">
        <f>'8.bevételek működés,felh.Óvoda'!D102</f>
        <v>0</v>
      </c>
      <c r="F102" s="135"/>
    </row>
    <row r="103" spans="1:6" ht="12.75">
      <c r="A103" s="187" t="s">
        <v>497</v>
      </c>
      <c r="B103" s="188" t="s">
        <v>498</v>
      </c>
      <c r="C103" s="165">
        <f>'6.bevételek működésfelh Önk.'!C103</f>
        <v>120195712</v>
      </c>
      <c r="D103" s="195">
        <f>'7.bevételek műk,felh.KözösHiv'!D104</f>
        <v>80717772</v>
      </c>
      <c r="E103" s="139">
        <f>'8.bevételek működés,felh.Óvoda'!D103</f>
        <v>79741229</v>
      </c>
      <c r="F103" s="139">
        <f>F94</f>
        <v>0</v>
      </c>
    </row>
    <row r="104" spans="1:6" ht="12.75">
      <c r="A104" s="189" t="s">
        <v>24</v>
      </c>
      <c r="B104" s="190"/>
      <c r="C104" s="165">
        <f>'6.bevételek működésfelh Önk.'!C104</f>
        <v>494795866</v>
      </c>
      <c r="D104" s="195">
        <f>'7.bevételek műk,felh.KözösHiv'!D105</f>
        <v>80717772</v>
      </c>
      <c r="E104" s="139">
        <f>'8.bevételek működés,felh.Óvoda'!D104</f>
        <v>94499662</v>
      </c>
      <c r="F104" s="139">
        <f>C104+D83+E83+E71</f>
        <v>512785197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10/2017. (VIII.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2017-07-19T13:19:21Z</cp:lastPrinted>
  <dcterms:created xsi:type="dcterms:W3CDTF">2014-03-05T19:42:52Z</dcterms:created>
  <dcterms:modified xsi:type="dcterms:W3CDTF">2017-08-30T05:57:47Z</dcterms:modified>
  <cp:category/>
  <cp:version/>
  <cp:contentType/>
  <cp:contentStatus/>
</cp:coreProperties>
</file>