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végrehajtási\"/>
    </mc:Choice>
  </mc:AlternateContent>
  <xr:revisionPtr revIDLastSave="0" documentId="8_{FF83ACAC-4D46-416A-BDBE-75141A69F63D}" xr6:coauthVersionLast="43" xr6:coauthVersionMax="43" xr10:uidLastSave="{00000000-0000-0000-0000-000000000000}"/>
  <bookViews>
    <workbookView xWindow="-120" yWindow="-120" windowWidth="29040" windowHeight="15840" xr2:uid="{19DD4872-BD74-4D51-BE80-067BB9BC341C}"/>
  </bookViews>
  <sheets>
    <sheet name="1.1.a Önk" sheetId="1" r:id="rId1"/>
    <sheet name="1.1.b Önk" sheetId="2" r:id="rId2"/>
    <sheet name="1.2 Hiv" sheetId="3" r:id="rId3"/>
    <sheet name="1.3 Ovi" sheetId="4" r:id="rId4"/>
    <sheet name="1.4. BNI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5" l="1"/>
  <c r="C15" i="5" s="1"/>
  <c r="D8" i="5"/>
  <c r="C14" i="5"/>
  <c r="D14" i="5"/>
  <c r="D15" i="5"/>
  <c r="C17" i="5"/>
  <c r="C18" i="5" s="1"/>
  <c r="D17" i="5"/>
  <c r="D18" i="5" s="1"/>
  <c r="C39" i="5"/>
  <c r="D39" i="5"/>
  <c r="C45" i="5"/>
  <c r="D45" i="5"/>
  <c r="D46" i="5" s="1"/>
  <c r="F45" i="5"/>
  <c r="G45" i="5"/>
  <c r="H45" i="5"/>
  <c r="I45" i="5"/>
  <c r="J45" i="5"/>
  <c r="C46" i="5"/>
  <c r="E46" i="5"/>
  <c r="E49" i="5" s="1"/>
  <c r="F46" i="5"/>
  <c r="F49" i="5" s="1"/>
  <c r="G46" i="5"/>
  <c r="H46" i="5"/>
  <c r="I46" i="5"/>
  <c r="J46" i="5"/>
  <c r="C48" i="5"/>
  <c r="D48" i="5"/>
  <c r="D49" i="5" s="1"/>
  <c r="C49" i="5"/>
  <c r="G49" i="5"/>
  <c r="H49" i="5"/>
  <c r="I49" i="5"/>
  <c r="J49" i="5"/>
  <c r="C10" i="4"/>
  <c r="C15" i="4" s="1"/>
  <c r="D10" i="4"/>
  <c r="E10" i="4"/>
  <c r="E14" i="4"/>
  <c r="D15" i="4"/>
  <c r="E15" i="4"/>
  <c r="C22" i="4"/>
  <c r="C23" i="4" s="1"/>
  <c r="D22" i="4"/>
  <c r="D23" i="4" s="1"/>
  <c r="E22" i="4"/>
  <c r="E23" i="4" s="1"/>
  <c r="C41" i="4"/>
  <c r="C46" i="4" s="1"/>
  <c r="D41" i="4"/>
  <c r="E41" i="4"/>
  <c r="E46" i="4" s="1"/>
  <c r="E51" i="4" s="1"/>
  <c r="F41" i="4"/>
  <c r="F46" i="4" s="1"/>
  <c r="F51" i="4" s="1"/>
  <c r="C45" i="4"/>
  <c r="E45" i="4"/>
  <c r="C49" i="4"/>
  <c r="D49" i="4"/>
  <c r="D50" i="4" s="1"/>
  <c r="E49" i="4"/>
  <c r="E50" i="4" s="1"/>
  <c r="F49" i="4"/>
  <c r="F50" i="4"/>
  <c r="C13" i="3"/>
  <c r="D13" i="3"/>
  <c r="E13" i="3"/>
  <c r="C14" i="3"/>
  <c r="D14" i="3"/>
  <c r="E14" i="3"/>
  <c r="D21" i="3"/>
  <c r="D22" i="3" s="1"/>
  <c r="E21" i="3"/>
  <c r="E22" i="3" s="1"/>
  <c r="C22" i="3"/>
  <c r="C41" i="3"/>
  <c r="C42" i="3" s="1"/>
  <c r="C46" i="3" s="1"/>
  <c r="D41" i="3"/>
  <c r="D42" i="3"/>
  <c r="D46" i="3" s="1"/>
  <c r="F42" i="3"/>
  <c r="C45" i="3"/>
  <c r="E45" i="3"/>
  <c r="E46" i="3"/>
  <c r="F46" i="3"/>
  <c r="F11" i="2"/>
  <c r="F18" i="2" s="1"/>
  <c r="C18" i="2"/>
  <c r="H18" i="2"/>
  <c r="C23" i="2"/>
  <c r="F23" i="2"/>
  <c r="C129" i="2"/>
  <c r="D129" i="2"/>
  <c r="E129" i="2"/>
  <c r="F129" i="2"/>
  <c r="G129" i="2"/>
  <c r="H129" i="2"/>
  <c r="C195" i="2"/>
  <c r="D195" i="2"/>
  <c r="E195" i="2"/>
  <c r="F195" i="2"/>
  <c r="G195" i="2"/>
  <c r="H195" i="2"/>
  <c r="C11" i="1"/>
  <c r="D11" i="1"/>
  <c r="E11" i="1"/>
  <c r="C18" i="1"/>
  <c r="C61" i="1" s="1"/>
  <c r="D18" i="1"/>
  <c r="D61" i="1" s="1"/>
  <c r="E18" i="1"/>
  <c r="C23" i="1"/>
  <c r="D23" i="1"/>
  <c r="E23" i="1"/>
  <c r="C26" i="1"/>
  <c r="D26" i="1"/>
  <c r="D39" i="1" s="1"/>
  <c r="E26" i="1"/>
  <c r="E39" i="1" s="1"/>
  <c r="E27" i="1"/>
  <c r="C35" i="1"/>
  <c r="C39" i="1" s="1"/>
  <c r="D35" i="1"/>
  <c r="E35" i="1"/>
  <c r="C49" i="1"/>
  <c r="D49" i="1"/>
  <c r="E49" i="1"/>
  <c r="C51" i="1"/>
  <c r="D51" i="1"/>
  <c r="E51" i="1"/>
  <c r="C55" i="1"/>
  <c r="D55" i="1"/>
  <c r="E55" i="1"/>
  <c r="C60" i="1"/>
  <c r="D60" i="1"/>
  <c r="E60" i="1"/>
  <c r="D69" i="1"/>
  <c r="E69" i="1"/>
  <c r="E70" i="1" s="1"/>
  <c r="D70" i="1"/>
  <c r="C51" i="4" l="1"/>
  <c r="C50" i="4"/>
  <c r="D51" i="4"/>
  <c r="D19" i="5"/>
  <c r="E61" i="1"/>
  <c r="C19" i="5"/>
</calcChain>
</file>

<file path=xl/sharedStrings.xml><?xml version="1.0" encoding="utf-8"?>
<sst xmlns="http://schemas.openxmlformats.org/spreadsheetml/2006/main" count="484" uniqueCount="158">
  <si>
    <t>jegyző</t>
  </si>
  <si>
    <t xml:space="preserve">        polgármester</t>
  </si>
  <si>
    <t>dr. Horváth Zsolt</t>
  </si>
  <si>
    <t xml:space="preserve">        Várai Róbert</t>
  </si>
  <si>
    <t>Baracs, 2019. április 15.</t>
  </si>
  <si>
    <t>Finanszírozási bevételek összesen</t>
  </si>
  <si>
    <t>Belföldi finanszírozás bevételei</t>
  </si>
  <si>
    <t>Államháztartáson belüli megelőlegezések</t>
  </si>
  <si>
    <t>Maradvány igénybevétele</t>
  </si>
  <si>
    <t>Előző év költségvetési maradványának igénybevétele</t>
  </si>
  <si>
    <t>Teljesítés</t>
  </si>
  <si>
    <t>Módosított előirányzat</t>
  </si>
  <si>
    <t>Eredeti előirányzat</t>
  </si>
  <si>
    <t>Megnevezés</t>
  </si>
  <si>
    <t>Sor-szám</t>
  </si>
  <si>
    <t>Finanszírozási bevételek - Önkormányzat</t>
  </si>
  <si>
    <t>adatok forintban</t>
  </si>
  <si>
    <t>Költségvetési bevételek összesen</t>
  </si>
  <si>
    <t>Felhalmozási célú átvett pénzeszközök</t>
  </si>
  <si>
    <t>ebből: háztartások</t>
  </si>
  <si>
    <t>Egyéb felhalmozási célú átvett pénzeszközök</t>
  </si>
  <si>
    <t xml:space="preserve">ebből: háztartások </t>
  </si>
  <si>
    <t>Felhalmozási célú visszatérítendő támogatások, kölcsönök visszatérülése államháztartáson kívülről</t>
  </si>
  <si>
    <t>Működési célú átvett pénzeszközök</t>
  </si>
  <si>
    <t>ebből: Európai Unió</t>
  </si>
  <si>
    <t>Egyéb működési célú átvett pénzeszközök</t>
  </si>
  <si>
    <t>Működési célú visszatérítendő támogatások, kölcsönök visszatérülése államháztartáson kívülről</t>
  </si>
  <si>
    <t>Felhalmozási bevételek</t>
  </si>
  <si>
    <t>Egyéb tárgyi eszközök értékesítése</t>
  </si>
  <si>
    <t>Működési bevételek</t>
  </si>
  <si>
    <t>Egyéb működési bevételek</t>
  </si>
  <si>
    <t>Egyéb kapott (járó) kamatok és kamatjellegű bevételek</t>
  </si>
  <si>
    <t>Kiszámlázott általános forgalmi adó</t>
  </si>
  <si>
    <t>Ellátási díjak</t>
  </si>
  <si>
    <t>Tulajdonosi bevételek</t>
  </si>
  <si>
    <t>ebből: államháztartáson belül</t>
  </si>
  <si>
    <t>Közvetített szolgáltatások ellenértéke</t>
  </si>
  <si>
    <t>Szolgáltatások ellenértéke</t>
  </si>
  <si>
    <t>Készletértékesítés ellenértéke</t>
  </si>
  <si>
    <t>Közhatalmi bevételek</t>
  </si>
  <si>
    <t>ebből: egyéb települési adók</t>
  </si>
  <si>
    <t>ebből: szabálysértési pénz- és helyszíni bírság és a közlekedési szabályszegések után kiszabott közigazgatási bírság helyi önkormányzatot megillető része</t>
  </si>
  <si>
    <t>Egyéb közhatalmi bevételek</t>
  </si>
  <si>
    <t>Termékek és szolgáltatások adói</t>
  </si>
  <si>
    <t>ebből: belföldi gépjárművek adójának a helyi önkormányzatot megillető része</t>
  </si>
  <si>
    <t>Gépjárműadók</t>
  </si>
  <si>
    <t>ebből: állandó jeleggel végzett iparűzési tevékenység után fizetett helyi iparűzési adó</t>
  </si>
  <si>
    <t>Értékesítési és forgalmi adók</t>
  </si>
  <si>
    <t>ebből: telekadó</t>
  </si>
  <si>
    <t>ebből: magánszemélyek kommunális adója</t>
  </si>
  <si>
    <t xml:space="preserve">ebből: építményadó  </t>
  </si>
  <si>
    <t>Vagyoni tipusú adók</t>
  </si>
  <si>
    <t xml:space="preserve">Jövedelemadók </t>
  </si>
  <si>
    <t>ebből: termőföld bérbeadásából származó jövedelem utáni személyi jövedelemadó</t>
  </si>
  <si>
    <t>Magánszemélyek jövedelemadói</t>
  </si>
  <si>
    <t xml:space="preserve">Felhalmozási célú támogatások államháztartáson belülről </t>
  </si>
  <si>
    <t>ebből: egyéb fejezeti kezelésű irányzatok</t>
  </si>
  <si>
    <t xml:space="preserve">ebből: fejezeti kezelésű előirányzatok EU-s programokra és azok hazai társfinanszírozása </t>
  </si>
  <si>
    <t>Egyéb felhalmozási célú támogatások bevételei államháztartáson belülről</t>
  </si>
  <si>
    <t>Felhalmozási célú önkormányzati támogatások</t>
  </si>
  <si>
    <t>Működési célú támogatások államháztartáson belülről</t>
  </si>
  <si>
    <t>ebből: helyi önkormányzatok és költségvetési szerveik</t>
  </si>
  <si>
    <t>ebből: elkülönített állami pénzalapok</t>
  </si>
  <si>
    <t>ebből: társadalombiztosítás pénzügyi alapjai</t>
  </si>
  <si>
    <t>ebből: központi kezelésű előirányzatok</t>
  </si>
  <si>
    <t>Egyéb működési célú támogatások bevételei államháztartáson belülről</t>
  </si>
  <si>
    <t>Önkormányzatok működési támogatásai</t>
  </si>
  <si>
    <t>Működési célú költségvetési támogatások és kiegészítő támogatások</t>
  </si>
  <si>
    <t xml:space="preserve">Települési önkormányzatok kulturális feladatainak támogatása </t>
  </si>
  <si>
    <t>Települési önkormányzatok szociális, gyermekjóléti  és gyermekétkeztetési feladatainak támogatása</t>
  </si>
  <si>
    <t>Települési önkormányzatok egyes köznevelési feladatainak támogatása</t>
  </si>
  <si>
    <t>Helyi önkormányzatok működésének általános támogatása</t>
  </si>
  <si>
    <t>Költségvetési bevételek - Önkormányzat</t>
  </si>
  <si>
    <t>1.sz. melléklet 1.1.a) pontja</t>
  </si>
  <si>
    <t>Baracs Község Önkormányzata Képviselő-testülete 10/2019. (IV.29.) Önkormányzati rendelete a 2018. évi költségvetés végrehajtásáról:</t>
  </si>
  <si>
    <r>
      <t xml:space="preserve">    </t>
    </r>
    <r>
      <rPr>
        <sz val="11"/>
        <rFont val="Arial CE"/>
        <charset val="238"/>
      </rPr>
      <t>jegyző</t>
    </r>
  </si>
  <si>
    <t xml:space="preserve">  polgármester</t>
  </si>
  <si>
    <t>Várai Róbert</t>
  </si>
  <si>
    <t>Bevételek összesen</t>
  </si>
  <si>
    <t>Finanszírozási bevételek</t>
  </si>
  <si>
    <t xml:space="preserve">Előző év költségvetési maradványának igénybevétele </t>
  </si>
  <si>
    <t>Költségvetési bevételek</t>
  </si>
  <si>
    <t>Egyéb felhalmozási célú átvett pénzeszközök (háztartások)</t>
  </si>
  <si>
    <t>Felhalmozási célú visszatérítendő támogatások, kölcsönök visszatérülése államháztartáson kívülről (háztartások)</t>
  </si>
  <si>
    <t>Működési célú visszatérítendő támogatások, kölcsönök visszatérülése államháztartáson kívülről (háztartások)</t>
  </si>
  <si>
    <t>Kamatbevételek és más nyereségjellegű bevételek</t>
  </si>
  <si>
    <t>Általános forgalmi adó visszatérítése</t>
  </si>
  <si>
    <t xml:space="preserve">Kiszámlázott általános forgalmi adó </t>
  </si>
  <si>
    <t>ebből: szabálysértési pénz- és helyszíni bírság és a közlekedési szabályszegések után kisazbott közigazgatási bírság helyi önkormányzatot megillető része</t>
  </si>
  <si>
    <t xml:space="preserve">Ebből: állandó jeleggel végzett iparűzési tevékenység után fizetett helyi iparűzési adó </t>
  </si>
  <si>
    <t xml:space="preserve">ebből: telekadó </t>
  </si>
  <si>
    <t xml:space="preserve">ebből: építményadó </t>
  </si>
  <si>
    <t>Vagyoni típusú adók</t>
  </si>
  <si>
    <t>ebből termőföld bérbeadásából származó jövedelem utáni személyi jövedelemadó</t>
  </si>
  <si>
    <t>Felhalmozási célú támogatások államháztartáson belülről</t>
  </si>
  <si>
    <t>ebből: egyéb fejezeti kezelésű előirányzatok</t>
  </si>
  <si>
    <t>ebből: fejezeti kezelésű előirányzatok EU-s programokra és azok hazai társfinanszírozása</t>
  </si>
  <si>
    <t xml:space="preserve">Egyéb felhalmozási célú támogatások bevételei államháztartáson belülről </t>
  </si>
  <si>
    <t xml:space="preserve">ebből: helyi önkormányzatok és költségvetési szerveik </t>
  </si>
  <si>
    <t xml:space="preserve">ebből: elkülönített állami pénzalapok </t>
  </si>
  <si>
    <t xml:space="preserve">ebből: központi kezelésű előirányzatok </t>
  </si>
  <si>
    <t xml:space="preserve">Települési önkormányzatok szociális, gyermekjóléti  és gyermekétkeztetési feladatainak támogatása </t>
  </si>
  <si>
    <t>900020 Önkormányzatok funkcióra nem sorolható bevételei államháztartáson kívülről</t>
  </si>
  <si>
    <t>107052 Házi segítségnyújtás</t>
  </si>
  <si>
    <t>107051 Szociális étkeztetés</t>
  </si>
  <si>
    <t>104051 Gyermekvédelmi pénzbeli és természetbeni ellátások</t>
  </si>
  <si>
    <t>096015 Gyermekétkeztetés köznevelési intézményben</t>
  </si>
  <si>
    <t>084070 A fiatalok társadalmi integrációját segítő struktúra, szakmai szolgáltatások fejlesztése, működtetése</t>
  </si>
  <si>
    <t>Jövedelemadók</t>
  </si>
  <si>
    <t>082092 Közművelődés- hagyományos közösségi kulturális értékek gondozása</t>
  </si>
  <si>
    <t>074032 Ifjuság-egészségügyi alapellátás</t>
  </si>
  <si>
    <t>074031 Család és nővédelmi egészségügyi gondozás</t>
  </si>
  <si>
    <t>072311 Fogorvosi alapellátás</t>
  </si>
  <si>
    <t>072111 Háziorvosi alapellátás</t>
  </si>
  <si>
    <t>066020 Város-, községgazdálkodási egyéb szolgáltatások</t>
  </si>
  <si>
    <t>ebből:helyi önkormányzatok és költségvetési szerveik</t>
  </si>
  <si>
    <t>041233         Hosszabb időtartamú közfoglalkoz- tatás</t>
  </si>
  <si>
    <t>018030      Támogatási célú finanszírozási műveletek</t>
  </si>
  <si>
    <t>018010 Önkorm.-ok elszámolásai a központi költségvetéssel</t>
  </si>
  <si>
    <t>013350                   Az önkorm. vagyonnal való gazdálkodással kapcs. feladatok</t>
  </si>
  <si>
    <t>013320   Köztemető-fenntartás és -működtetés</t>
  </si>
  <si>
    <t>011130 Önkorm.-ok és önkorm. hivatalok jogalkotó és ált. igazgatási tevékenysége</t>
  </si>
  <si>
    <t>Teljesített bevételek kormányzati funkciónként - Önkormányzat</t>
  </si>
  <si>
    <t>1.sz. melléklet 1.1.b) pontja</t>
  </si>
  <si>
    <t>Központi, irányító szervi támogatás</t>
  </si>
  <si>
    <t>016010 Országgyűlési, önkormányzati és európai parlamenti képviselőválasztásokhoz kapcsolódó tevékenységek</t>
  </si>
  <si>
    <t>018030           Támogatási célú finanszírozási műveletek</t>
  </si>
  <si>
    <t>011130 Önkormányzatok és önkormányzati hivatalok jogalkotó és általános igazgatási tevékenysége</t>
  </si>
  <si>
    <t>Összesen</t>
  </si>
  <si>
    <t>Teljesített bevételek kormányzati funkciónként - Hivatal</t>
  </si>
  <si>
    <t>1.sz. melléklet 1.2.b) pontja</t>
  </si>
  <si>
    <t>Finanszírozási bevételek - Hivatal</t>
  </si>
  <si>
    <t>Költségvetési bevételek - Hivatal</t>
  </si>
  <si>
    <t>1.sz. melléklet 1.2.a) pontja</t>
  </si>
  <si>
    <t>Működési cálú átvett pénzeszközök</t>
  </si>
  <si>
    <t>ebből: egyéb vállakozások</t>
  </si>
  <si>
    <t>ebből: egyéb civil szervezetek</t>
  </si>
  <si>
    <t>096015 Gyermekétkezte-tés köznevelési intézményben</t>
  </si>
  <si>
    <t>091110        Óvodai nevelés, ellátás szakmai feladatai</t>
  </si>
  <si>
    <t>018030 Támogatási célú finanszírozási műveletek</t>
  </si>
  <si>
    <t>Teljesített bevételek kormányzati funkciónként - Óvoda</t>
  </si>
  <si>
    <t>1.sz. melléklet 1.3.b) pontja</t>
  </si>
  <si>
    <t>Finanszírozási bevételek - Óvoda</t>
  </si>
  <si>
    <t xml:space="preserve"> Működési célú átvett pénzeszközök</t>
  </si>
  <si>
    <t xml:space="preserve">Ellátási díjak </t>
  </si>
  <si>
    <t>Költségvetési bevételek - Óvoda</t>
  </si>
  <si>
    <t>1.sz. melléklet 1.3.a) pontja</t>
  </si>
  <si>
    <t>Központi irányító szervi támogatás</t>
  </si>
  <si>
    <t>107051  Szociális étkeztetés</t>
  </si>
  <si>
    <t>104042 Család és gyermekjóléti szolgáltatások</t>
  </si>
  <si>
    <t>082091 Közművelődés- közösségi és társadalmi részvétel fejlesztése</t>
  </si>
  <si>
    <t>041233 Hosszabb időtartamú közfoglalkoztatás</t>
  </si>
  <si>
    <t>Teljesített bevételek kormányzati funkciónként- Baracsi Népjóléti Intézmény</t>
  </si>
  <si>
    <t>1.sz. melléklet 1.4.b) pontja</t>
  </si>
  <si>
    <t xml:space="preserve">       jegyző  </t>
  </si>
  <si>
    <t>polgármester</t>
  </si>
  <si>
    <t>Költségvetési bevételek - Baracsi Népjóléti Intézmény</t>
  </si>
  <si>
    <t>1.sz. melléklet 1.4.a)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</si>
</sst>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  <font>
      <b/>
      <sz val="10"/>
      <name val="Arial"/>
    </font>
    <font>
      <sz val="10"/>
      <name val="Arial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Fill="1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 applyFill="1"/>
    <xf numFmtId="0" fontId="6" fillId="0" borderId="6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right" vertical="top" wrapText="1"/>
    </xf>
    <xf numFmtId="3" fontId="3" fillId="0" borderId="11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righ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7" fillId="0" borderId="0" xfId="0" applyFont="1" applyFill="1"/>
    <xf numFmtId="0" fontId="5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 applyFill="1"/>
    <xf numFmtId="0" fontId="2" fillId="0" borderId="0" xfId="0" applyFont="1" applyFill="1"/>
    <xf numFmtId="3" fontId="3" fillId="0" borderId="2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righ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3" fontId="3" fillId="0" borderId="15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3" fontId="8" fillId="0" borderId="6" xfId="0" applyNumberFormat="1" applyFont="1" applyFill="1" applyBorder="1" applyAlignment="1">
      <alignment horizontal="right" vertical="top" wrapText="1"/>
    </xf>
    <xf numFmtId="3" fontId="8" fillId="0" borderId="17" xfId="0" applyNumberFormat="1" applyFont="1" applyFill="1" applyBorder="1" applyAlignment="1">
      <alignment horizontal="right" vertical="top" wrapText="1"/>
    </xf>
    <xf numFmtId="3" fontId="8" fillId="0" borderId="2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left" vertical="top" wrapText="1"/>
    </xf>
    <xf numFmtId="3" fontId="8" fillId="0" borderId="5" xfId="0" applyNumberFormat="1" applyFont="1" applyFill="1" applyBorder="1" applyAlignment="1">
      <alignment horizontal="right" vertical="top" wrapText="1"/>
    </xf>
    <xf numFmtId="3" fontId="9" fillId="0" borderId="15" xfId="0" applyNumberFormat="1" applyFont="1" applyFill="1" applyBorder="1" applyAlignment="1">
      <alignment horizontal="right" vertical="top" wrapText="1"/>
    </xf>
    <xf numFmtId="3" fontId="9" fillId="0" borderId="18" xfId="0" applyNumberFormat="1" applyFont="1" applyFill="1" applyBorder="1" applyAlignment="1">
      <alignment horizontal="right" vertical="top" wrapText="1"/>
    </xf>
    <xf numFmtId="3" fontId="9" fillId="0" borderId="5" xfId="0" applyNumberFormat="1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3" fontId="9" fillId="0" borderId="19" xfId="0" applyNumberFormat="1" applyFont="1" applyFill="1" applyBorder="1" applyAlignment="1">
      <alignment horizontal="right" vertical="top" wrapText="1"/>
    </xf>
    <xf numFmtId="3" fontId="9" fillId="0" borderId="6" xfId="0" applyNumberFormat="1" applyFont="1" applyFill="1" applyBorder="1" applyAlignment="1">
      <alignment horizontal="righ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top" wrapText="1"/>
    </xf>
    <xf numFmtId="3" fontId="9" fillId="0" borderId="20" xfId="0" applyNumberFormat="1" applyFont="1" applyFill="1" applyBorder="1" applyAlignment="1">
      <alignment horizontal="right" vertical="top" wrapText="1"/>
    </xf>
    <xf numFmtId="3" fontId="9" fillId="0" borderId="4" xfId="0" applyNumberFormat="1" applyFont="1" applyFill="1" applyBorder="1" applyAlignment="1">
      <alignment horizontal="righ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top" wrapText="1"/>
    </xf>
    <xf numFmtId="0" fontId="0" fillId="0" borderId="0" xfId="0" applyFont="1" applyFill="1" applyBorder="1" applyAlignment="1"/>
    <xf numFmtId="0" fontId="0" fillId="0" borderId="21" xfId="0" applyFont="1" applyFill="1" applyBorder="1" applyAlignment="1">
      <alignment horizontal="right"/>
    </xf>
    <xf numFmtId="0" fontId="0" fillId="0" borderId="0" xfId="0" applyFont="1" applyAlignment="1">
      <alignment horizontal="left" wrapText="1"/>
    </xf>
    <xf numFmtId="3" fontId="8" fillId="0" borderId="0" xfId="0" applyNumberFormat="1" applyFont="1" applyFill="1" applyBorder="1" applyAlignment="1">
      <alignment horizontal="right" vertical="top" wrapText="1"/>
    </xf>
    <xf numFmtId="3" fontId="8" fillId="0" borderId="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/>
    <xf numFmtId="0" fontId="0" fillId="0" borderId="2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10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3" fontId="8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3" fontId="9" fillId="0" borderId="4" xfId="0" applyNumberFormat="1" applyFont="1" applyBorder="1" applyAlignment="1">
      <alignment horizontal="righ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3" fontId="9" fillId="0" borderId="6" xfId="0" applyNumberFormat="1" applyFont="1" applyBorder="1" applyAlignment="1">
      <alignment horizontal="right" vertical="top" wrapText="1"/>
    </xf>
    <xf numFmtId="3" fontId="4" fillId="0" borderId="22" xfId="0" applyNumberFormat="1" applyFont="1" applyBorder="1" applyAlignment="1">
      <alignment horizontal="righ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right" vertical="top" wrapText="1"/>
    </xf>
    <xf numFmtId="3" fontId="8" fillId="0" borderId="5" xfId="0" applyNumberFormat="1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3" fontId="8" fillId="0" borderId="16" xfId="0" applyNumberFormat="1" applyFont="1" applyBorder="1" applyAlignment="1">
      <alignment horizontal="right" vertical="top" wrapText="1"/>
    </xf>
    <xf numFmtId="3" fontId="4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top" wrapText="1"/>
    </xf>
    <xf numFmtId="3" fontId="9" fillId="0" borderId="15" xfId="0" applyNumberFormat="1" applyFont="1" applyBorder="1" applyAlignment="1">
      <alignment horizontal="right" vertical="top" wrapText="1"/>
    </xf>
    <xf numFmtId="0" fontId="9" fillId="0" borderId="10" xfId="0" applyFont="1" applyBorder="1" applyAlignment="1">
      <alignment horizontal="center" vertical="top" wrapText="1"/>
    </xf>
    <xf numFmtId="0" fontId="0" fillId="0" borderId="0" xfId="0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3" fontId="3" fillId="0" borderId="17" xfId="0" applyNumberFormat="1" applyFont="1" applyBorder="1" applyAlignment="1">
      <alignment horizontal="right" vertical="top" wrapText="1"/>
    </xf>
    <xf numFmtId="3" fontId="6" fillId="0" borderId="6" xfId="0" applyNumberFormat="1" applyFont="1" applyFill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3" fontId="3" fillId="0" borderId="26" xfId="0" applyNumberFormat="1" applyFont="1" applyBorder="1" applyAlignment="1">
      <alignment horizontal="right" vertical="top" wrapText="1"/>
    </xf>
    <xf numFmtId="3" fontId="4" fillId="0" borderId="8" xfId="0" applyNumberFormat="1" applyFont="1" applyBorder="1" applyAlignment="1">
      <alignment horizontal="right" vertical="top" wrapText="1"/>
    </xf>
    <xf numFmtId="3" fontId="4" fillId="0" borderId="26" xfId="0" applyNumberFormat="1" applyFont="1" applyBorder="1" applyAlignment="1">
      <alignment horizontal="right" vertical="top" wrapText="1"/>
    </xf>
    <xf numFmtId="3" fontId="3" fillId="0" borderId="5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19" xfId="0" applyNumberFormat="1" applyFont="1" applyBorder="1" applyAlignment="1">
      <alignment horizontal="right" vertical="top" wrapText="1"/>
    </xf>
    <xf numFmtId="3" fontId="3" fillId="0" borderId="18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3" fontId="4" fillId="0" borderId="18" xfId="0" applyNumberFormat="1" applyFont="1" applyBorder="1" applyAlignment="1">
      <alignment horizontal="right" vertical="top" wrapText="1"/>
    </xf>
    <xf numFmtId="3" fontId="4" fillId="0" borderId="27" xfId="0" applyNumberFormat="1" applyFont="1" applyBorder="1" applyAlignment="1">
      <alignment horizontal="right"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right"/>
    </xf>
    <xf numFmtId="3" fontId="3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3" fontId="9" fillId="0" borderId="0" xfId="0" applyNumberFormat="1" applyFont="1" applyBorder="1" applyAlignment="1">
      <alignment horizontal="right" vertical="top" wrapText="1"/>
    </xf>
    <xf numFmtId="0" fontId="3" fillId="0" borderId="16" xfId="0" applyFont="1" applyFill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3189-EFBD-49E5-88E9-A626ADBCF19F}">
  <dimension ref="A1:K81"/>
  <sheetViews>
    <sheetView tabSelected="1" zoomScaleNormal="100" workbookViewId="0">
      <selection activeCell="A72" sqref="A72"/>
    </sheetView>
  </sheetViews>
  <sheetFormatPr defaultRowHeight="12.75" x14ac:dyDescent="0.2"/>
  <cols>
    <col min="1" max="1" width="7.28515625" style="1" customWidth="1"/>
    <col min="2" max="2" width="48.28515625" style="1" customWidth="1"/>
    <col min="3" max="3" width="12.5703125" style="1" customWidth="1"/>
    <col min="4" max="4" width="16.28515625" style="1" customWidth="1"/>
    <col min="5" max="5" width="16.140625" style="1" customWidth="1"/>
    <col min="6" max="6" width="15.7109375" style="1" customWidth="1"/>
    <col min="7" max="7" width="12.140625" style="1" customWidth="1"/>
    <col min="8" max="16384" width="9.140625" style="1"/>
  </cols>
  <sheetData>
    <row r="1" spans="1:10" s="42" customFormat="1" ht="12.75" customHeight="1" x14ac:dyDescent="0.2">
      <c r="A1" s="44" t="s">
        <v>74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42" customFormat="1" x14ac:dyDescent="0.2">
      <c r="A2" s="42" t="s">
        <v>73</v>
      </c>
    </row>
    <row r="3" spans="1:10" ht="13.5" thickBot="1" x14ac:dyDescent="0.25">
      <c r="D3" s="23" t="s">
        <v>16</v>
      </c>
      <c r="E3" s="23"/>
    </row>
    <row r="4" spans="1:10" s="17" customFormat="1" ht="21.95" customHeight="1" thickBot="1" x14ac:dyDescent="0.3">
      <c r="A4" s="22" t="s">
        <v>72</v>
      </c>
      <c r="B4" s="21"/>
      <c r="C4" s="21"/>
      <c r="D4" s="21"/>
      <c r="E4" s="20"/>
      <c r="F4" s="41"/>
      <c r="G4" s="41"/>
    </row>
    <row r="5" spans="1:10" s="17" customFormat="1" ht="63" customHeight="1" x14ac:dyDescent="0.25">
      <c r="A5" s="18" t="s">
        <v>14</v>
      </c>
      <c r="B5" s="18" t="s">
        <v>13</v>
      </c>
      <c r="C5" s="18" t="s">
        <v>12</v>
      </c>
      <c r="D5" s="18" t="s">
        <v>11</v>
      </c>
      <c r="E5" s="18" t="s">
        <v>10</v>
      </c>
    </row>
    <row r="6" spans="1:10" ht="25.5" x14ac:dyDescent="0.2">
      <c r="A6" s="16">
        <v>1</v>
      </c>
      <c r="B6" s="15" t="s">
        <v>71</v>
      </c>
      <c r="C6" s="14">
        <v>79793285</v>
      </c>
      <c r="D6" s="14">
        <v>79904671</v>
      </c>
      <c r="E6" s="14">
        <v>79904671</v>
      </c>
    </row>
    <row r="7" spans="1:10" ht="25.5" x14ac:dyDescent="0.2">
      <c r="A7" s="16">
        <v>2</v>
      </c>
      <c r="B7" s="15" t="s">
        <v>70</v>
      </c>
      <c r="C7" s="14">
        <v>48391233</v>
      </c>
      <c r="D7" s="14">
        <v>51641767</v>
      </c>
      <c r="E7" s="14">
        <v>51641767</v>
      </c>
    </row>
    <row r="8" spans="1:10" ht="25.5" x14ac:dyDescent="0.2">
      <c r="A8" s="16">
        <v>3</v>
      </c>
      <c r="B8" s="15" t="s">
        <v>69</v>
      </c>
      <c r="C8" s="14">
        <v>38967215</v>
      </c>
      <c r="D8" s="14">
        <v>42968707</v>
      </c>
      <c r="E8" s="14">
        <v>42968707</v>
      </c>
    </row>
    <row r="9" spans="1:10" ht="25.5" x14ac:dyDescent="0.2">
      <c r="A9" s="16">
        <v>4</v>
      </c>
      <c r="B9" s="15" t="s">
        <v>68</v>
      </c>
      <c r="C9" s="14">
        <v>4271300</v>
      </c>
      <c r="D9" s="14">
        <v>4957519</v>
      </c>
      <c r="E9" s="14">
        <v>4957519</v>
      </c>
    </row>
    <row r="10" spans="1:10" ht="26.25" thickBot="1" x14ac:dyDescent="0.25">
      <c r="A10" s="13">
        <v>5</v>
      </c>
      <c r="B10" s="12" t="s">
        <v>67</v>
      </c>
      <c r="C10" s="11">
        <v>0</v>
      </c>
      <c r="D10" s="11">
        <v>5453510</v>
      </c>
      <c r="E10" s="11">
        <v>5453510</v>
      </c>
    </row>
    <row r="11" spans="1:10" s="40" customFormat="1" ht="13.5" thickBot="1" x14ac:dyDescent="0.25">
      <c r="A11" s="10">
        <v>6</v>
      </c>
      <c r="B11" s="9" t="s">
        <v>66</v>
      </c>
      <c r="C11" s="8">
        <f>SUM(C6:C10)</f>
        <v>171423033</v>
      </c>
      <c r="D11" s="8">
        <f>SUM(D6:D10)</f>
        <v>184926174</v>
      </c>
      <c r="E11" s="8">
        <f>SUM(E6:E10)</f>
        <v>184926174</v>
      </c>
    </row>
    <row r="12" spans="1:10" ht="26.25" thickBot="1" x14ac:dyDescent="0.25">
      <c r="A12" s="10">
        <v>7</v>
      </c>
      <c r="B12" s="9" t="s">
        <v>65</v>
      </c>
      <c r="C12" s="8">
        <v>24332851</v>
      </c>
      <c r="D12" s="8">
        <v>58028477</v>
      </c>
      <c r="E12" s="7">
        <v>49378519</v>
      </c>
    </row>
    <row r="13" spans="1:10" x14ac:dyDescent="0.2">
      <c r="A13" s="16">
        <v>8</v>
      </c>
      <c r="B13" s="15" t="s">
        <v>64</v>
      </c>
      <c r="C13" s="14">
        <v>0</v>
      </c>
      <c r="D13" s="14">
        <v>0</v>
      </c>
      <c r="E13" s="14">
        <v>302000</v>
      </c>
    </row>
    <row r="14" spans="1:10" ht="25.5" x14ac:dyDescent="0.2">
      <c r="A14" s="16">
        <v>9</v>
      </c>
      <c r="B14" s="15" t="s">
        <v>57</v>
      </c>
      <c r="C14" s="14">
        <v>0</v>
      </c>
      <c r="D14" s="14">
        <v>0</v>
      </c>
      <c r="E14" s="14">
        <v>26730335</v>
      </c>
    </row>
    <row r="15" spans="1:10" x14ac:dyDescent="0.2">
      <c r="A15" s="16">
        <v>10</v>
      </c>
      <c r="B15" s="15" t="s">
        <v>63</v>
      </c>
      <c r="C15" s="14">
        <v>0</v>
      </c>
      <c r="D15" s="14">
        <v>0</v>
      </c>
      <c r="E15" s="14">
        <v>15783400</v>
      </c>
    </row>
    <row r="16" spans="1:10" x14ac:dyDescent="0.2">
      <c r="A16" s="16">
        <v>11</v>
      </c>
      <c r="B16" s="15" t="s">
        <v>62</v>
      </c>
      <c r="C16" s="14">
        <v>0</v>
      </c>
      <c r="D16" s="14">
        <v>0</v>
      </c>
      <c r="E16" s="14">
        <v>5956217</v>
      </c>
    </row>
    <row r="17" spans="1:5" ht="13.5" thickBot="1" x14ac:dyDescent="0.25">
      <c r="A17" s="16">
        <v>12</v>
      </c>
      <c r="B17" s="15" t="s">
        <v>61</v>
      </c>
      <c r="C17" s="14">
        <v>0</v>
      </c>
      <c r="D17" s="14">
        <v>0</v>
      </c>
      <c r="E17" s="14">
        <v>606567</v>
      </c>
    </row>
    <row r="18" spans="1:5" ht="26.25" thickBot="1" x14ac:dyDescent="0.25">
      <c r="A18" s="10">
        <v>13</v>
      </c>
      <c r="B18" s="9" t="s">
        <v>60</v>
      </c>
      <c r="C18" s="8">
        <f>+C11+C12</f>
        <v>195755884</v>
      </c>
      <c r="D18" s="8">
        <f>+D11+D12</f>
        <v>242954651</v>
      </c>
      <c r="E18" s="8">
        <f>+E11+E12</f>
        <v>234304693</v>
      </c>
    </row>
    <row r="19" spans="1:5" x14ac:dyDescent="0.2">
      <c r="A19" s="39">
        <v>14</v>
      </c>
      <c r="B19" s="36" t="s">
        <v>59</v>
      </c>
      <c r="C19" s="38"/>
      <c r="D19" s="35">
        <v>20381965</v>
      </c>
      <c r="E19" s="35">
        <v>20381965</v>
      </c>
    </row>
    <row r="20" spans="1:5" ht="25.5" x14ac:dyDescent="0.2">
      <c r="A20" s="16">
        <v>15</v>
      </c>
      <c r="B20" s="15" t="s">
        <v>58</v>
      </c>
      <c r="C20" s="14">
        <v>0</v>
      </c>
      <c r="D20" s="14"/>
      <c r="E20" s="14">
        <v>436800</v>
      </c>
    </row>
    <row r="21" spans="1:5" ht="25.5" x14ac:dyDescent="0.2">
      <c r="A21" s="16">
        <v>16</v>
      </c>
      <c r="B21" s="15" t="s">
        <v>57</v>
      </c>
      <c r="C21" s="14">
        <v>0</v>
      </c>
      <c r="D21" s="14">
        <v>0</v>
      </c>
      <c r="E21" s="14">
        <v>315000</v>
      </c>
    </row>
    <row r="22" spans="1:5" ht="13.5" thickBot="1" x14ac:dyDescent="0.25">
      <c r="A22" s="30">
        <v>17</v>
      </c>
      <c r="B22" s="29" t="s">
        <v>56</v>
      </c>
      <c r="C22" s="28">
        <v>0</v>
      </c>
      <c r="D22" s="28">
        <v>0</v>
      </c>
      <c r="E22" s="28">
        <v>121800</v>
      </c>
    </row>
    <row r="23" spans="1:5" ht="26.25" thickBot="1" x14ac:dyDescent="0.25">
      <c r="A23" s="10">
        <v>18</v>
      </c>
      <c r="B23" s="9" t="s">
        <v>55</v>
      </c>
      <c r="C23" s="8">
        <f>+C20</f>
        <v>0</v>
      </c>
      <c r="D23" s="8">
        <f>SUM(D19:D22)</f>
        <v>20381965</v>
      </c>
      <c r="E23" s="8">
        <f>SUM(E19:E20)</f>
        <v>20818765</v>
      </c>
    </row>
    <row r="24" spans="1:5" x14ac:dyDescent="0.2">
      <c r="A24" s="27">
        <v>19</v>
      </c>
      <c r="B24" s="26" t="s">
        <v>54</v>
      </c>
      <c r="C24" s="25">
        <v>0</v>
      </c>
      <c r="D24" s="25">
        <v>0</v>
      </c>
      <c r="E24" s="25">
        <v>17157</v>
      </c>
    </row>
    <row r="25" spans="1:5" ht="26.25" thickBot="1" x14ac:dyDescent="0.25">
      <c r="A25" s="13">
        <v>20</v>
      </c>
      <c r="B25" s="12" t="s">
        <v>53</v>
      </c>
      <c r="C25" s="11">
        <v>0</v>
      </c>
      <c r="D25" s="11">
        <v>0</v>
      </c>
      <c r="E25" s="11">
        <v>17157</v>
      </c>
    </row>
    <row r="26" spans="1:5" ht="13.5" thickBot="1" x14ac:dyDescent="0.25">
      <c r="A26" s="10">
        <v>21</v>
      </c>
      <c r="B26" s="9" t="s">
        <v>52</v>
      </c>
      <c r="C26" s="8">
        <f>+C24+C25</f>
        <v>0</v>
      </c>
      <c r="D26" s="8">
        <f>+D24+D25</f>
        <v>0</v>
      </c>
      <c r="E26" s="8">
        <f>SUM(E24)</f>
        <v>17157</v>
      </c>
    </row>
    <row r="27" spans="1:5" ht="13.5" thickBot="1" x14ac:dyDescent="0.25">
      <c r="A27" s="10">
        <v>22</v>
      </c>
      <c r="B27" s="9" t="s">
        <v>51</v>
      </c>
      <c r="C27" s="8">
        <v>11000000</v>
      </c>
      <c r="D27" s="8">
        <v>13000000</v>
      </c>
      <c r="E27" s="7">
        <f>SUM(E28:E30)</f>
        <v>13718632</v>
      </c>
    </row>
    <row r="28" spans="1:5" x14ac:dyDescent="0.2">
      <c r="A28" s="27">
        <v>23</v>
      </c>
      <c r="B28" s="26" t="s">
        <v>50</v>
      </c>
      <c r="C28" s="25">
        <v>0</v>
      </c>
      <c r="D28" s="25">
        <v>0</v>
      </c>
      <c r="E28" s="25">
        <v>102076</v>
      </c>
    </row>
    <row r="29" spans="1:5" x14ac:dyDescent="0.2">
      <c r="A29" s="16">
        <v>24</v>
      </c>
      <c r="B29" s="15" t="s">
        <v>49</v>
      </c>
      <c r="C29" s="14">
        <v>0</v>
      </c>
      <c r="D29" s="14">
        <v>0</v>
      </c>
      <c r="E29" s="14">
        <v>13387223</v>
      </c>
    </row>
    <row r="30" spans="1:5" ht="13.5" thickBot="1" x14ac:dyDescent="0.25">
      <c r="A30" s="13">
        <v>25</v>
      </c>
      <c r="B30" s="12" t="s">
        <v>48</v>
      </c>
      <c r="C30" s="11">
        <v>0</v>
      </c>
      <c r="D30" s="11">
        <v>0</v>
      </c>
      <c r="E30" s="11">
        <v>229333</v>
      </c>
    </row>
    <row r="31" spans="1:5" ht="13.5" thickBot="1" x14ac:dyDescent="0.25">
      <c r="A31" s="10">
        <v>26</v>
      </c>
      <c r="B31" s="9" t="s">
        <v>47</v>
      </c>
      <c r="C31" s="8">
        <v>98000000</v>
      </c>
      <c r="D31" s="8">
        <v>98000000</v>
      </c>
      <c r="E31" s="7">
        <v>104592385</v>
      </c>
    </row>
    <row r="32" spans="1:5" ht="26.25" thickBot="1" x14ac:dyDescent="0.25">
      <c r="A32" s="37">
        <v>27</v>
      </c>
      <c r="B32" s="36" t="s">
        <v>46</v>
      </c>
      <c r="C32" s="35">
        <v>0</v>
      </c>
      <c r="D32" s="35">
        <v>0</v>
      </c>
      <c r="E32" s="35">
        <v>104592385</v>
      </c>
    </row>
    <row r="33" spans="1:5" ht="13.5" thickBot="1" x14ac:dyDescent="0.25">
      <c r="A33" s="10">
        <v>28</v>
      </c>
      <c r="B33" s="9" t="s">
        <v>45</v>
      </c>
      <c r="C33" s="8">
        <v>10000000</v>
      </c>
      <c r="D33" s="8">
        <v>10000000</v>
      </c>
      <c r="E33" s="7">
        <v>11146396</v>
      </c>
    </row>
    <row r="34" spans="1:5" ht="25.5" x14ac:dyDescent="0.2">
      <c r="A34" s="37">
        <v>29</v>
      </c>
      <c r="B34" s="36" t="s">
        <v>44</v>
      </c>
      <c r="C34" s="35">
        <v>0</v>
      </c>
      <c r="D34" s="35">
        <v>0</v>
      </c>
      <c r="E34" s="35">
        <v>11146396</v>
      </c>
    </row>
    <row r="35" spans="1:5" ht="13.5" thickBot="1" x14ac:dyDescent="0.25">
      <c r="A35" s="34">
        <v>30</v>
      </c>
      <c r="B35" s="33" t="s">
        <v>43</v>
      </c>
      <c r="C35" s="32">
        <f>SUM(C31:C33)</f>
        <v>108000000</v>
      </c>
      <c r="D35" s="32">
        <f>SUM(D31:D33)</f>
        <v>108000000</v>
      </c>
      <c r="E35" s="31">
        <f>SUM(E31+E33)</f>
        <v>115738781</v>
      </c>
    </row>
    <row r="36" spans="1:5" x14ac:dyDescent="0.2">
      <c r="A36" s="27">
        <v>31</v>
      </c>
      <c r="B36" s="26" t="s">
        <v>42</v>
      </c>
      <c r="C36" s="25">
        <v>500000</v>
      </c>
      <c r="D36" s="25">
        <v>500000</v>
      </c>
      <c r="E36" s="25">
        <v>2719728</v>
      </c>
    </row>
    <row r="37" spans="1:5" ht="51" x14ac:dyDescent="0.2">
      <c r="A37" s="16">
        <v>32</v>
      </c>
      <c r="B37" s="15" t="s">
        <v>41</v>
      </c>
      <c r="C37" s="14">
        <v>0</v>
      </c>
      <c r="D37" s="14">
        <v>0</v>
      </c>
      <c r="E37" s="14">
        <v>920</v>
      </c>
    </row>
    <row r="38" spans="1:5" ht="13.5" thickBot="1" x14ac:dyDescent="0.25">
      <c r="A38" s="30">
        <v>33</v>
      </c>
      <c r="B38" s="29" t="s">
        <v>40</v>
      </c>
      <c r="C38" s="28">
        <v>0</v>
      </c>
      <c r="D38" s="28">
        <v>0</v>
      </c>
      <c r="E38" s="28">
        <v>1682113</v>
      </c>
    </row>
    <row r="39" spans="1:5" ht="13.5" thickBot="1" x14ac:dyDescent="0.25">
      <c r="A39" s="10">
        <v>34</v>
      </c>
      <c r="B39" s="9" t="s">
        <v>39</v>
      </c>
      <c r="C39" s="8">
        <f>+C26+C35+C36+C27</f>
        <v>119500000</v>
      </c>
      <c r="D39" s="8">
        <f>+D26+D35+D36+D27</f>
        <v>121500000</v>
      </c>
      <c r="E39" s="8">
        <f>+E26+E35+E36+E27</f>
        <v>132194298</v>
      </c>
    </row>
    <row r="40" spans="1:5" x14ac:dyDescent="0.2">
      <c r="A40" s="27">
        <v>35</v>
      </c>
      <c r="B40" s="26" t="s">
        <v>38</v>
      </c>
      <c r="C40" s="25">
        <v>1000000</v>
      </c>
      <c r="D40" s="25">
        <v>1000000</v>
      </c>
      <c r="E40" s="25">
        <v>472985</v>
      </c>
    </row>
    <row r="41" spans="1:5" x14ac:dyDescent="0.2">
      <c r="A41" s="16">
        <v>36</v>
      </c>
      <c r="B41" s="15" t="s">
        <v>37</v>
      </c>
      <c r="C41" s="14">
        <v>250000</v>
      </c>
      <c r="D41" s="14">
        <v>250000</v>
      </c>
      <c r="E41" s="14">
        <v>752724</v>
      </c>
    </row>
    <row r="42" spans="1:5" x14ac:dyDescent="0.2">
      <c r="A42" s="16">
        <v>37</v>
      </c>
      <c r="B42" s="15" t="s">
        <v>36</v>
      </c>
      <c r="C42" s="14">
        <v>49200</v>
      </c>
      <c r="D42" s="14">
        <v>6034306</v>
      </c>
      <c r="E42" s="14">
        <v>6032968</v>
      </c>
    </row>
    <row r="43" spans="1:5" x14ac:dyDescent="0.2">
      <c r="A43" s="16">
        <v>38</v>
      </c>
      <c r="B43" s="15" t="s">
        <v>35</v>
      </c>
      <c r="C43" s="14">
        <v>0</v>
      </c>
      <c r="D43" s="14">
        <v>0</v>
      </c>
      <c r="E43" s="14">
        <v>5882709</v>
      </c>
    </row>
    <row r="44" spans="1:5" x14ac:dyDescent="0.2">
      <c r="A44" s="16">
        <v>39</v>
      </c>
      <c r="B44" s="15" t="s">
        <v>34</v>
      </c>
      <c r="C44" s="14">
        <v>11302506</v>
      </c>
      <c r="D44" s="14">
        <v>11302506</v>
      </c>
      <c r="E44" s="14">
        <v>13315489</v>
      </c>
    </row>
    <row r="45" spans="1:5" x14ac:dyDescent="0.2">
      <c r="A45" s="16">
        <v>40</v>
      </c>
      <c r="B45" s="15" t="s">
        <v>33</v>
      </c>
      <c r="C45" s="14">
        <v>3338325</v>
      </c>
      <c r="D45" s="14">
        <v>3413916</v>
      </c>
      <c r="E45" s="14">
        <v>3443016</v>
      </c>
    </row>
    <row r="46" spans="1:5" x14ac:dyDescent="0.2">
      <c r="A46" s="16">
        <v>41</v>
      </c>
      <c r="B46" s="15" t="s">
        <v>32</v>
      </c>
      <c r="C46" s="14">
        <v>1195240</v>
      </c>
      <c r="D46" s="14">
        <v>2132080</v>
      </c>
      <c r="E46" s="14">
        <v>2710687</v>
      </c>
    </row>
    <row r="47" spans="1:5" x14ac:dyDescent="0.2">
      <c r="A47" s="16">
        <v>42</v>
      </c>
      <c r="B47" s="15" t="s">
        <v>31</v>
      </c>
      <c r="C47" s="14">
        <v>39000</v>
      </c>
      <c r="D47" s="14">
        <v>39000</v>
      </c>
      <c r="E47" s="14">
        <v>7623</v>
      </c>
    </row>
    <row r="48" spans="1:5" ht="13.5" thickBot="1" x14ac:dyDescent="0.25">
      <c r="A48" s="13">
        <v>43</v>
      </c>
      <c r="B48" s="12" t="s">
        <v>30</v>
      </c>
      <c r="C48" s="11">
        <v>0</v>
      </c>
      <c r="D48" s="11">
        <v>0</v>
      </c>
      <c r="E48" s="11">
        <v>45743</v>
      </c>
    </row>
    <row r="49" spans="1:7" ht="13.5" thickBot="1" x14ac:dyDescent="0.25">
      <c r="A49" s="10">
        <v>44</v>
      </c>
      <c r="B49" s="9" t="s">
        <v>29</v>
      </c>
      <c r="C49" s="8">
        <f>SUM(C40:C48)</f>
        <v>17174271</v>
      </c>
      <c r="D49" s="8">
        <f>SUM(D40:D48)</f>
        <v>24171808</v>
      </c>
      <c r="E49" s="8">
        <f>SUM(E40+E41+E42+E44+E45+E46+E47+E48)</f>
        <v>26781235</v>
      </c>
    </row>
    <row r="50" spans="1:7" ht="13.5" thickBot="1" x14ac:dyDescent="0.25">
      <c r="A50" s="27">
        <v>45</v>
      </c>
      <c r="B50" s="26" t="s">
        <v>28</v>
      </c>
      <c r="C50" s="25">
        <v>0</v>
      </c>
      <c r="D50" s="25">
        <v>0</v>
      </c>
      <c r="E50" s="25">
        <v>50000</v>
      </c>
    </row>
    <row r="51" spans="1:7" ht="13.5" thickBot="1" x14ac:dyDescent="0.25">
      <c r="A51" s="10">
        <v>46</v>
      </c>
      <c r="B51" s="9" t="s">
        <v>27</v>
      </c>
      <c r="C51" s="8">
        <f>+C50</f>
        <v>0</v>
      </c>
      <c r="D51" s="8">
        <f>+D50</f>
        <v>0</v>
      </c>
      <c r="E51" s="8">
        <f>+E50</f>
        <v>50000</v>
      </c>
    </row>
    <row r="52" spans="1:7" ht="25.5" x14ac:dyDescent="0.2">
      <c r="A52" s="27">
        <v>47</v>
      </c>
      <c r="B52" s="26" t="s">
        <v>26</v>
      </c>
      <c r="C52" s="25">
        <v>0</v>
      </c>
      <c r="D52" s="25">
        <v>0</v>
      </c>
      <c r="E52" s="25">
        <v>0</v>
      </c>
    </row>
    <row r="53" spans="1:7" x14ac:dyDescent="0.2">
      <c r="A53" s="16">
        <v>48</v>
      </c>
      <c r="B53" s="15" t="s">
        <v>25</v>
      </c>
      <c r="C53" s="14">
        <v>0</v>
      </c>
      <c r="D53" s="14">
        <v>0</v>
      </c>
      <c r="E53" s="14">
        <v>730350</v>
      </c>
    </row>
    <row r="54" spans="1:7" ht="13.5" thickBot="1" x14ac:dyDescent="0.25">
      <c r="A54" s="13">
        <v>49</v>
      </c>
      <c r="B54" s="12" t="s">
        <v>24</v>
      </c>
      <c r="C54" s="11">
        <v>0</v>
      </c>
      <c r="D54" s="11">
        <v>0</v>
      </c>
      <c r="E54" s="11">
        <v>730350</v>
      </c>
    </row>
    <row r="55" spans="1:7" ht="13.5" thickBot="1" x14ac:dyDescent="0.25">
      <c r="A55" s="10">
        <v>50</v>
      </c>
      <c r="B55" s="9" t="s">
        <v>23</v>
      </c>
      <c r="C55" s="8">
        <f>SUM(C52:C54)</f>
        <v>0</v>
      </c>
      <c r="D55" s="8">
        <f>SUM(D52:D54)</f>
        <v>0</v>
      </c>
      <c r="E55" s="8">
        <f>SUM(E52+E53)</f>
        <v>730350</v>
      </c>
    </row>
    <row r="56" spans="1:7" ht="25.5" x14ac:dyDescent="0.2">
      <c r="A56" s="27">
        <v>51</v>
      </c>
      <c r="B56" s="26" t="s">
        <v>22</v>
      </c>
      <c r="C56" s="25">
        <v>339892</v>
      </c>
      <c r="D56" s="25">
        <v>339892</v>
      </c>
      <c r="E56" s="25">
        <v>299732</v>
      </c>
    </row>
    <row r="57" spans="1:7" x14ac:dyDescent="0.2">
      <c r="A57" s="16">
        <v>52</v>
      </c>
      <c r="B57" s="15" t="s">
        <v>21</v>
      </c>
      <c r="C57" s="14">
        <v>0</v>
      </c>
      <c r="D57" s="14">
        <v>0</v>
      </c>
      <c r="E57" s="14">
        <v>299732</v>
      </c>
    </row>
    <row r="58" spans="1:7" x14ac:dyDescent="0.2">
      <c r="A58" s="16">
        <v>53</v>
      </c>
      <c r="B58" s="15" t="s">
        <v>20</v>
      </c>
      <c r="C58" s="14">
        <v>0</v>
      </c>
      <c r="D58" s="14">
        <v>0</v>
      </c>
      <c r="E58" s="14">
        <v>3080979</v>
      </c>
    </row>
    <row r="59" spans="1:7" ht="13.5" thickBot="1" x14ac:dyDescent="0.25">
      <c r="A59" s="13">
        <v>54</v>
      </c>
      <c r="B59" s="12" t="s">
        <v>19</v>
      </c>
      <c r="C59" s="11">
        <v>0</v>
      </c>
      <c r="D59" s="11">
        <v>0</v>
      </c>
      <c r="E59" s="11">
        <v>3080979</v>
      </c>
    </row>
    <row r="60" spans="1:7" ht="13.5" thickBot="1" x14ac:dyDescent="0.25">
      <c r="A60" s="10">
        <v>55</v>
      </c>
      <c r="B60" s="9" t="s">
        <v>18</v>
      </c>
      <c r="C60" s="8">
        <f>SUM(C56:C59)</f>
        <v>339892</v>
      </c>
      <c r="D60" s="8">
        <f>SUM(D56:D59)</f>
        <v>339892</v>
      </c>
      <c r="E60" s="8">
        <f>SUM(E56+E58)</f>
        <v>3380711</v>
      </c>
    </row>
    <row r="61" spans="1:7" ht="13.5" thickBot="1" x14ac:dyDescent="0.25">
      <c r="A61" s="10">
        <v>56</v>
      </c>
      <c r="B61" s="9" t="s">
        <v>17</v>
      </c>
      <c r="C61" s="8">
        <f>+C18+C23+C39+C49+C51+C55+C60</f>
        <v>332770047</v>
      </c>
      <c r="D61" s="8">
        <f>+D18+D23+D39+D49+D51+D55+D60</f>
        <v>409348316</v>
      </c>
      <c r="E61" s="8">
        <f>+E18+E23+E39+E49+E51+E55+E60</f>
        <v>418260052</v>
      </c>
    </row>
    <row r="62" spans="1:7" x14ac:dyDescent="0.2">
      <c r="A62" s="24"/>
    </row>
    <row r="63" spans="1:7" ht="13.5" thickBot="1" x14ac:dyDescent="0.25">
      <c r="D63" s="23" t="s">
        <v>16</v>
      </c>
      <c r="E63" s="23"/>
    </row>
    <row r="64" spans="1:7" s="17" customFormat="1" ht="21.95" customHeight="1" thickBot="1" x14ac:dyDescent="0.3">
      <c r="A64" s="22" t="s">
        <v>15</v>
      </c>
      <c r="B64" s="21"/>
      <c r="C64" s="21"/>
      <c r="D64" s="21"/>
      <c r="E64" s="20"/>
      <c r="F64" s="19"/>
      <c r="G64" s="19"/>
    </row>
    <row r="65" spans="1:11" s="17" customFormat="1" ht="63" customHeight="1" x14ac:dyDescent="0.25">
      <c r="A65" s="18" t="s">
        <v>14</v>
      </c>
      <c r="B65" s="18" t="s">
        <v>13</v>
      </c>
      <c r="C65" s="18" t="s">
        <v>12</v>
      </c>
      <c r="D65" s="18" t="s">
        <v>11</v>
      </c>
      <c r="E65" s="18" t="s">
        <v>10</v>
      </c>
    </row>
    <row r="66" spans="1:11" x14ac:dyDescent="0.2">
      <c r="A66" s="16">
        <v>1</v>
      </c>
      <c r="B66" s="15" t="s">
        <v>9</v>
      </c>
      <c r="C66" s="14">
        <v>0</v>
      </c>
      <c r="D66" s="14">
        <v>338922445</v>
      </c>
      <c r="E66" s="14">
        <v>338922445</v>
      </c>
    </row>
    <row r="67" spans="1:11" x14ac:dyDescent="0.2">
      <c r="A67" s="13">
        <v>2</v>
      </c>
      <c r="B67" s="12" t="s">
        <v>8</v>
      </c>
      <c r="C67" s="11">
        <v>0</v>
      </c>
      <c r="D67" s="11">
        <v>338922445</v>
      </c>
      <c r="E67" s="11">
        <v>338922445</v>
      </c>
    </row>
    <row r="68" spans="1:11" ht="13.5" thickBot="1" x14ac:dyDescent="0.25">
      <c r="A68" s="13">
        <v>3</v>
      </c>
      <c r="B68" s="12" t="s">
        <v>7</v>
      </c>
      <c r="C68" s="11">
        <v>0</v>
      </c>
      <c r="D68" s="11">
        <v>0</v>
      </c>
      <c r="E68" s="11">
        <v>6613414</v>
      </c>
    </row>
    <row r="69" spans="1:11" ht="13.5" thickBot="1" x14ac:dyDescent="0.25">
      <c r="A69" s="10">
        <v>4</v>
      </c>
      <c r="B69" s="9" t="s">
        <v>6</v>
      </c>
      <c r="C69" s="8">
        <v>0</v>
      </c>
      <c r="D69" s="8">
        <f>+D67+D68</f>
        <v>338922445</v>
      </c>
      <c r="E69" s="7">
        <f>+E67+E68</f>
        <v>345535859</v>
      </c>
    </row>
    <row r="70" spans="1:11" ht="13.5" thickBot="1" x14ac:dyDescent="0.25">
      <c r="A70" s="10">
        <v>5</v>
      </c>
      <c r="B70" s="9" t="s">
        <v>5</v>
      </c>
      <c r="C70" s="8">
        <v>0</v>
      </c>
      <c r="D70" s="8">
        <f>+D69</f>
        <v>338922445</v>
      </c>
      <c r="E70" s="7">
        <f>+E69</f>
        <v>345535859</v>
      </c>
    </row>
    <row r="72" spans="1:11" s="2" customFormat="1" ht="14.25" x14ac:dyDescent="0.2">
      <c r="A72" s="5" t="s">
        <v>4</v>
      </c>
      <c r="B72" s="5"/>
      <c r="C72" s="6"/>
      <c r="D72" s="6"/>
      <c r="E72" s="6"/>
      <c r="F72" s="6"/>
      <c r="G72" s="6"/>
      <c r="H72" s="6"/>
      <c r="I72" s="6"/>
      <c r="J72" s="6"/>
      <c r="K72" s="6"/>
    </row>
    <row r="73" spans="1:11" s="2" customFormat="1" ht="14.25" x14ac:dyDescent="0.2">
      <c r="A73" s="5"/>
      <c r="B73" s="5"/>
      <c r="C73" s="6"/>
      <c r="D73" s="6"/>
    </row>
    <row r="74" spans="1:11" s="2" customFormat="1" ht="14.25" x14ac:dyDescent="0.2">
      <c r="A74" s="5"/>
      <c r="B74" s="5"/>
      <c r="C74" s="4" t="s">
        <v>3</v>
      </c>
      <c r="D74" s="4"/>
      <c r="E74" s="3" t="s">
        <v>2</v>
      </c>
      <c r="F74" s="3"/>
      <c r="G74" s="3"/>
    </row>
    <row r="75" spans="1:11" s="2" customFormat="1" ht="14.25" x14ac:dyDescent="0.2">
      <c r="A75" s="5"/>
      <c r="B75" s="5"/>
      <c r="C75" s="4" t="s">
        <v>1</v>
      </c>
      <c r="D75" s="4"/>
      <c r="E75" s="3" t="s">
        <v>0</v>
      </c>
      <c r="F75" s="3"/>
      <c r="G75" s="3"/>
    </row>
    <row r="76" spans="1:11" s="2" customFormat="1" ht="14.25" x14ac:dyDescent="0.2">
      <c r="A76" s="5"/>
      <c r="B76" s="5"/>
      <c r="C76" s="4"/>
      <c r="D76" s="4"/>
      <c r="E76" s="3"/>
      <c r="F76" s="3"/>
      <c r="G76" s="3"/>
    </row>
    <row r="77" spans="1:11" s="2" customFormat="1" ht="14.25" x14ac:dyDescent="0.2">
      <c r="A77" s="5"/>
      <c r="B77" s="5"/>
      <c r="C77" s="4"/>
      <c r="D77" s="4"/>
      <c r="E77" s="3"/>
      <c r="F77" s="3"/>
      <c r="G77" s="3"/>
    </row>
    <row r="78" spans="1:11" s="2" customFormat="1" ht="14.25" x14ac:dyDescent="0.2">
      <c r="A78" s="5"/>
      <c r="B78" s="5"/>
      <c r="C78" s="4"/>
      <c r="D78" s="4"/>
      <c r="E78" s="3"/>
      <c r="F78" s="3"/>
      <c r="G78" s="3"/>
    </row>
    <row r="79" spans="1:11" s="2" customFormat="1" ht="14.25" x14ac:dyDescent="0.2">
      <c r="A79" s="5"/>
      <c r="B79" s="5"/>
      <c r="C79" s="4"/>
      <c r="D79" s="4"/>
      <c r="E79" s="3"/>
      <c r="F79" s="3"/>
      <c r="G79" s="3"/>
    </row>
    <row r="80" spans="1:11" s="2" customFormat="1" ht="14.25" x14ac:dyDescent="0.2">
      <c r="A80" s="5"/>
      <c r="B80" s="5"/>
      <c r="C80" s="4"/>
      <c r="D80" s="4"/>
      <c r="E80" s="3"/>
      <c r="F80" s="3"/>
      <c r="G80" s="3"/>
    </row>
    <row r="81" spans="1:7" s="2" customFormat="1" ht="14.25" x14ac:dyDescent="0.2">
      <c r="A81" s="5"/>
      <c r="B81" s="5"/>
      <c r="C81" s="4"/>
      <c r="D81" s="4"/>
      <c r="E81" s="3"/>
      <c r="F81" s="3"/>
      <c r="G81" s="3"/>
    </row>
  </sheetData>
  <mergeCells count="5">
    <mergeCell ref="A1:J1"/>
    <mergeCell ref="D3:E3"/>
    <mergeCell ref="A4:E4"/>
    <mergeCell ref="D63:E63"/>
    <mergeCell ref="A64:E6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AC77-88D1-4656-AFBB-BE90F254D8D4}">
  <dimension ref="A1:J268"/>
  <sheetViews>
    <sheetView topLeftCell="A175" workbookViewId="0">
      <selection activeCell="A72" sqref="A72"/>
    </sheetView>
  </sheetViews>
  <sheetFormatPr defaultRowHeight="12.75" x14ac:dyDescent="0.2"/>
  <cols>
    <col min="1" max="1" width="8.140625" style="45" customWidth="1"/>
    <col min="2" max="2" width="52.28515625" style="45" customWidth="1"/>
    <col min="3" max="3" width="14.140625" style="45" customWidth="1"/>
    <col min="4" max="4" width="13.140625" style="45" customWidth="1"/>
    <col min="5" max="5" width="15.140625" style="45" customWidth="1"/>
    <col min="6" max="6" width="14.28515625" style="45" customWidth="1"/>
    <col min="7" max="8" width="13.28515625" style="45" customWidth="1"/>
    <col min="9" max="9" width="14.42578125" style="45" customWidth="1"/>
    <col min="10" max="16384" width="9.140625" style="45"/>
  </cols>
  <sheetData>
    <row r="1" spans="1:8" s="42" customFormat="1" ht="12.75" customHeight="1" x14ac:dyDescent="0.2">
      <c r="A1" s="44" t="s">
        <v>74</v>
      </c>
      <c r="B1" s="43"/>
      <c r="C1" s="43"/>
      <c r="D1" s="43"/>
      <c r="E1" s="43"/>
      <c r="F1" s="43"/>
      <c r="G1" s="43"/>
      <c r="H1" s="43"/>
    </row>
    <row r="2" spans="1:8" s="42" customFormat="1" x14ac:dyDescent="0.2">
      <c r="A2" s="42" t="s">
        <v>123</v>
      </c>
    </row>
    <row r="3" spans="1:8" s="42" customFormat="1" ht="13.5" thickBot="1" x14ac:dyDescent="0.25">
      <c r="G3" s="68" t="s">
        <v>16</v>
      </c>
      <c r="H3" s="68"/>
    </row>
    <row r="4" spans="1:8" ht="17.25" customHeight="1" thickBot="1" x14ac:dyDescent="0.25">
      <c r="A4" s="22" t="s">
        <v>122</v>
      </c>
      <c r="B4" s="21"/>
      <c r="C4" s="21"/>
      <c r="D4" s="21"/>
      <c r="E4" s="21"/>
      <c r="F4" s="21"/>
      <c r="G4" s="21"/>
      <c r="H4" s="20"/>
    </row>
    <row r="5" spans="1:8" ht="93" customHeight="1" x14ac:dyDescent="0.2">
      <c r="A5" s="67" t="s">
        <v>14</v>
      </c>
      <c r="B5" s="67" t="s">
        <v>13</v>
      </c>
      <c r="C5" s="58" t="s">
        <v>121</v>
      </c>
      <c r="D5" s="58" t="s">
        <v>120</v>
      </c>
      <c r="E5" s="58" t="s">
        <v>119</v>
      </c>
      <c r="F5" s="58" t="s">
        <v>118</v>
      </c>
      <c r="G5" s="58" t="s">
        <v>117</v>
      </c>
      <c r="H5" s="58" t="s">
        <v>116</v>
      </c>
    </row>
    <row r="6" spans="1:8" ht="14.25" customHeight="1" x14ac:dyDescent="0.2">
      <c r="A6" s="55">
        <v>1</v>
      </c>
      <c r="B6" s="54" t="s">
        <v>71</v>
      </c>
      <c r="C6" s="53">
        <v>0</v>
      </c>
      <c r="D6" s="53">
        <v>0</v>
      </c>
      <c r="E6" s="53">
        <v>0</v>
      </c>
      <c r="F6" s="53">
        <v>79904671</v>
      </c>
      <c r="G6" s="53">
        <v>0</v>
      </c>
      <c r="H6" s="53">
        <v>0</v>
      </c>
    </row>
    <row r="7" spans="1:8" ht="25.5" x14ac:dyDescent="0.2">
      <c r="A7" s="55">
        <v>2</v>
      </c>
      <c r="B7" s="54" t="s">
        <v>70</v>
      </c>
      <c r="C7" s="53">
        <v>0</v>
      </c>
      <c r="D7" s="53">
        <v>0</v>
      </c>
      <c r="E7" s="53">
        <v>0</v>
      </c>
      <c r="F7" s="53">
        <v>51641767</v>
      </c>
      <c r="G7" s="53">
        <v>0</v>
      </c>
      <c r="H7" s="53">
        <v>0</v>
      </c>
    </row>
    <row r="8" spans="1:8" ht="29.25" customHeight="1" x14ac:dyDescent="0.2">
      <c r="A8" s="55">
        <v>3</v>
      </c>
      <c r="B8" s="54" t="s">
        <v>101</v>
      </c>
      <c r="C8" s="53">
        <v>0</v>
      </c>
      <c r="D8" s="53">
        <v>0</v>
      </c>
      <c r="E8" s="53">
        <v>0</v>
      </c>
      <c r="F8" s="53">
        <v>42968707</v>
      </c>
      <c r="G8" s="53">
        <v>0</v>
      </c>
      <c r="H8" s="53">
        <v>0</v>
      </c>
    </row>
    <row r="9" spans="1:8" ht="14.25" customHeight="1" x14ac:dyDescent="0.2">
      <c r="A9" s="55">
        <v>4</v>
      </c>
      <c r="B9" s="54" t="s">
        <v>68</v>
      </c>
      <c r="C9" s="53">
        <v>0</v>
      </c>
      <c r="D9" s="53">
        <v>0</v>
      </c>
      <c r="E9" s="53">
        <v>0</v>
      </c>
      <c r="F9" s="53">
        <v>4957519</v>
      </c>
      <c r="G9" s="53">
        <v>0</v>
      </c>
      <c r="H9" s="53">
        <v>0</v>
      </c>
    </row>
    <row r="10" spans="1:8" ht="26.25" thickBot="1" x14ac:dyDescent="0.25">
      <c r="A10" s="52">
        <v>5</v>
      </c>
      <c r="B10" s="51" t="s">
        <v>67</v>
      </c>
      <c r="C10" s="50">
        <v>0</v>
      </c>
      <c r="D10" s="50">
        <v>0</v>
      </c>
      <c r="E10" s="50">
        <v>0</v>
      </c>
      <c r="F10" s="50">
        <v>5453510</v>
      </c>
      <c r="G10" s="50">
        <v>0</v>
      </c>
      <c r="H10" s="50">
        <v>0</v>
      </c>
    </row>
    <row r="11" spans="1:8" s="40" customFormat="1" ht="13.5" thickBot="1" x14ac:dyDescent="0.25">
      <c r="A11" s="49">
        <v>6</v>
      </c>
      <c r="B11" s="48" t="s">
        <v>66</v>
      </c>
      <c r="C11" s="47">
        <v>0</v>
      </c>
      <c r="D11" s="47">
        <v>0</v>
      </c>
      <c r="E11" s="47">
        <v>0</v>
      </c>
      <c r="F11" s="47">
        <f>SUM(F6:F10)</f>
        <v>184926174</v>
      </c>
      <c r="G11" s="47">
        <v>0</v>
      </c>
      <c r="H11" s="47">
        <v>0</v>
      </c>
    </row>
    <row r="12" spans="1:8" ht="25.5" x14ac:dyDescent="0.2">
      <c r="A12" s="58">
        <v>7</v>
      </c>
      <c r="B12" s="57" t="s">
        <v>65</v>
      </c>
      <c r="C12" s="56">
        <v>4010167</v>
      </c>
      <c r="D12" s="56">
        <v>0</v>
      </c>
      <c r="E12" s="56">
        <v>0</v>
      </c>
      <c r="F12" s="56">
        <v>0</v>
      </c>
      <c r="G12" s="56">
        <v>0</v>
      </c>
      <c r="H12" s="56">
        <v>5832534</v>
      </c>
    </row>
    <row r="13" spans="1:8" x14ac:dyDescent="0.2">
      <c r="A13" s="55">
        <v>8</v>
      </c>
      <c r="B13" s="54" t="s">
        <v>100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</row>
    <row r="14" spans="1:8" x14ac:dyDescent="0.2">
      <c r="A14" s="55">
        <v>9</v>
      </c>
      <c r="B14" s="54" t="s">
        <v>95</v>
      </c>
      <c r="C14" s="53">
        <v>3403600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</row>
    <row r="15" spans="1:8" x14ac:dyDescent="0.2">
      <c r="A15" s="55">
        <v>10</v>
      </c>
      <c r="B15" s="54" t="s">
        <v>63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</row>
    <row r="16" spans="1:8" x14ac:dyDescent="0.2">
      <c r="A16" s="55">
        <v>11</v>
      </c>
      <c r="B16" s="54" t="s">
        <v>99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5832534</v>
      </c>
    </row>
    <row r="17" spans="1:8" ht="14.25" customHeight="1" thickBot="1" x14ac:dyDescent="0.25">
      <c r="A17" s="55">
        <v>12</v>
      </c>
      <c r="B17" s="54" t="s">
        <v>98</v>
      </c>
      <c r="C17" s="53">
        <v>606567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</row>
    <row r="18" spans="1:8" s="40" customFormat="1" ht="14.25" customHeight="1" thickBot="1" x14ac:dyDescent="0.25">
      <c r="A18" s="49">
        <v>13</v>
      </c>
      <c r="B18" s="48" t="s">
        <v>60</v>
      </c>
      <c r="C18" s="47">
        <f>SUM(C12)</f>
        <v>4010167</v>
      </c>
      <c r="D18" s="47">
        <v>0</v>
      </c>
      <c r="E18" s="47">
        <v>0</v>
      </c>
      <c r="F18" s="47">
        <f>SUM(F11)</f>
        <v>184926174</v>
      </c>
      <c r="G18" s="47">
        <v>0</v>
      </c>
      <c r="H18" s="47">
        <f>SUM(H12)</f>
        <v>5832534</v>
      </c>
    </row>
    <row r="19" spans="1:8" s="40" customFormat="1" ht="14.25" customHeight="1" x14ac:dyDescent="0.2">
      <c r="A19" s="24">
        <v>14</v>
      </c>
      <c r="B19" s="60" t="s">
        <v>59</v>
      </c>
      <c r="C19" s="66"/>
      <c r="D19" s="66"/>
      <c r="E19" s="66"/>
      <c r="F19" s="59">
        <v>20381965</v>
      </c>
      <c r="G19" s="66"/>
      <c r="H19" s="66"/>
    </row>
    <row r="20" spans="1:8" ht="25.5" x14ac:dyDescent="0.2">
      <c r="A20" s="52">
        <v>15</v>
      </c>
      <c r="B20" s="51" t="s">
        <v>97</v>
      </c>
      <c r="C20" s="50">
        <v>436800</v>
      </c>
      <c r="D20" s="50">
        <v>0</v>
      </c>
      <c r="E20" s="50"/>
      <c r="F20" s="50">
        <v>0</v>
      </c>
      <c r="G20" s="50">
        <v>0</v>
      </c>
      <c r="H20" s="50">
        <v>0</v>
      </c>
    </row>
    <row r="21" spans="1:8" x14ac:dyDescent="0.2">
      <c r="A21" s="24">
        <v>16</v>
      </c>
      <c r="B21" s="60" t="s">
        <v>95</v>
      </c>
      <c r="C21" s="59">
        <v>315000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</row>
    <row r="22" spans="1:8" ht="13.5" thickBot="1" x14ac:dyDescent="0.25">
      <c r="A22" s="24">
        <v>17</v>
      </c>
      <c r="B22" s="60" t="s">
        <v>115</v>
      </c>
      <c r="C22" s="59">
        <v>121800</v>
      </c>
      <c r="D22" s="59"/>
      <c r="E22" s="59"/>
      <c r="F22" s="59"/>
      <c r="G22" s="59"/>
      <c r="H22" s="59"/>
    </row>
    <row r="23" spans="1:8" s="40" customFormat="1" ht="26.25" thickBot="1" x14ac:dyDescent="0.25">
      <c r="A23" s="49">
        <v>18</v>
      </c>
      <c r="B23" s="48" t="s">
        <v>94</v>
      </c>
      <c r="C23" s="47">
        <f>SUM(C20)</f>
        <v>436800</v>
      </c>
      <c r="D23" s="47">
        <v>0</v>
      </c>
      <c r="E23" s="47"/>
      <c r="F23" s="47">
        <f>SUM(F19)</f>
        <v>20381965</v>
      </c>
      <c r="G23" s="47">
        <v>0</v>
      </c>
      <c r="H23" s="47">
        <v>0</v>
      </c>
    </row>
    <row r="24" spans="1:8" s="40" customFormat="1" x14ac:dyDescent="0.2">
      <c r="A24" s="64">
        <v>19</v>
      </c>
      <c r="B24" s="63" t="s">
        <v>54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</row>
    <row r="25" spans="1:8" s="40" customFormat="1" ht="25.5" x14ac:dyDescent="0.2">
      <c r="A25" s="55">
        <v>20</v>
      </c>
      <c r="B25" s="54" t="s">
        <v>93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</row>
    <row r="26" spans="1:8" s="40" customFormat="1" x14ac:dyDescent="0.2">
      <c r="A26" s="55">
        <v>21</v>
      </c>
      <c r="B26" s="54" t="s">
        <v>108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</row>
    <row r="27" spans="1:8" s="40" customFormat="1" x14ac:dyDescent="0.2">
      <c r="A27" s="55">
        <v>22</v>
      </c>
      <c r="B27" s="54" t="s">
        <v>92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</row>
    <row r="28" spans="1:8" x14ac:dyDescent="0.2">
      <c r="A28" s="55">
        <v>23</v>
      </c>
      <c r="B28" s="54" t="s">
        <v>91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</row>
    <row r="29" spans="1:8" x14ac:dyDescent="0.2">
      <c r="A29" s="55">
        <v>24</v>
      </c>
      <c r="B29" s="54" t="s">
        <v>49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</row>
    <row r="30" spans="1:8" x14ac:dyDescent="0.2">
      <c r="A30" s="55">
        <v>25</v>
      </c>
      <c r="B30" s="54" t="s">
        <v>90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</row>
    <row r="31" spans="1:8" x14ac:dyDescent="0.2">
      <c r="A31" s="55">
        <v>26</v>
      </c>
      <c r="B31" s="54" t="s">
        <v>47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</row>
    <row r="32" spans="1:8" ht="25.5" x14ac:dyDescent="0.2">
      <c r="A32" s="55">
        <v>27</v>
      </c>
      <c r="B32" s="54" t="s">
        <v>89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</row>
    <row r="33" spans="1:8" x14ac:dyDescent="0.2">
      <c r="A33" s="55">
        <v>28</v>
      </c>
      <c r="B33" s="54" t="s">
        <v>45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</row>
    <row r="34" spans="1:8" ht="25.5" x14ac:dyDescent="0.2">
      <c r="A34" s="52">
        <v>29</v>
      </c>
      <c r="B34" s="51" t="s">
        <v>44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</row>
    <row r="35" spans="1:8" x14ac:dyDescent="0.2">
      <c r="A35" s="52">
        <v>30</v>
      </c>
      <c r="B35" s="51" t="s">
        <v>43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</row>
    <row r="36" spans="1:8" x14ac:dyDescent="0.2">
      <c r="A36" s="55">
        <v>31</v>
      </c>
      <c r="B36" s="54" t="s">
        <v>42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</row>
    <row r="37" spans="1:8" ht="38.25" x14ac:dyDescent="0.2">
      <c r="A37" s="55">
        <v>32</v>
      </c>
      <c r="B37" s="54" t="s">
        <v>88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</row>
    <row r="38" spans="1:8" ht="13.5" thickBot="1" x14ac:dyDescent="0.25">
      <c r="A38" s="24">
        <v>33</v>
      </c>
      <c r="B38" s="60" t="s">
        <v>40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</row>
    <row r="39" spans="1:8" s="40" customFormat="1" ht="13.5" thickBot="1" x14ac:dyDescent="0.25">
      <c r="A39" s="49">
        <v>34</v>
      </c>
      <c r="B39" s="48" t="s">
        <v>39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</row>
    <row r="40" spans="1:8" x14ac:dyDescent="0.2">
      <c r="A40" s="58">
        <v>35</v>
      </c>
      <c r="B40" s="57" t="s">
        <v>38</v>
      </c>
      <c r="C40" s="56">
        <v>11474</v>
      </c>
      <c r="D40" s="56">
        <v>0</v>
      </c>
      <c r="E40" s="56"/>
      <c r="F40" s="56">
        <v>0</v>
      </c>
      <c r="G40" s="56">
        <v>0</v>
      </c>
      <c r="H40" s="56">
        <v>0</v>
      </c>
    </row>
    <row r="41" spans="1:8" x14ac:dyDescent="0.2">
      <c r="A41" s="55">
        <v>36</v>
      </c>
      <c r="B41" s="54" t="s">
        <v>37</v>
      </c>
      <c r="C41" s="53">
        <v>2750</v>
      </c>
      <c r="D41" s="53">
        <v>749974</v>
      </c>
      <c r="E41" s="53"/>
      <c r="F41" s="53">
        <v>0</v>
      </c>
      <c r="G41" s="53">
        <v>0</v>
      </c>
      <c r="H41" s="53">
        <v>0</v>
      </c>
    </row>
    <row r="42" spans="1:8" x14ac:dyDescent="0.2">
      <c r="A42" s="55">
        <v>37</v>
      </c>
      <c r="B42" s="54" t="s">
        <v>36</v>
      </c>
      <c r="C42" s="53">
        <v>5882709</v>
      </c>
      <c r="D42" s="53">
        <v>0</v>
      </c>
      <c r="E42" s="53">
        <v>62990</v>
      </c>
      <c r="F42" s="53">
        <v>0</v>
      </c>
      <c r="G42" s="53">
        <v>0</v>
      </c>
      <c r="H42" s="53">
        <v>0</v>
      </c>
    </row>
    <row r="43" spans="1:8" x14ac:dyDescent="0.2">
      <c r="A43" s="55">
        <v>38</v>
      </c>
      <c r="B43" s="54" t="s">
        <v>35</v>
      </c>
      <c r="C43" s="53">
        <v>5882709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</row>
    <row r="44" spans="1:8" x14ac:dyDescent="0.2">
      <c r="A44" s="55">
        <v>39</v>
      </c>
      <c r="B44" s="54" t="s">
        <v>34</v>
      </c>
      <c r="C44" s="53">
        <v>0</v>
      </c>
      <c r="D44" s="53">
        <v>0</v>
      </c>
      <c r="E44" s="53">
        <v>10328489</v>
      </c>
      <c r="F44" s="53">
        <v>0</v>
      </c>
      <c r="G44" s="53">
        <v>0</v>
      </c>
      <c r="H44" s="53">
        <v>0</v>
      </c>
    </row>
    <row r="45" spans="1:8" x14ac:dyDescent="0.2">
      <c r="A45" s="55">
        <v>40</v>
      </c>
      <c r="B45" s="54" t="s">
        <v>33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</row>
    <row r="46" spans="1:8" x14ac:dyDescent="0.2">
      <c r="A46" s="55">
        <v>41</v>
      </c>
      <c r="B46" s="54" t="s">
        <v>87</v>
      </c>
      <c r="C46" s="53">
        <v>1565165</v>
      </c>
      <c r="D46" s="53">
        <v>45628</v>
      </c>
      <c r="E46" s="53">
        <v>28048</v>
      </c>
      <c r="F46" s="53">
        <v>0</v>
      </c>
      <c r="G46" s="53">
        <v>0</v>
      </c>
      <c r="H46" s="53">
        <v>0</v>
      </c>
    </row>
    <row r="47" spans="1:8" ht="14.25" customHeight="1" x14ac:dyDescent="0.2">
      <c r="A47" s="55">
        <v>42</v>
      </c>
      <c r="B47" s="54" t="s">
        <v>31</v>
      </c>
      <c r="C47" s="53">
        <v>7623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</row>
    <row r="48" spans="1:8" ht="13.5" thickBot="1" x14ac:dyDescent="0.25">
      <c r="A48" s="52">
        <v>43</v>
      </c>
      <c r="B48" s="51" t="s">
        <v>30</v>
      </c>
      <c r="C48" s="50">
        <v>5743</v>
      </c>
      <c r="D48" s="50">
        <v>0</v>
      </c>
      <c r="E48" s="50">
        <v>40000</v>
      </c>
      <c r="F48" s="50">
        <v>0</v>
      </c>
      <c r="G48" s="50">
        <v>0</v>
      </c>
      <c r="H48" s="50">
        <v>0</v>
      </c>
    </row>
    <row r="49" spans="1:8" s="40" customFormat="1" ht="13.5" thickBot="1" x14ac:dyDescent="0.25">
      <c r="A49" s="49">
        <v>44</v>
      </c>
      <c r="B49" s="48" t="s">
        <v>29</v>
      </c>
      <c r="C49" s="47">
        <v>10355464</v>
      </c>
      <c r="D49" s="47">
        <v>795602</v>
      </c>
      <c r="E49" s="47">
        <v>10459527</v>
      </c>
      <c r="F49" s="47">
        <v>0</v>
      </c>
      <c r="G49" s="47">
        <v>0</v>
      </c>
      <c r="H49" s="47">
        <v>0</v>
      </c>
    </row>
    <row r="50" spans="1:8" s="40" customFormat="1" ht="13.5" thickBot="1" x14ac:dyDescent="0.25">
      <c r="A50" s="24">
        <v>45</v>
      </c>
      <c r="B50" s="60" t="s">
        <v>28</v>
      </c>
      <c r="C50" s="59">
        <v>0</v>
      </c>
      <c r="D50" s="59">
        <v>0</v>
      </c>
      <c r="E50" s="59">
        <v>50000</v>
      </c>
      <c r="F50" s="59">
        <v>0</v>
      </c>
      <c r="G50" s="59">
        <v>0</v>
      </c>
      <c r="H50" s="59">
        <v>0</v>
      </c>
    </row>
    <row r="51" spans="1:8" s="40" customFormat="1" ht="13.5" thickBot="1" x14ac:dyDescent="0.25">
      <c r="A51" s="49">
        <v>46</v>
      </c>
      <c r="B51" s="48" t="s">
        <v>27</v>
      </c>
      <c r="C51" s="47">
        <v>0</v>
      </c>
      <c r="D51" s="47">
        <v>0</v>
      </c>
      <c r="E51" s="47">
        <v>50000</v>
      </c>
      <c r="F51" s="47">
        <v>0</v>
      </c>
      <c r="G51" s="47">
        <v>0</v>
      </c>
      <c r="H51" s="47">
        <v>0</v>
      </c>
    </row>
    <row r="52" spans="1:8" x14ac:dyDescent="0.2">
      <c r="A52" s="55">
        <v>47</v>
      </c>
      <c r="B52" s="54" t="s">
        <v>25</v>
      </c>
      <c r="C52" s="53"/>
      <c r="D52" s="53">
        <v>0</v>
      </c>
      <c r="E52" s="53">
        <v>0</v>
      </c>
      <c r="F52" s="53">
        <v>0</v>
      </c>
      <c r="G52" s="53">
        <v>0</v>
      </c>
      <c r="H52" s="53">
        <v>0</v>
      </c>
    </row>
    <row r="53" spans="1:8" ht="13.5" thickBot="1" x14ac:dyDescent="0.25">
      <c r="A53" s="52">
        <v>48</v>
      </c>
      <c r="B53" s="51" t="s">
        <v>24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</row>
    <row r="54" spans="1:8" s="40" customFormat="1" ht="13.5" thickBot="1" x14ac:dyDescent="0.25">
      <c r="A54" s="49">
        <v>49</v>
      </c>
      <c r="B54" s="48" t="s">
        <v>23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</row>
    <row r="55" spans="1:8" ht="27" customHeight="1" x14ac:dyDescent="0.2">
      <c r="A55" s="58">
        <v>50</v>
      </c>
      <c r="B55" s="57" t="s">
        <v>83</v>
      </c>
      <c r="C55" s="56">
        <v>299732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</row>
    <row r="56" spans="1:8" x14ac:dyDescent="0.2">
      <c r="A56" s="61">
        <v>51</v>
      </c>
      <c r="B56" s="60" t="s">
        <v>19</v>
      </c>
      <c r="C56" s="59">
        <v>299732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</row>
    <row r="57" spans="1:8" x14ac:dyDescent="0.2">
      <c r="A57" s="52">
        <v>52</v>
      </c>
      <c r="B57" s="51" t="s">
        <v>82</v>
      </c>
      <c r="C57" s="50">
        <v>3080979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</row>
    <row r="58" spans="1:8" ht="13.5" thickBot="1" x14ac:dyDescent="0.25">
      <c r="A58" s="24">
        <v>53</v>
      </c>
      <c r="B58" s="60" t="s">
        <v>19</v>
      </c>
      <c r="C58" s="59">
        <v>3080979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</row>
    <row r="59" spans="1:8" s="40" customFormat="1" ht="13.5" thickBot="1" x14ac:dyDescent="0.25">
      <c r="A59" s="49">
        <v>54</v>
      </c>
      <c r="B59" s="48" t="s">
        <v>18</v>
      </c>
      <c r="C59" s="47">
        <v>3380711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</row>
    <row r="60" spans="1:8" s="40" customFormat="1" ht="13.5" thickBot="1" x14ac:dyDescent="0.25">
      <c r="A60" s="49">
        <v>55</v>
      </c>
      <c r="B60" s="48" t="s">
        <v>81</v>
      </c>
      <c r="C60" s="47">
        <v>18183142</v>
      </c>
      <c r="D60" s="47">
        <v>795602</v>
      </c>
      <c r="E60" s="47">
        <v>10509527</v>
      </c>
      <c r="F60" s="47">
        <v>205308139</v>
      </c>
      <c r="G60" s="47">
        <v>0</v>
      </c>
      <c r="H60" s="47">
        <v>5832534</v>
      </c>
    </row>
    <row r="61" spans="1:8" ht="14.25" customHeight="1" x14ac:dyDescent="0.2">
      <c r="A61" s="58">
        <v>56</v>
      </c>
      <c r="B61" s="57" t="s">
        <v>80</v>
      </c>
      <c r="C61" s="56">
        <v>0</v>
      </c>
      <c r="D61" s="56">
        <v>0</v>
      </c>
      <c r="E61" s="56">
        <v>0</v>
      </c>
      <c r="F61" s="56">
        <v>0</v>
      </c>
      <c r="G61" s="56">
        <v>338922445</v>
      </c>
      <c r="H61" s="56">
        <v>0</v>
      </c>
    </row>
    <row r="62" spans="1:8" ht="13.5" thickBot="1" x14ac:dyDescent="0.25">
      <c r="A62" s="55">
        <v>57</v>
      </c>
      <c r="B62" s="54" t="s">
        <v>7</v>
      </c>
      <c r="C62" s="53">
        <v>0</v>
      </c>
      <c r="D62" s="53">
        <v>0</v>
      </c>
      <c r="E62" s="53">
        <v>0</v>
      </c>
      <c r="F62" s="53">
        <v>6613414</v>
      </c>
      <c r="G62" s="53">
        <v>0</v>
      </c>
      <c r="H62" s="53">
        <v>0</v>
      </c>
    </row>
    <row r="63" spans="1:8" s="40" customFormat="1" ht="13.5" thickBot="1" x14ac:dyDescent="0.25">
      <c r="A63" s="49">
        <v>58</v>
      </c>
      <c r="B63" s="48" t="s">
        <v>79</v>
      </c>
      <c r="C63" s="47">
        <v>0</v>
      </c>
      <c r="D63" s="47">
        <v>0</v>
      </c>
      <c r="E63" s="47">
        <v>0</v>
      </c>
      <c r="F63" s="47">
        <v>6613414</v>
      </c>
      <c r="G63" s="47">
        <v>338922445</v>
      </c>
      <c r="H63" s="47">
        <v>0</v>
      </c>
    </row>
    <row r="64" spans="1:8" s="40" customFormat="1" ht="13.5" thickBot="1" x14ac:dyDescent="0.25">
      <c r="A64" s="49">
        <v>59</v>
      </c>
      <c r="B64" s="48" t="s">
        <v>78</v>
      </c>
      <c r="C64" s="47">
        <v>18183142</v>
      </c>
      <c r="D64" s="47">
        <v>795602</v>
      </c>
      <c r="E64" s="47">
        <v>10509527</v>
      </c>
      <c r="F64" s="47">
        <v>211921553</v>
      </c>
      <c r="G64" s="47">
        <v>338922445</v>
      </c>
      <c r="H64" s="47">
        <v>5832534</v>
      </c>
    </row>
    <row r="67" spans="1:10" ht="89.25" x14ac:dyDescent="0.2">
      <c r="A67" s="65" t="s">
        <v>14</v>
      </c>
      <c r="B67" s="65" t="s">
        <v>13</v>
      </c>
      <c r="C67" s="55" t="s">
        <v>114</v>
      </c>
      <c r="D67" s="55" t="s">
        <v>113</v>
      </c>
      <c r="E67" s="55" t="s">
        <v>112</v>
      </c>
      <c r="F67" s="55" t="s">
        <v>111</v>
      </c>
      <c r="G67" s="55" t="s">
        <v>110</v>
      </c>
      <c r="H67" s="55" t="s">
        <v>109</v>
      </c>
    </row>
    <row r="68" spans="1:10" x14ac:dyDescent="0.2">
      <c r="A68" s="55">
        <v>1</v>
      </c>
      <c r="B68" s="54" t="s">
        <v>71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</row>
    <row r="69" spans="1:10" s="2" customFormat="1" ht="25.5" x14ac:dyDescent="0.2">
      <c r="A69" s="55">
        <v>2</v>
      </c>
      <c r="B69" s="54" t="s">
        <v>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6"/>
      <c r="J69" s="6"/>
    </row>
    <row r="70" spans="1:10" s="2" customFormat="1" ht="25.5" x14ac:dyDescent="0.2">
      <c r="A70" s="55">
        <v>3</v>
      </c>
      <c r="B70" s="54" t="s">
        <v>101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</row>
    <row r="71" spans="1:10" s="2" customFormat="1" ht="25.5" x14ac:dyDescent="0.2">
      <c r="A71" s="55">
        <v>4</v>
      </c>
      <c r="B71" s="54" t="s">
        <v>68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</row>
    <row r="72" spans="1:10" s="2" customFormat="1" ht="26.25" thickBot="1" x14ac:dyDescent="0.25">
      <c r="A72" s="52">
        <v>5</v>
      </c>
      <c r="B72" s="51" t="s">
        <v>67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</row>
    <row r="73" spans="1:10" ht="13.5" thickBot="1" x14ac:dyDescent="0.25">
      <c r="A73" s="49">
        <v>6</v>
      </c>
      <c r="B73" s="48" t="s">
        <v>66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</row>
    <row r="74" spans="1:10" ht="25.5" x14ac:dyDescent="0.2">
      <c r="A74" s="58">
        <v>7</v>
      </c>
      <c r="B74" s="57" t="s">
        <v>65</v>
      </c>
      <c r="C74" s="56">
        <v>123683</v>
      </c>
      <c r="D74" s="56">
        <v>0</v>
      </c>
      <c r="E74" s="56">
        <v>6711600</v>
      </c>
      <c r="F74" s="56">
        <v>8920600</v>
      </c>
      <c r="G74" s="56">
        <v>151200</v>
      </c>
      <c r="H74" s="56"/>
    </row>
    <row r="75" spans="1:10" x14ac:dyDescent="0.2">
      <c r="A75" s="55">
        <v>8</v>
      </c>
      <c r="B75" s="54" t="s">
        <v>100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</row>
    <row r="76" spans="1:10" x14ac:dyDescent="0.2">
      <c r="A76" s="55">
        <v>9</v>
      </c>
      <c r="B76" s="54" t="s">
        <v>95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</row>
    <row r="77" spans="1:10" x14ac:dyDescent="0.2">
      <c r="A77" s="55">
        <v>10</v>
      </c>
      <c r="B77" s="54" t="s">
        <v>63</v>
      </c>
      <c r="C77" s="53">
        <v>0</v>
      </c>
      <c r="D77" s="53">
        <v>0</v>
      </c>
      <c r="E77" s="53">
        <v>6711600</v>
      </c>
      <c r="F77" s="53">
        <v>8920600</v>
      </c>
      <c r="G77" s="53">
        <v>151200</v>
      </c>
      <c r="H77" s="53"/>
    </row>
    <row r="78" spans="1:10" x14ac:dyDescent="0.2">
      <c r="A78" s="55">
        <v>11</v>
      </c>
      <c r="B78" s="54" t="s">
        <v>99</v>
      </c>
      <c r="C78" s="53">
        <v>123683</v>
      </c>
      <c r="D78" s="53">
        <v>0</v>
      </c>
      <c r="E78" s="53">
        <v>0</v>
      </c>
      <c r="F78" s="53"/>
      <c r="G78" s="53">
        <v>0</v>
      </c>
      <c r="H78" s="53">
        <v>0</v>
      </c>
    </row>
    <row r="79" spans="1:10" ht="13.5" thickBot="1" x14ac:dyDescent="0.25">
      <c r="A79" s="55">
        <v>12</v>
      </c>
      <c r="B79" s="54" t="s">
        <v>98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</row>
    <row r="80" spans="1:10" ht="13.5" thickBot="1" x14ac:dyDescent="0.25">
      <c r="A80" s="49">
        <v>13</v>
      </c>
      <c r="B80" s="48" t="s">
        <v>60</v>
      </c>
      <c r="C80" s="47">
        <v>123683</v>
      </c>
      <c r="D80" s="47">
        <v>0</v>
      </c>
      <c r="E80" s="47">
        <v>6711600</v>
      </c>
      <c r="F80" s="47">
        <v>8920600</v>
      </c>
      <c r="G80" s="47">
        <v>151200</v>
      </c>
      <c r="H80" s="47">
        <v>0</v>
      </c>
    </row>
    <row r="81" spans="1:8" ht="25.5" x14ac:dyDescent="0.2">
      <c r="A81" s="52">
        <v>14</v>
      </c>
      <c r="B81" s="51" t="s">
        <v>97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</row>
    <row r="82" spans="1:8" ht="25.5" x14ac:dyDescent="0.2">
      <c r="A82" s="24">
        <v>15</v>
      </c>
      <c r="B82" s="60" t="s">
        <v>96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</row>
    <row r="83" spans="1:8" ht="13.5" thickBot="1" x14ac:dyDescent="0.25">
      <c r="A83" s="24">
        <v>16</v>
      </c>
      <c r="B83" s="60" t="s">
        <v>95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</row>
    <row r="84" spans="1:8" ht="26.25" thickBot="1" x14ac:dyDescent="0.25">
      <c r="A84" s="49">
        <v>17</v>
      </c>
      <c r="B84" s="48" t="s">
        <v>94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</row>
    <row r="85" spans="1:8" x14ac:dyDescent="0.2">
      <c r="A85" s="64">
        <v>18</v>
      </c>
      <c r="B85" s="63" t="s">
        <v>54</v>
      </c>
      <c r="C85" s="62">
        <v>0</v>
      </c>
      <c r="D85" s="62">
        <v>0</v>
      </c>
      <c r="E85" s="62">
        <v>0</v>
      </c>
      <c r="F85" s="62">
        <v>0</v>
      </c>
      <c r="G85" s="62">
        <v>0</v>
      </c>
      <c r="H85" s="62">
        <v>0</v>
      </c>
    </row>
    <row r="86" spans="1:8" ht="25.5" x14ac:dyDescent="0.2">
      <c r="A86" s="55">
        <v>19</v>
      </c>
      <c r="B86" s="54" t="s">
        <v>93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</row>
    <row r="87" spans="1:8" x14ac:dyDescent="0.2">
      <c r="A87" s="55">
        <v>20</v>
      </c>
      <c r="B87" s="54" t="s">
        <v>108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</row>
    <row r="88" spans="1:8" x14ac:dyDescent="0.2">
      <c r="A88" s="55">
        <v>21</v>
      </c>
      <c r="B88" s="54" t="s">
        <v>92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</row>
    <row r="89" spans="1:8" x14ac:dyDescent="0.2">
      <c r="A89" s="55">
        <v>22</v>
      </c>
      <c r="B89" s="54" t="s">
        <v>91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</row>
    <row r="90" spans="1:8" x14ac:dyDescent="0.2">
      <c r="A90" s="55">
        <v>23</v>
      </c>
      <c r="B90" s="54" t="s">
        <v>49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</row>
    <row r="91" spans="1:8" x14ac:dyDescent="0.2">
      <c r="A91" s="55">
        <v>24</v>
      </c>
      <c r="B91" s="54" t="s">
        <v>90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</row>
    <row r="92" spans="1:8" x14ac:dyDescent="0.2">
      <c r="A92" s="55">
        <v>25</v>
      </c>
      <c r="B92" s="54" t="s">
        <v>47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</row>
    <row r="93" spans="1:8" ht="25.5" x14ac:dyDescent="0.2">
      <c r="A93" s="55">
        <v>26</v>
      </c>
      <c r="B93" s="54" t="s">
        <v>89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</row>
    <row r="94" spans="1:8" x14ac:dyDescent="0.2">
      <c r="A94" s="55">
        <v>27</v>
      </c>
      <c r="B94" s="54" t="s">
        <v>45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</row>
    <row r="95" spans="1:8" ht="25.5" x14ac:dyDescent="0.2">
      <c r="A95" s="52">
        <v>28</v>
      </c>
      <c r="B95" s="51" t="s">
        <v>44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</row>
    <row r="96" spans="1:8" x14ac:dyDescent="0.2">
      <c r="A96" s="52">
        <v>29</v>
      </c>
      <c r="B96" s="51" t="s">
        <v>43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</row>
    <row r="97" spans="1:8" x14ac:dyDescent="0.2">
      <c r="A97" s="55">
        <v>30</v>
      </c>
      <c r="B97" s="54" t="s">
        <v>42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</row>
    <row r="98" spans="1:8" ht="38.25" x14ac:dyDescent="0.2">
      <c r="A98" s="55">
        <v>31</v>
      </c>
      <c r="B98" s="54" t="s">
        <v>88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</row>
    <row r="99" spans="1:8" ht="13.5" thickBot="1" x14ac:dyDescent="0.25">
      <c r="A99" s="24">
        <v>32</v>
      </c>
      <c r="B99" s="60" t="s">
        <v>40</v>
      </c>
      <c r="C99" s="59">
        <v>0</v>
      </c>
      <c r="D99" s="59">
        <v>0</v>
      </c>
      <c r="E99" s="59">
        <v>0</v>
      </c>
      <c r="F99" s="59">
        <v>0</v>
      </c>
      <c r="G99" s="59">
        <v>0</v>
      </c>
      <c r="H99" s="59">
        <v>0</v>
      </c>
    </row>
    <row r="100" spans="1:8" ht="13.5" thickBot="1" x14ac:dyDescent="0.25">
      <c r="A100" s="49">
        <v>33</v>
      </c>
      <c r="B100" s="48" t="s">
        <v>39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</row>
    <row r="101" spans="1:8" x14ac:dyDescent="0.2">
      <c r="A101" s="58">
        <v>34</v>
      </c>
      <c r="B101" s="57" t="s">
        <v>38</v>
      </c>
      <c r="C101" s="56"/>
      <c r="D101" s="56">
        <v>0</v>
      </c>
      <c r="E101" s="56">
        <v>0</v>
      </c>
      <c r="F101" s="56">
        <v>0</v>
      </c>
      <c r="G101" s="56">
        <v>0</v>
      </c>
      <c r="H101" s="56">
        <v>0</v>
      </c>
    </row>
    <row r="102" spans="1:8" x14ac:dyDescent="0.2">
      <c r="A102" s="55">
        <v>35</v>
      </c>
      <c r="B102" s="54" t="s">
        <v>37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</row>
    <row r="103" spans="1:8" x14ac:dyDescent="0.2">
      <c r="A103" s="55">
        <v>36</v>
      </c>
      <c r="B103" s="54" t="s">
        <v>36</v>
      </c>
      <c r="C103" s="53">
        <v>0</v>
      </c>
      <c r="D103" s="53">
        <v>87269</v>
      </c>
      <c r="E103" s="53">
        <v>0</v>
      </c>
      <c r="F103" s="53">
        <v>0</v>
      </c>
      <c r="G103" s="53">
        <v>0</v>
      </c>
      <c r="H103" s="53">
        <v>0</v>
      </c>
    </row>
    <row r="104" spans="1:8" x14ac:dyDescent="0.2">
      <c r="A104" s="55">
        <v>37</v>
      </c>
      <c r="B104" s="54" t="s">
        <v>35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</row>
    <row r="105" spans="1:8" x14ac:dyDescent="0.2">
      <c r="A105" s="55">
        <v>38</v>
      </c>
      <c r="B105" s="54" t="s">
        <v>34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107000</v>
      </c>
    </row>
    <row r="106" spans="1:8" x14ac:dyDescent="0.2">
      <c r="A106" s="55">
        <v>39</v>
      </c>
      <c r="B106" s="54" t="s">
        <v>33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</row>
    <row r="107" spans="1:8" x14ac:dyDescent="0.2">
      <c r="A107" s="55">
        <v>40</v>
      </c>
      <c r="B107" s="54" t="s">
        <v>87</v>
      </c>
      <c r="C107" s="53">
        <v>0</v>
      </c>
      <c r="D107" s="53">
        <v>23563</v>
      </c>
      <c r="E107" s="53">
        <v>0</v>
      </c>
      <c r="F107" s="53">
        <v>0</v>
      </c>
      <c r="G107" s="53">
        <v>0</v>
      </c>
      <c r="H107" s="53">
        <v>0</v>
      </c>
    </row>
    <row r="108" spans="1:8" x14ac:dyDescent="0.2">
      <c r="A108" s="55">
        <v>41</v>
      </c>
      <c r="B108" s="54" t="s">
        <v>31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</row>
    <row r="109" spans="1:8" ht="13.5" thickBot="1" x14ac:dyDescent="0.25">
      <c r="A109" s="52">
        <v>42</v>
      </c>
      <c r="B109" s="51" t="s">
        <v>30</v>
      </c>
      <c r="C109" s="50"/>
      <c r="D109" s="50">
        <v>0</v>
      </c>
      <c r="E109" s="50">
        <v>0</v>
      </c>
      <c r="F109" s="50">
        <v>0</v>
      </c>
      <c r="G109" s="50">
        <v>0</v>
      </c>
      <c r="H109" s="50">
        <v>0</v>
      </c>
    </row>
    <row r="110" spans="1:8" ht="13.5" thickBot="1" x14ac:dyDescent="0.25">
      <c r="A110" s="49">
        <v>43</v>
      </c>
      <c r="B110" s="48" t="s">
        <v>29</v>
      </c>
      <c r="C110" s="47">
        <v>0</v>
      </c>
      <c r="D110" s="47">
        <v>110832</v>
      </c>
      <c r="E110" s="47">
        <v>0</v>
      </c>
      <c r="F110" s="47">
        <v>0</v>
      </c>
      <c r="G110" s="47">
        <v>0</v>
      </c>
      <c r="H110" s="47">
        <v>107000</v>
      </c>
    </row>
    <row r="111" spans="1:8" ht="13.5" thickBot="1" x14ac:dyDescent="0.25">
      <c r="A111" s="24">
        <v>44</v>
      </c>
      <c r="B111" s="60" t="s">
        <v>28</v>
      </c>
      <c r="C111" s="59">
        <v>0</v>
      </c>
      <c r="D111" s="59">
        <v>0</v>
      </c>
      <c r="E111" s="59">
        <v>0</v>
      </c>
      <c r="F111" s="59">
        <v>0</v>
      </c>
      <c r="G111" s="59">
        <v>0</v>
      </c>
      <c r="H111" s="59">
        <v>0</v>
      </c>
    </row>
    <row r="112" spans="1:8" ht="13.5" thickBot="1" x14ac:dyDescent="0.25">
      <c r="A112" s="49">
        <v>45</v>
      </c>
      <c r="B112" s="48" t="s">
        <v>27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</row>
    <row r="113" spans="1:8" ht="25.5" x14ac:dyDescent="0.2">
      <c r="A113" s="58">
        <v>46</v>
      </c>
      <c r="B113" s="57" t="s">
        <v>84</v>
      </c>
      <c r="C113" s="56">
        <v>0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</row>
    <row r="114" spans="1:8" x14ac:dyDescent="0.2">
      <c r="A114" s="58">
        <v>47</v>
      </c>
      <c r="B114" s="57" t="s">
        <v>19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</row>
    <row r="115" spans="1:8" x14ac:dyDescent="0.2">
      <c r="A115" s="55">
        <v>48</v>
      </c>
      <c r="B115" s="54" t="s">
        <v>25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</row>
    <row r="116" spans="1:8" ht="13.5" thickBot="1" x14ac:dyDescent="0.25">
      <c r="A116" s="52">
        <v>49</v>
      </c>
      <c r="B116" s="51" t="s">
        <v>24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</row>
    <row r="117" spans="1:8" ht="13.5" thickBot="1" x14ac:dyDescent="0.25">
      <c r="A117" s="49">
        <v>50</v>
      </c>
      <c r="B117" s="48" t="s">
        <v>23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</row>
    <row r="118" spans="1:8" ht="25.5" x14ac:dyDescent="0.2">
      <c r="A118" s="58">
        <v>51</v>
      </c>
      <c r="B118" s="57" t="s">
        <v>83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</row>
    <row r="119" spans="1:8" x14ac:dyDescent="0.2">
      <c r="A119" s="61">
        <v>52</v>
      </c>
      <c r="B119" s="60" t="s">
        <v>19</v>
      </c>
      <c r="C119" s="59">
        <v>0</v>
      </c>
      <c r="D119" s="59">
        <v>0</v>
      </c>
      <c r="E119" s="59">
        <v>0</v>
      </c>
      <c r="F119" s="59">
        <v>0</v>
      </c>
      <c r="G119" s="59">
        <v>0</v>
      </c>
      <c r="H119" s="59">
        <v>0</v>
      </c>
    </row>
    <row r="120" spans="1:8" x14ac:dyDescent="0.2">
      <c r="A120" s="52">
        <v>53</v>
      </c>
      <c r="B120" s="51" t="s">
        <v>82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</row>
    <row r="121" spans="1:8" ht="13.5" thickBot="1" x14ac:dyDescent="0.25">
      <c r="A121" s="24">
        <v>54</v>
      </c>
      <c r="B121" s="60" t="s">
        <v>19</v>
      </c>
      <c r="C121" s="59">
        <v>0</v>
      </c>
      <c r="D121" s="59">
        <v>0</v>
      </c>
      <c r="E121" s="59">
        <v>0</v>
      </c>
      <c r="F121" s="59">
        <v>0</v>
      </c>
      <c r="G121" s="59">
        <v>0</v>
      </c>
      <c r="H121" s="59">
        <v>0</v>
      </c>
    </row>
    <row r="122" spans="1:8" ht="13.5" thickBot="1" x14ac:dyDescent="0.25">
      <c r="A122" s="49">
        <v>55</v>
      </c>
      <c r="B122" s="48" t="s">
        <v>18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</row>
    <row r="123" spans="1:8" ht="13.5" thickBot="1" x14ac:dyDescent="0.25">
      <c r="A123" s="49">
        <v>56</v>
      </c>
      <c r="B123" s="48" t="s">
        <v>81</v>
      </c>
      <c r="C123" s="47">
        <v>123683</v>
      </c>
      <c r="D123" s="47">
        <v>110832</v>
      </c>
      <c r="E123" s="47">
        <v>6711600</v>
      </c>
      <c r="F123" s="47">
        <v>8920600</v>
      </c>
      <c r="G123" s="47">
        <v>151200</v>
      </c>
      <c r="H123" s="47">
        <v>107000</v>
      </c>
    </row>
    <row r="124" spans="1:8" x14ac:dyDescent="0.2">
      <c r="A124" s="58">
        <v>57</v>
      </c>
      <c r="B124" s="57" t="s">
        <v>80</v>
      </c>
      <c r="C124" s="56">
        <v>0</v>
      </c>
      <c r="D124" s="56">
        <v>0</v>
      </c>
      <c r="E124" s="56">
        <v>0</v>
      </c>
      <c r="F124" s="56">
        <v>0</v>
      </c>
      <c r="G124" s="56">
        <v>0</v>
      </c>
      <c r="H124" s="56">
        <v>0</v>
      </c>
    </row>
    <row r="125" spans="1:8" x14ac:dyDescent="0.2">
      <c r="A125" s="58">
        <v>58</v>
      </c>
      <c r="B125" s="57" t="s">
        <v>8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</row>
    <row r="126" spans="1:8" x14ac:dyDescent="0.2">
      <c r="A126" s="55">
        <v>59</v>
      </c>
      <c r="B126" s="54" t="s">
        <v>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</row>
    <row r="127" spans="1:8" ht="13.5" thickBot="1" x14ac:dyDescent="0.25">
      <c r="A127" s="52">
        <v>60</v>
      </c>
      <c r="B127" s="51" t="s">
        <v>6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</row>
    <row r="128" spans="1:8" ht="13.5" thickBot="1" x14ac:dyDescent="0.25">
      <c r="A128" s="49">
        <v>61</v>
      </c>
      <c r="B128" s="48" t="s">
        <v>79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</row>
    <row r="129" spans="1:8" ht="13.5" thickBot="1" x14ac:dyDescent="0.25">
      <c r="A129" s="49">
        <v>62</v>
      </c>
      <c r="B129" s="48" t="s">
        <v>78</v>
      </c>
      <c r="C129" s="47">
        <f>SUM(C123)</f>
        <v>123683</v>
      </c>
      <c r="D129" s="47">
        <f>SUM(D123)</f>
        <v>110832</v>
      </c>
      <c r="E129" s="47">
        <f>SUM(E123)</f>
        <v>6711600</v>
      </c>
      <c r="F129" s="47">
        <f>SUM(F123)</f>
        <v>8920600</v>
      </c>
      <c r="G129" s="47">
        <f>SUM(G123)</f>
        <v>151200</v>
      </c>
      <c r="H129" s="47">
        <f>SUM(H123)</f>
        <v>107000</v>
      </c>
    </row>
    <row r="132" spans="1:8" ht="127.5" x14ac:dyDescent="0.2">
      <c r="A132" s="65" t="s">
        <v>14</v>
      </c>
      <c r="B132" s="65" t="s">
        <v>13</v>
      </c>
      <c r="C132" s="55" t="s">
        <v>107</v>
      </c>
      <c r="D132" s="55" t="s">
        <v>106</v>
      </c>
      <c r="E132" s="55" t="s">
        <v>105</v>
      </c>
      <c r="F132" s="55" t="s">
        <v>104</v>
      </c>
      <c r="G132" s="55" t="s">
        <v>103</v>
      </c>
      <c r="H132" s="55" t="s">
        <v>102</v>
      </c>
    </row>
    <row r="133" spans="1:8" x14ac:dyDescent="0.2">
      <c r="A133" s="55">
        <v>1</v>
      </c>
      <c r="B133" s="54" t="s">
        <v>71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</row>
    <row r="134" spans="1:8" ht="25.5" x14ac:dyDescent="0.2">
      <c r="A134" s="55">
        <v>2</v>
      </c>
      <c r="B134" s="54" t="s">
        <v>70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</row>
    <row r="135" spans="1:8" ht="25.5" x14ac:dyDescent="0.2">
      <c r="A135" s="55">
        <v>3</v>
      </c>
      <c r="B135" s="54" t="s">
        <v>101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</row>
    <row r="136" spans="1:8" ht="25.5" x14ac:dyDescent="0.2">
      <c r="A136" s="55">
        <v>4</v>
      </c>
      <c r="B136" s="54" t="s">
        <v>68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</row>
    <row r="137" spans="1:8" ht="26.25" thickBot="1" x14ac:dyDescent="0.25">
      <c r="A137" s="52">
        <v>5</v>
      </c>
      <c r="B137" s="51" t="s">
        <v>67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</row>
    <row r="138" spans="1:8" ht="13.5" thickBot="1" x14ac:dyDescent="0.25">
      <c r="A138" s="49">
        <v>6</v>
      </c>
      <c r="B138" s="48" t="s">
        <v>66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</row>
    <row r="139" spans="1:8" ht="25.5" x14ac:dyDescent="0.2">
      <c r="A139" s="58">
        <v>7</v>
      </c>
      <c r="B139" s="57" t="s">
        <v>65</v>
      </c>
      <c r="C139" s="56">
        <v>23325967</v>
      </c>
      <c r="D139" s="56">
        <v>0</v>
      </c>
      <c r="E139" s="56">
        <v>302000</v>
      </c>
      <c r="F139" s="56">
        <v>0</v>
      </c>
      <c r="G139" s="56"/>
      <c r="H139" s="56">
        <v>0</v>
      </c>
    </row>
    <row r="140" spans="1:8" x14ac:dyDescent="0.2">
      <c r="A140" s="55">
        <v>8</v>
      </c>
      <c r="B140" s="54" t="s">
        <v>100</v>
      </c>
      <c r="C140" s="53">
        <v>0</v>
      </c>
      <c r="D140" s="53">
        <v>0</v>
      </c>
      <c r="E140" s="53">
        <v>302000</v>
      </c>
      <c r="F140" s="53">
        <v>0</v>
      </c>
      <c r="G140" s="53">
        <v>0</v>
      </c>
      <c r="H140" s="53">
        <v>0</v>
      </c>
    </row>
    <row r="141" spans="1:8" x14ac:dyDescent="0.2">
      <c r="A141" s="55">
        <v>9</v>
      </c>
      <c r="B141" s="54" t="s">
        <v>95</v>
      </c>
      <c r="C141" s="53">
        <v>23325967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</row>
    <row r="142" spans="1:8" x14ac:dyDescent="0.2">
      <c r="A142" s="55">
        <v>10</v>
      </c>
      <c r="B142" s="54" t="s">
        <v>63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</row>
    <row r="143" spans="1:8" x14ac:dyDescent="0.2">
      <c r="A143" s="55">
        <v>11</v>
      </c>
      <c r="B143" s="54" t="s">
        <v>99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</row>
    <row r="144" spans="1:8" ht="13.5" thickBot="1" x14ac:dyDescent="0.25">
      <c r="A144" s="55">
        <v>12</v>
      </c>
      <c r="B144" s="54" t="s">
        <v>98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</row>
    <row r="145" spans="1:8" ht="13.5" thickBot="1" x14ac:dyDescent="0.25">
      <c r="A145" s="49">
        <v>13</v>
      </c>
      <c r="B145" s="48" t="s">
        <v>60</v>
      </c>
      <c r="C145" s="47">
        <v>23325967</v>
      </c>
      <c r="D145" s="47">
        <v>0</v>
      </c>
      <c r="E145" s="47">
        <v>302000</v>
      </c>
      <c r="F145" s="47">
        <v>0</v>
      </c>
      <c r="G145" s="47">
        <v>0</v>
      </c>
      <c r="H145" s="47">
        <v>0</v>
      </c>
    </row>
    <row r="146" spans="1:8" ht="25.5" x14ac:dyDescent="0.2">
      <c r="A146" s="52">
        <v>14</v>
      </c>
      <c r="B146" s="51" t="s">
        <v>97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</row>
    <row r="147" spans="1:8" ht="25.5" x14ac:dyDescent="0.2">
      <c r="A147" s="24">
        <v>15</v>
      </c>
      <c r="B147" s="60" t="s">
        <v>96</v>
      </c>
      <c r="C147" s="59">
        <v>0</v>
      </c>
      <c r="D147" s="59">
        <v>0</v>
      </c>
      <c r="E147" s="59">
        <v>0</v>
      </c>
      <c r="F147" s="59">
        <v>0</v>
      </c>
      <c r="G147" s="59">
        <v>0</v>
      </c>
      <c r="H147" s="59">
        <v>0</v>
      </c>
    </row>
    <row r="148" spans="1:8" ht="13.5" thickBot="1" x14ac:dyDescent="0.25">
      <c r="A148" s="24">
        <v>16</v>
      </c>
      <c r="B148" s="60" t="s">
        <v>95</v>
      </c>
      <c r="C148" s="59">
        <v>0</v>
      </c>
      <c r="D148" s="59">
        <v>0</v>
      </c>
      <c r="E148" s="59">
        <v>0</v>
      </c>
      <c r="F148" s="59">
        <v>0</v>
      </c>
      <c r="G148" s="59">
        <v>0</v>
      </c>
      <c r="H148" s="59">
        <v>0</v>
      </c>
    </row>
    <row r="149" spans="1:8" ht="26.25" thickBot="1" x14ac:dyDescent="0.25">
      <c r="A149" s="49">
        <v>17</v>
      </c>
      <c r="B149" s="48" t="s">
        <v>94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</row>
    <row r="150" spans="1:8" x14ac:dyDescent="0.2">
      <c r="A150" s="64">
        <v>18</v>
      </c>
      <c r="B150" s="63" t="s">
        <v>54</v>
      </c>
      <c r="C150" s="62">
        <v>0</v>
      </c>
      <c r="D150" s="62">
        <v>0</v>
      </c>
      <c r="E150" s="62">
        <v>0</v>
      </c>
      <c r="F150" s="62">
        <v>0</v>
      </c>
      <c r="G150" s="62">
        <v>0</v>
      </c>
      <c r="H150" s="62">
        <v>17157</v>
      </c>
    </row>
    <row r="151" spans="1:8" ht="25.5" x14ac:dyDescent="0.2">
      <c r="A151" s="55">
        <v>19</v>
      </c>
      <c r="B151" s="54" t="s">
        <v>93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17157</v>
      </c>
    </row>
    <row r="152" spans="1:8" x14ac:dyDescent="0.2">
      <c r="A152" s="55">
        <v>20</v>
      </c>
      <c r="B152" s="54" t="s">
        <v>92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13718632</v>
      </c>
    </row>
    <row r="153" spans="1:8" x14ac:dyDescent="0.2">
      <c r="A153" s="55">
        <v>21</v>
      </c>
      <c r="B153" s="54" t="s">
        <v>91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102076</v>
      </c>
    </row>
    <row r="154" spans="1:8" x14ac:dyDescent="0.2">
      <c r="A154" s="55">
        <v>22</v>
      </c>
      <c r="B154" s="54" t="s">
        <v>49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13387223</v>
      </c>
    </row>
    <row r="155" spans="1:8" x14ac:dyDescent="0.2">
      <c r="A155" s="55">
        <v>23</v>
      </c>
      <c r="B155" s="54" t="s">
        <v>90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229333</v>
      </c>
    </row>
    <row r="156" spans="1:8" x14ac:dyDescent="0.2">
      <c r="A156" s="55">
        <v>24</v>
      </c>
      <c r="B156" s="54" t="s">
        <v>47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104592385</v>
      </c>
    </row>
    <row r="157" spans="1:8" ht="25.5" x14ac:dyDescent="0.2">
      <c r="A157" s="55">
        <v>25</v>
      </c>
      <c r="B157" s="54" t="s">
        <v>89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104592385</v>
      </c>
    </row>
    <row r="158" spans="1:8" x14ac:dyDescent="0.2">
      <c r="A158" s="55">
        <v>26</v>
      </c>
      <c r="B158" s="54" t="s">
        <v>45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11146396</v>
      </c>
    </row>
    <row r="159" spans="1:8" ht="25.5" x14ac:dyDescent="0.2">
      <c r="A159" s="52">
        <v>27</v>
      </c>
      <c r="B159" s="51" t="s">
        <v>44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11146396</v>
      </c>
    </row>
    <row r="160" spans="1:8" x14ac:dyDescent="0.2">
      <c r="A160" s="52">
        <v>28</v>
      </c>
      <c r="B160" s="51" t="s">
        <v>43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115738781</v>
      </c>
    </row>
    <row r="161" spans="1:8" x14ac:dyDescent="0.2">
      <c r="A161" s="55">
        <v>29</v>
      </c>
      <c r="B161" s="54" t="s">
        <v>42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2719728</v>
      </c>
    </row>
    <row r="162" spans="1:8" ht="38.25" x14ac:dyDescent="0.2">
      <c r="A162" s="55">
        <v>30</v>
      </c>
      <c r="B162" s="54" t="s">
        <v>88</v>
      </c>
      <c r="C162" s="53">
        <v>0</v>
      </c>
      <c r="D162" s="53"/>
      <c r="E162" s="53">
        <v>0</v>
      </c>
      <c r="F162" s="53">
        <v>0</v>
      </c>
      <c r="G162" s="53">
        <v>0</v>
      </c>
      <c r="H162" s="53">
        <v>920</v>
      </c>
    </row>
    <row r="163" spans="1:8" ht="13.5" thickBot="1" x14ac:dyDescent="0.25">
      <c r="A163" s="24">
        <v>31</v>
      </c>
      <c r="B163" s="60" t="s">
        <v>40</v>
      </c>
      <c r="C163" s="59">
        <v>0</v>
      </c>
      <c r="D163" s="59">
        <v>0</v>
      </c>
      <c r="E163" s="59">
        <v>0</v>
      </c>
      <c r="F163" s="59">
        <v>0</v>
      </c>
      <c r="G163" s="59">
        <v>0</v>
      </c>
      <c r="H163" s="59">
        <v>1682113</v>
      </c>
    </row>
    <row r="164" spans="1:8" ht="13.5" thickBot="1" x14ac:dyDescent="0.25">
      <c r="A164" s="49">
        <v>32</v>
      </c>
      <c r="B164" s="48" t="s">
        <v>39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132194298</v>
      </c>
    </row>
    <row r="165" spans="1:8" x14ac:dyDescent="0.2">
      <c r="A165" s="58">
        <v>33</v>
      </c>
      <c r="B165" s="57" t="s">
        <v>38</v>
      </c>
      <c r="C165" s="56">
        <v>0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</row>
    <row r="166" spans="1:8" x14ac:dyDescent="0.2">
      <c r="A166" s="55">
        <v>34</v>
      </c>
      <c r="B166" s="54" t="s">
        <v>37</v>
      </c>
      <c r="C166" s="53"/>
      <c r="D166" s="53">
        <v>0</v>
      </c>
      <c r="E166" s="53">
        <v>0</v>
      </c>
      <c r="F166" s="53">
        <v>0</v>
      </c>
      <c r="G166" s="53">
        <v>0</v>
      </c>
      <c r="H166" s="53">
        <v>0</v>
      </c>
    </row>
    <row r="167" spans="1:8" x14ac:dyDescent="0.2">
      <c r="A167" s="55">
        <v>35</v>
      </c>
      <c r="B167" s="54" t="s">
        <v>36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</row>
    <row r="168" spans="1:8" x14ac:dyDescent="0.2">
      <c r="A168" s="55">
        <v>36</v>
      </c>
      <c r="B168" s="54" t="s">
        <v>35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</row>
    <row r="169" spans="1:8" x14ac:dyDescent="0.2">
      <c r="A169" s="55">
        <v>37</v>
      </c>
      <c r="B169" s="54" t="s">
        <v>34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</row>
    <row r="170" spans="1:8" x14ac:dyDescent="0.2">
      <c r="A170" s="55">
        <v>38</v>
      </c>
      <c r="B170" s="54" t="s">
        <v>33</v>
      </c>
      <c r="C170" s="53">
        <v>0</v>
      </c>
      <c r="D170" s="53">
        <v>33080814</v>
      </c>
      <c r="E170" s="53"/>
      <c r="F170" s="53">
        <v>112925</v>
      </c>
      <c r="G170" s="53">
        <v>22010</v>
      </c>
      <c r="H170" s="53">
        <v>0</v>
      </c>
    </row>
    <row r="171" spans="1:8" x14ac:dyDescent="0.2">
      <c r="A171" s="55">
        <v>39</v>
      </c>
      <c r="B171" s="54" t="s">
        <v>87</v>
      </c>
      <c r="C171" s="53">
        <v>0</v>
      </c>
      <c r="D171" s="53">
        <v>893184</v>
      </c>
      <c r="E171" s="53">
        <v>0</v>
      </c>
      <c r="F171" s="53">
        <v>30490</v>
      </c>
      <c r="G171" s="53">
        <v>0</v>
      </c>
      <c r="H171" s="53">
        <v>0</v>
      </c>
    </row>
    <row r="172" spans="1:8" x14ac:dyDescent="0.2">
      <c r="A172" s="55">
        <v>40</v>
      </c>
      <c r="B172" s="54" t="s">
        <v>86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</row>
    <row r="173" spans="1:8" x14ac:dyDescent="0.2">
      <c r="A173" s="55">
        <v>41</v>
      </c>
      <c r="B173" s="54" t="s">
        <v>31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</row>
    <row r="174" spans="1:8" x14ac:dyDescent="0.2">
      <c r="A174" s="52">
        <v>42</v>
      </c>
      <c r="B174" s="51" t="s">
        <v>85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</row>
    <row r="175" spans="1:8" ht="13.5" thickBot="1" x14ac:dyDescent="0.25">
      <c r="A175" s="52">
        <v>43</v>
      </c>
      <c r="B175" s="51" t="s">
        <v>30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</row>
    <row r="176" spans="1:8" ht="13.5" thickBot="1" x14ac:dyDescent="0.25">
      <c r="A176" s="49">
        <v>44</v>
      </c>
      <c r="B176" s="48" t="s">
        <v>29</v>
      </c>
      <c r="C176" s="47">
        <v>0</v>
      </c>
      <c r="D176" s="47">
        <v>4201265</v>
      </c>
      <c r="E176" s="47">
        <v>0</v>
      </c>
      <c r="F176" s="47">
        <v>143415</v>
      </c>
      <c r="G176" s="47">
        <v>22010</v>
      </c>
      <c r="H176" s="47">
        <v>0</v>
      </c>
    </row>
    <row r="177" spans="1:8" ht="13.5" thickBot="1" x14ac:dyDescent="0.25">
      <c r="A177" s="24">
        <v>45</v>
      </c>
      <c r="B177" s="60" t="s">
        <v>28</v>
      </c>
      <c r="C177" s="59">
        <v>0</v>
      </c>
      <c r="D177" s="59">
        <v>0</v>
      </c>
      <c r="E177" s="59">
        <v>0</v>
      </c>
      <c r="F177" s="59">
        <v>0</v>
      </c>
      <c r="G177" s="59">
        <v>0</v>
      </c>
      <c r="H177" s="59">
        <v>0</v>
      </c>
    </row>
    <row r="178" spans="1:8" ht="13.5" thickBot="1" x14ac:dyDescent="0.25">
      <c r="A178" s="49">
        <v>46</v>
      </c>
      <c r="B178" s="48" t="s">
        <v>27</v>
      </c>
      <c r="C178" s="47">
        <v>0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</row>
    <row r="179" spans="1:8" ht="25.5" x14ac:dyDescent="0.2">
      <c r="A179" s="58">
        <v>47</v>
      </c>
      <c r="B179" s="57" t="s">
        <v>84</v>
      </c>
      <c r="C179" s="56">
        <v>0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</row>
    <row r="180" spans="1:8" x14ac:dyDescent="0.2">
      <c r="A180" s="58">
        <v>48</v>
      </c>
      <c r="B180" s="57" t="s">
        <v>19</v>
      </c>
      <c r="C180" s="56">
        <v>0</v>
      </c>
      <c r="D180" s="56">
        <v>0</v>
      </c>
      <c r="E180" s="56">
        <v>0</v>
      </c>
      <c r="F180" s="56">
        <v>0</v>
      </c>
      <c r="G180" s="56">
        <v>0</v>
      </c>
      <c r="H180" s="56">
        <v>0</v>
      </c>
    </row>
    <row r="181" spans="1:8" x14ac:dyDescent="0.2">
      <c r="A181" s="55">
        <v>49</v>
      </c>
      <c r="B181" s="54" t="s">
        <v>25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</row>
    <row r="182" spans="1:8" ht="13.5" thickBot="1" x14ac:dyDescent="0.25">
      <c r="A182" s="52">
        <v>50</v>
      </c>
      <c r="B182" s="51" t="s">
        <v>24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</row>
    <row r="183" spans="1:8" ht="13.5" thickBot="1" x14ac:dyDescent="0.25">
      <c r="A183" s="49">
        <v>51</v>
      </c>
      <c r="B183" s="48" t="s">
        <v>23</v>
      </c>
      <c r="C183" s="47">
        <v>0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</row>
    <row r="184" spans="1:8" ht="25.5" x14ac:dyDescent="0.2">
      <c r="A184" s="58">
        <v>52</v>
      </c>
      <c r="B184" s="57" t="s">
        <v>83</v>
      </c>
      <c r="C184" s="56">
        <v>0</v>
      </c>
      <c r="D184" s="56">
        <v>0</v>
      </c>
      <c r="E184" s="56">
        <v>0</v>
      </c>
      <c r="F184" s="56">
        <v>0</v>
      </c>
      <c r="G184" s="56">
        <v>0</v>
      </c>
      <c r="H184" s="56">
        <v>0</v>
      </c>
    </row>
    <row r="185" spans="1:8" x14ac:dyDescent="0.2">
      <c r="A185" s="61">
        <v>53</v>
      </c>
      <c r="B185" s="60" t="s">
        <v>19</v>
      </c>
      <c r="C185" s="59">
        <v>0</v>
      </c>
      <c r="D185" s="59">
        <v>0</v>
      </c>
      <c r="E185" s="59">
        <v>0</v>
      </c>
      <c r="F185" s="59">
        <v>0</v>
      </c>
      <c r="G185" s="59">
        <v>0</v>
      </c>
      <c r="H185" s="59">
        <v>0</v>
      </c>
    </row>
    <row r="186" spans="1:8" x14ac:dyDescent="0.2">
      <c r="A186" s="52">
        <v>54</v>
      </c>
      <c r="B186" s="51" t="s">
        <v>82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</row>
    <row r="187" spans="1:8" ht="13.5" thickBot="1" x14ac:dyDescent="0.25">
      <c r="A187" s="24">
        <v>55</v>
      </c>
      <c r="B187" s="60" t="s">
        <v>19</v>
      </c>
      <c r="C187" s="59">
        <v>0</v>
      </c>
      <c r="D187" s="59">
        <v>0</v>
      </c>
      <c r="E187" s="59">
        <v>0</v>
      </c>
      <c r="F187" s="59">
        <v>0</v>
      </c>
      <c r="G187" s="59">
        <v>0</v>
      </c>
      <c r="H187" s="59">
        <v>0</v>
      </c>
    </row>
    <row r="188" spans="1:8" ht="13.5" thickBot="1" x14ac:dyDescent="0.25">
      <c r="A188" s="49">
        <v>56</v>
      </c>
      <c r="B188" s="48" t="s">
        <v>18</v>
      </c>
      <c r="C188" s="47">
        <v>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</row>
    <row r="189" spans="1:8" ht="13.5" thickBot="1" x14ac:dyDescent="0.25">
      <c r="A189" s="49">
        <v>57</v>
      </c>
      <c r="B189" s="48" t="s">
        <v>81</v>
      </c>
      <c r="C189" s="47">
        <v>23325967</v>
      </c>
      <c r="D189" s="47">
        <v>4201265</v>
      </c>
      <c r="E189" s="47">
        <v>302000</v>
      </c>
      <c r="F189" s="47">
        <v>143415</v>
      </c>
      <c r="G189" s="47">
        <v>22010</v>
      </c>
      <c r="H189" s="47">
        <v>132194298</v>
      </c>
    </row>
    <row r="190" spans="1:8" x14ac:dyDescent="0.2">
      <c r="A190" s="58">
        <v>58</v>
      </c>
      <c r="B190" s="57" t="s">
        <v>80</v>
      </c>
      <c r="C190" s="56">
        <v>0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</row>
    <row r="191" spans="1:8" x14ac:dyDescent="0.2">
      <c r="A191" s="58">
        <v>59</v>
      </c>
      <c r="B191" s="57" t="s">
        <v>8</v>
      </c>
      <c r="C191" s="56">
        <v>0</v>
      </c>
      <c r="D191" s="56">
        <v>0</v>
      </c>
      <c r="E191" s="56">
        <v>0</v>
      </c>
      <c r="F191" s="56">
        <v>0</v>
      </c>
      <c r="G191" s="56">
        <v>0</v>
      </c>
      <c r="H191" s="56">
        <v>0</v>
      </c>
    </row>
    <row r="192" spans="1:8" x14ac:dyDescent="0.2">
      <c r="A192" s="55">
        <v>60</v>
      </c>
      <c r="B192" s="54" t="s">
        <v>7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</row>
    <row r="193" spans="1:8" ht="13.5" thickBot="1" x14ac:dyDescent="0.25">
      <c r="A193" s="52">
        <v>61</v>
      </c>
      <c r="B193" s="51" t="s">
        <v>6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</row>
    <row r="194" spans="1:8" ht="13.5" thickBot="1" x14ac:dyDescent="0.25">
      <c r="A194" s="49">
        <v>62</v>
      </c>
      <c r="B194" s="48" t="s">
        <v>79</v>
      </c>
      <c r="C194" s="47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</row>
    <row r="195" spans="1:8" ht="13.5" thickBot="1" x14ac:dyDescent="0.25">
      <c r="A195" s="49">
        <v>63</v>
      </c>
      <c r="B195" s="48" t="s">
        <v>78</v>
      </c>
      <c r="C195" s="47">
        <f>SUM(C189)</f>
        <v>23325967</v>
      </c>
      <c r="D195" s="47">
        <f>SUM(D189)</f>
        <v>4201265</v>
      </c>
      <c r="E195" s="47">
        <f>SUM(E189)</f>
        <v>302000</v>
      </c>
      <c r="F195" s="47">
        <f>SUM(F189)</f>
        <v>143415</v>
      </c>
      <c r="G195" s="47">
        <f>SUM(G189)</f>
        <v>22010</v>
      </c>
      <c r="H195" s="47">
        <f>SUM(H189)</f>
        <v>132194298</v>
      </c>
    </row>
    <row r="198" spans="1:8" ht="14.25" x14ac:dyDescent="0.2">
      <c r="B198" s="5"/>
      <c r="C198" s="6"/>
    </row>
    <row r="199" spans="1:8" ht="14.25" x14ac:dyDescent="0.2">
      <c r="A199" s="5" t="s">
        <v>4</v>
      </c>
      <c r="B199" s="5"/>
      <c r="C199" s="6"/>
    </row>
    <row r="200" spans="1:8" ht="14.25" x14ac:dyDescent="0.2">
      <c r="A200" s="5"/>
      <c r="B200" s="5"/>
      <c r="C200" s="4"/>
    </row>
    <row r="201" spans="1:8" ht="14.25" x14ac:dyDescent="0.2">
      <c r="A201" s="5"/>
      <c r="B201" s="5"/>
      <c r="C201" s="4" t="s">
        <v>77</v>
      </c>
      <c r="E201" s="46" t="s">
        <v>2</v>
      </c>
    </row>
    <row r="202" spans="1:8" ht="14.25" x14ac:dyDescent="0.2">
      <c r="A202" s="5"/>
      <c r="C202" s="46" t="s">
        <v>76</v>
      </c>
      <c r="E202" s="45" t="s">
        <v>75</v>
      </c>
    </row>
    <row r="265" spans="4:4" ht="14.25" x14ac:dyDescent="0.2">
      <c r="D265" s="6"/>
    </row>
    <row r="266" spans="4:4" ht="14.25" x14ac:dyDescent="0.2">
      <c r="D266" s="2"/>
    </row>
    <row r="267" spans="4:4" ht="14.25" x14ac:dyDescent="0.2">
      <c r="D267" s="3"/>
    </row>
    <row r="268" spans="4:4" ht="14.25" x14ac:dyDescent="0.2">
      <c r="D268" s="3"/>
    </row>
  </sheetData>
  <mergeCells count="3">
    <mergeCell ref="A1:H1"/>
    <mergeCell ref="A4:H4"/>
    <mergeCell ref="G3:H3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9EF6-CE60-44A4-A753-92C91722B06F}">
  <dimension ref="A1:L51"/>
  <sheetViews>
    <sheetView topLeftCell="A22" workbookViewId="0">
      <selection activeCell="A72" sqref="A72"/>
    </sheetView>
  </sheetViews>
  <sheetFormatPr defaultRowHeight="12.75" x14ac:dyDescent="0.2"/>
  <cols>
    <col min="1" max="1" width="7.28515625" style="45" customWidth="1"/>
    <col min="2" max="2" width="48.28515625" style="45" customWidth="1"/>
    <col min="3" max="3" width="12.5703125" style="45" customWidth="1"/>
    <col min="4" max="4" width="16.28515625" style="45" customWidth="1"/>
    <col min="5" max="6" width="16.140625" style="45" customWidth="1"/>
    <col min="7" max="7" width="15.7109375" style="45" customWidth="1"/>
    <col min="8" max="8" width="12.140625" style="45" customWidth="1"/>
    <col min="9" max="16384" width="9.140625" style="45"/>
  </cols>
  <sheetData>
    <row r="1" spans="1:11" customFormat="1" ht="12.75" customHeight="1" x14ac:dyDescent="0.2">
      <c r="A1" s="44" t="s">
        <v>74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customFormat="1" x14ac:dyDescent="0.2">
      <c r="A2" t="s">
        <v>133</v>
      </c>
    </row>
    <row r="3" spans="1:11" ht="13.5" thickBot="1" x14ac:dyDescent="0.25">
      <c r="D3" s="105" t="s">
        <v>16</v>
      </c>
      <c r="E3" s="105"/>
      <c r="F3" s="93"/>
      <c r="H3" s="96"/>
    </row>
    <row r="4" spans="1:11" s="17" customFormat="1" ht="21.95" customHeight="1" thickBot="1" x14ac:dyDescent="0.3">
      <c r="A4" s="22" t="s">
        <v>132</v>
      </c>
      <c r="B4" s="21"/>
      <c r="C4" s="21"/>
      <c r="D4" s="21"/>
      <c r="E4" s="20"/>
      <c r="F4" s="19"/>
      <c r="G4" s="104"/>
      <c r="H4" s="104"/>
    </row>
    <row r="5" spans="1:11" s="17" customFormat="1" ht="63" customHeight="1" x14ac:dyDescent="0.25">
      <c r="A5" s="18" t="s">
        <v>14</v>
      </c>
      <c r="B5" s="18" t="s">
        <v>13</v>
      </c>
      <c r="C5" s="18" t="s">
        <v>12</v>
      </c>
      <c r="D5" s="18" t="s">
        <v>11</v>
      </c>
      <c r="E5" s="18" t="s">
        <v>10</v>
      </c>
      <c r="F5" s="19"/>
    </row>
    <row r="6" spans="1:11" s="17" customFormat="1" ht="25.5" customHeight="1" x14ac:dyDescent="0.25">
      <c r="A6" s="111">
        <v>1</v>
      </c>
      <c r="B6" s="57" t="s">
        <v>65</v>
      </c>
      <c r="C6" s="18"/>
      <c r="D6" s="113">
        <v>1626027</v>
      </c>
      <c r="E6" s="113">
        <v>1626027</v>
      </c>
      <c r="F6" s="112"/>
    </row>
    <row r="7" spans="1:11" s="17" customFormat="1" ht="14.25" customHeight="1" x14ac:dyDescent="0.25">
      <c r="A7" s="111">
        <v>2</v>
      </c>
      <c r="B7" s="57" t="s">
        <v>95</v>
      </c>
      <c r="C7" s="18"/>
      <c r="D7" s="18"/>
      <c r="E7" s="92">
        <v>1626027</v>
      </c>
      <c r="F7" s="110"/>
    </row>
    <row r="8" spans="1:11" s="17" customFormat="1" ht="14.25" customHeight="1" x14ac:dyDescent="0.25">
      <c r="A8" s="18">
        <v>3</v>
      </c>
      <c r="B8" s="90" t="s">
        <v>60</v>
      </c>
      <c r="C8" s="18"/>
      <c r="D8" s="89">
        <v>1626027</v>
      </c>
      <c r="E8" s="89">
        <v>1626027</v>
      </c>
      <c r="F8" s="109"/>
    </row>
    <row r="9" spans="1:11" x14ac:dyDescent="0.2">
      <c r="A9" s="58">
        <v>4</v>
      </c>
      <c r="B9" s="57" t="s">
        <v>37</v>
      </c>
      <c r="C9" s="56">
        <v>40000</v>
      </c>
      <c r="D9" s="56">
        <v>282240</v>
      </c>
      <c r="E9" s="56">
        <v>295275</v>
      </c>
      <c r="F9" s="108"/>
    </row>
    <row r="10" spans="1:11" x14ac:dyDescent="0.2">
      <c r="A10" s="58">
        <v>5</v>
      </c>
      <c r="B10" s="57" t="s">
        <v>36</v>
      </c>
      <c r="C10" s="56">
        <v>0</v>
      </c>
      <c r="D10" s="56">
        <v>1303</v>
      </c>
      <c r="E10" s="56">
        <v>0</v>
      </c>
      <c r="F10" s="108"/>
    </row>
    <row r="11" spans="1:11" ht="14.25" customHeight="1" x14ac:dyDescent="0.2">
      <c r="A11" s="55">
        <v>6</v>
      </c>
      <c r="B11" s="54" t="s">
        <v>31</v>
      </c>
      <c r="C11" s="53">
        <v>0</v>
      </c>
      <c r="D11" s="53">
        <v>0</v>
      </c>
      <c r="E11" s="53">
        <v>13</v>
      </c>
      <c r="F11" s="108"/>
    </row>
    <row r="12" spans="1:11" ht="13.5" thickBot="1" x14ac:dyDescent="0.25">
      <c r="A12" s="52">
        <v>7</v>
      </c>
      <c r="B12" s="51" t="s">
        <v>30</v>
      </c>
      <c r="C12" s="50">
        <v>0</v>
      </c>
      <c r="D12" s="50">
        <v>0</v>
      </c>
      <c r="E12" s="50">
        <v>47303</v>
      </c>
      <c r="F12" s="108"/>
    </row>
    <row r="13" spans="1:11" ht="13.5" thickBot="1" x14ac:dyDescent="0.25">
      <c r="A13" s="49">
        <v>8</v>
      </c>
      <c r="B13" s="48" t="s">
        <v>29</v>
      </c>
      <c r="C13" s="47">
        <f>SUM(C9:C12)</f>
        <v>40000</v>
      </c>
      <c r="D13" s="47">
        <f>SUM(D9:D12)</f>
        <v>283543</v>
      </c>
      <c r="E13" s="102">
        <f>SUM(E9:E12)</f>
        <v>342591</v>
      </c>
      <c r="F13" s="101"/>
    </row>
    <row r="14" spans="1:11" ht="13.5" thickBot="1" x14ac:dyDescent="0.25">
      <c r="A14" s="49">
        <v>9</v>
      </c>
      <c r="B14" s="48" t="s">
        <v>17</v>
      </c>
      <c r="C14" s="47">
        <f>+C13</f>
        <v>40000</v>
      </c>
      <c r="D14" s="47">
        <f>SUM(D8+D13)</f>
        <v>1909570</v>
      </c>
      <c r="E14" s="102">
        <f>SUM(E8+E13)</f>
        <v>1968618</v>
      </c>
      <c r="F14" s="101"/>
    </row>
    <row r="15" spans="1:11" x14ac:dyDescent="0.2">
      <c r="A15" s="107"/>
      <c r="B15" s="106"/>
      <c r="C15" s="101"/>
      <c r="D15" s="101"/>
      <c r="E15" s="101"/>
      <c r="F15" s="101"/>
      <c r="G15" s="101"/>
      <c r="H15" s="101"/>
    </row>
    <row r="16" spans="1:11" ht="13.5" thickBot="1" x14ac:dyDescent="0.25">
      <c r="D16" s="105" t="s">
        <v>16</v>
      </c>
      <c r="E16" s="105"/>
      <c r="F16" s="93"/>
      <c r="G16" s="96"/>
      <c r="H16" s="96"/>
    </row>
    <row r="17" spans="1:12" s="17" customFormat="1" ht="21.95" customHeight="1" thickBot="1" x14ac:dyDescent="0.3">
      <c r="A17" s="22" t="s">
        <v>131</v>
      </c>
      <c r="B17" s="21"/>
      <c r="C17" s="21"/>
      <c r="D17" s="21"/>
      <c r="E17" s="20"/>
      <c r="F17" s="19"/>
      <c r="G17" s="104"/>
      <c r="H17" s="104"/>
    </row>
    <row r="18" spans="1:12" s="17" customFormat="1" ht="63" customHeight="1" x14ac:dyDescent="0.25">
      <c r="A18" s="18" t="s">
        <v>14</v>
      </c>
      <c r="B18" s="18" t="s">
        <v>13</v>
      </c>
      <c r="C18" s="18" t="s">
        <v>12</v>
      </c>
      <c r="D18" s="18" t="s">
        <v>11</v>
      </c>
      <c r="E18" s="18" t="s">
        <v>10</v>
      </c>
      <c r="F18" s="19"/>
    </row>
    <row r="19" spans="1:12" x14ac:dyDescent="0.2">
      <c r="A19" s="78">
        <v>1</v>
      </c>
      <c r="B19" s="54" t="s">
        <v>9</v>
      </c>
      <c r="C19" s="76">
        <v>0</v>
      </c>
      <c r="D19" s="76">
        <v>1296253</v>
      </c>
      <c r="E19" s="76">
        <v>1296253</v>
      </c>
      <c r="F19" s="103"/>
    </row>
    <row r="20" spans="1:12" ht="13.5" thickBot="1" x14ac:dyDescent="0.25">
      <c r="A20" s="86">
        <v>2</v>
      </c>
      <c r="B20" s="51" t="s">
        <v>124</v>
      </c>
      <c r="C20" s="84">
        <v>77681611</v>
      </c>
      <c r="D20" s="84">
        <v>79582856</v>
      </c>
      <c r="E20" s="84">
        <v>77076812</v>
      </c>
      <c r="F20" s="103"/>
    </row>
    <row r="21" spans="1:12" ht="13.5" thickBot="1" x14ac:dyDescent="0.25">
      <c r="A21" s="49">
        <v>3</v>
      </c>
      <c r="B21" s="48" t="s">
        <v>6</v>
      </c>
      <c r="C21" s="47">
        <v>77681611</v>
      </c>
      <c r="D21" s="47">
        <f>SUM(D19:D20)</f>
        <v>80879109</v>
      </c>
      <c r="E21" s="102">
        <f>SUM(E19:E20)</f>
        <v>78373065</v>
      </c>
      <c r="F21" s="101"/>
    </row>
    <row r="22" spans="1:12" ht="13.5" thickBot="1" x14ac:dyDescent="0.25">
      <c r="A22" s="49">
        <v>4</v>
      </c>
      <c r="B22" s="48" t="s">
        <v>5</v>
      </c>
      <c r="C22" s="71">
        <f>SUM(C21)</f>
        <v>77681611</v>
      </c>
      <c r="D22" s="71">
        <f>+D21</f>
        <v>80879109</v>
      </c>
      <c r="E22" s="100">
        <f>+E21</f>
        <v>78373065</v>
      </c>
      <c r="F22" s="99"/>
    </row>
    <row r="24" spans="1:12" s="2" customFormat="1" ht="14.25" x14ac:dyDescent="0.2">
      <c r="A24" s="5" t="s">
        <v>4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s="2" customFormat="1" ht="14.25" x14ac:dyDescent="0.2">
      <c r="A25" s="5"/>
      <c r="B25" s="5"/>
      <c r="C25" s="6"/>
      <c r="D25" s="6"/>
    </row>
    <row r="26" spans="1:12" s="2" customFormat="1" ht="14.25" x14ac:dyDescent="0.2">
      <c r="A26" s="5"/>
      <c r="B26" s="5"/>
      <c r="C26" s="4" t="s">
        <v>3</v>
      </c>
      <c r="D26" s="4"/>
      <c r="E26" s="3" t="s">
        <v>2</v>
      </c>
      <c r="F26" s="3"/>
      <c r="G26" s="3"/>
      <c r="H26" s="3"/>
    </row>
    <row r="27" spans="1:12" s="2" customFormat="1" ht="14.25" x14ac:dyDescent="0.2">
      <c r="A27" s="5"/>
      <c r="B27" s="5"/>
      <c r="C27" s="4" t="s">
        <v>1</v>
      </c>
      <c r="D27" s="4"/>
      <c r="E27" s="3" t="s">
        <v>0</v>
      </c>
      <c r="F27" s="3"/>
      <c r="G27" s="3"/>
      <c r="H27" s="3"/>
    </row>
    <row r="28" spans="1:12" s="2" customFormat="1" ht="14.25" x14ac:dyDescent="0.2">
      <c r="A28" s="5"/>
      <c r="B28" s="5"/>
      <c r="C28" s="4"/>
      <c r="D28" s="4"/>
      <c r="E28" s="3"/>
      <c r="F28" s="3"/>
      <c r="G28" s="3"/>
      <c r="H28" s="3"/>
    </row>
    <row r="29" spans="1:12" s="2" customFormat="1" ht="14.25" x14ac:dyDescent="0.2">
      <c r="A29" s="5"/>
      <c r="B29" s="5"/>
      <c r="C29" s="4"/>
      <c r="D29" s="4"/>
      <c r="E29" s="3"/>
      <c r="F29" s="3"/>
      <c r="G29" s="3"/>
      <c r="H29" s="3"/>
    </row>
    <row r="30" spans="1:12" ht="12.75" customHeight="1" x14ac:dyDescent="0.2">
      <c r="A30" s="44" t="s">
        <v>74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2" x14ac:dyDescent="0.2">
      <c r="A31" t="s">
        <v>130</v>
      </c>
      <c r="B31"/>
      <c r="C31"/>
      <c r="D31"/>
      <c r="E31"/>
      <c r="F31"/>
      <c r="G31"/>
      <c r="H31"/>
      <c r="I31"/>
      <c r="J31"/>
      <c r="K31"/>
    </row>
    <row r="32" spans="1:12" ht="13.5" thickBot="1" x14ac:dyDescent="0.25">
      <c r="A32"/>
      <c r="B32"/>
      <c r="C32"/>
      <c r="D32"/>
      <c r="E32" s="97" t="s">
        <v>16</v>
      </c>
      <c r="F32" s="93"/>
      <c r="G32" s="96"/>
      <c r="H32" s="96"/>
      <c r="I32"/>
      <c r="J32"/>
      <c r="K32"/>
    </row>
    <row r="33" spans="1:12" ht="15" customHeight="1" thickBot="1" x14ac:dyDescent="0.25">
      <c r="A33" s="22" t="s">
        <v>129</v>
      </c>
      <c r="B33" s="21"/>
      <c r="C33" s="21"/>
      <c r="D33" s="21"/>
      <c r="E33" s="21"/>
      <c r="F33" s="95"/>
      <c r="G33" s="94"/>
      <c r="H33" s="93"/>
    </row>
    <row r="34" spans="1:12" ht="114.75" x14ac:dyDescent="0.2">
      <c r="A34" s="67" t="s">
        <v>14</v>
      </c>
      <c r="B34" s="67" t="s">
        <v>13</v>
      </c>
      <c r="C34" s="67" t="s">
        <v>128</v>
      </c>
      <c r="D34" s="67" t="s">
        <v>127</v>
      </c>
      <c r="E34" s="88" t="s">
        <v>126</v>
      </c>
      <c r="F34" s="65" t="s">
        <v>125</v>
      </c>
    </row>
    <row r="35" spans="1:12" ht="25.5" x14ac:dyDescent="0.2">
      <c r="A35" s="67">
        <v>1</v>
      </c>
      <c r="B35" s="57" t="s">
        <v>65</v>
      </c>
      <c r="C35" s="92">
        <v>1626027</v>
      </c>
      <c r="D35" s="67"/>
      <c r="E35" s="88"/>
      <c r="F35" s="91">
        <v>1626027</v>
      </c>
    </row>
    <row r="36" spans="1:12" x14ac:dyDescent="0.2">
      <c r="A36" s="67">
        <v>2</v>
      </c>
      <c r="B36" s="57" t="s">
        <v>95</v>
      </c>
      <c r="C36" s="92">
        <v>1626027</v>
      </c>
      <c r="D36" s="67"/>
      <c r="E36" s="88"/>
      <c r="F36" s="91">
        <v>1626027</v>
      </c>
    </row>
    <row r="37" spans="1:12" ht="25.5" x14ac:dyDescent="0.2">
      <c r="A37" s="67">
        <v>3</v>
      </c>
      <c r="B37" s="90" t="s">
        <v>60</v>
      </c>
      <c r="C37" s="89">
        <v>1626027</v>
      </c>
      <c r="D37" s="67"/>
      <c r="E37" s="88"/>
      <c r="F37" s="87">
        <v>1626027</v>
      </c>
    </row>
    <row r="38" spans="1:12" x14ac:dyDescent="0.2">
      <c r="A38" s="82">
        <v>4</v>
      </c>
      <c r="B38" s="81" t="s">
        <v>37</v>
      </c>
      <c r="C38" s="80">
        <v>295275</v>
      </c>
      <c r="D38" s="80">
        <v>295275</v>
      </c>
      <c r="E38" s="79">
        <v>0</v>
      </c>
      <c r="F38" s="76">
        <v>0</v>
      </c>
    </row>
    <row r="39" spans="1:12" ht="14.25" customHeight="1" x14ac:dyDescent="0.2">
      <c r="A39" s="78">
        <v>5</v>
      </c>
      <c r="B39" s="77" t="s">
        <v>31</v>
      </c>
      <c r="C39" s="76">
        <v>13</v>
      </c>
      <c r="D39" s="76">
        <v>13</v>
      </c>
      <c r="E39" s="75">
        <v>0</v>
      </c>
      <c r="F39" s="76">
        <v>0</v>
      </c>
    </row>
    <row r="40" spans="1:12" ht="13.5" thickBot="1" x14ac:dyDescent="0.25">
      <c r="A40" s="86">
        <v>6</v>
      </c>
      <c r="B40" s="85" t="s">
        <v>30</v>
      </c>
      <c r="C40" s="84">
        <v>47303</v>
      </c>
      <c r="D40" s="84">
        <v>47303</v>
      </c>
      <c r="E40" s="83">
        <v>0</v>
      </c>
      <c r="F40" s="76">
        <v>0</v>
      </c>
    </row>
    <row r="41" spans="1:12" ht="13.5" thickBot="1" x14ac:dyDescent="0.25">
      <c r="A41" s="49">
        <v>7</v>
      </c>
      <c r="B41" s="72" t="s">
        <v>29</v>
      </c>
      <c r="C41" s="71">
        <f>SUM(C38:C40)</f>
        <v>342591</v>
      </c>
      <c r="D41" s="71">
        <f>SUM(D38:D40)</f>
        <v>342591</v>
      </c>
      <c r="E41" s="70">
        <v>0</v>
      </c>
      <c r="F41" s="73">
        <v>0</v>
      </c>
    </row>
    <row r="42" spans="1:12" ht="13.5" thickBot="1" x14ac:dyDescent="0.25">
      <c r="A42" s="49">
        <v>8</v>
      </c>
      <c r="B42" s="72" t="s">
        <v>81</v>
      </c>
      <c r="C42" s="71">
        <f>SUM(C37+C41)</f>
        <v>1968618</v>
      </c>
      <c r="D42" s="71">
        <f>+D41</f>
        <v>342591</v>
      </c>
      <c r="E42" s="70">
        <v>0</v>
      </c>
      <c r="F42" s="73">
        <f>SUM(F37)</f>
        <v>1626027</v>
      </c>
    </row>
    <row r="43" spans="1:12" x14ac:dyDescent="0.2">
      <c r="A43" s="82">
        <v>9</v>
      </c>
      <c r="B43" s="81" t="s">
        <v>9</v>
      </c>
      <c r="C43" s="80">
        <v>1296253</v>
      </c>
      <c r="D43" s="80">
        <v>0</v>
      </c>
      <c r="E43" s="79">
        <v>1296253</v>
      </c>
      <c r="F43" s="76"/>
    </row>
    <row r="44" spans="1:12" ht="13.5" thickBot="1" x14ac:dyDescent="0.25">
      <c r="A44" s="78">
        <v>10</v>
      </c>
      <c r="B44" s="77" t="s">
        <v>124</v>
      </c>
      <c r="C44" s="76">
        <v>77076812</v>
      </c>
      <c r="D44" s="76">
        <v>0</v>
      </c>
      <c r="E44" s="75">
        <v>77076812</v>
      </c>
      <c r="F44" s="74"/>
    </row>
    <row r="45" spans="1:12" ht="13.5" thickBot="1" x14ac:dyDescent="0.25">
      <c r="A45" s="49">
        <v>11</v>
      </c>
      <c r="B45" s="72" t="s">
        <v>79</v>
      </c>
      <c r="C45" s="71">
        <f>SUM(C43:C44)</f>
        <v>78373065</v>
      </c>
      <c r="D45" s="71">
        <v>0</v>
      </c>
      <c r="E45" s="70">
        <f>SUM(E43:E44)</f>
        <v>78373065</v>
      </c>
      <c r="F45" s="73"/>
    </row>
    <row r="46" spans="1:12" ht="13.5" thickBot="1" x14ac:dyDescent="0.25">
      <c r="A46" s="49">
        <v>12</v>
      </c>
      <c r="B46" s="72" t="s">
        <v>78</v>
      </c>
      <c r="C46" s="71">
        <f>+C45+C42</f>
        <v>80341683</v>
      </c>
      <c r="D46" s="71">
        <f>+D42+D45</f>
        <v>342591</v>
      </c>
      <c r="E46" s="70">
        <f>+E45+E42</f>
        <v>78373065</v>
      </c>
      <c r="F46" s="69">
        <f>SUM(F42)</f>
        <v>1626027</v>
      </c>
    </row>
    <row r="48" spans="1:12" s="2" customFormat="1" ht="14.25" x14ac:dyDescent="0.2">
      <c r="A48" s="5" t="s">
        <v>4</v>
      </c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8" s="2" customFormat="1" ht="14.25" x14ac:dyDescent="0.2">
      <c r="A49" s="5"/>
      <c r="B49" s="5"/>
      <c r="C49" s="6"/>
      <c r="D49" s="6"/>
    </row>
    <row r="50" spans="1:8" s="2" customFormat="1" ht="14.25" x14ac:dyDescent="0.2">
      <c r="A50" s="5"/>
      <c r="B50" s="5"/>
      <c r="C50" s="4" t="s">
        <v>3</v>
      </c>
      <c r="D50" s="4"/>
      <c r="E50" s="3" t="s">
        <v>2</v>
      </c>
      <c r="F50" s="3"/>
      <c r="G50" s="3"/>
      <c r="H50" s="3"/>
    </row>
    <row r="51" spans="1:8" s="2" customFormat="1" ht="14.25" x14ac:dyDescent="0.2">
      <c r="A51" s="5"/>
      <c r="B51" s="5"/>
      <c r="C51" s="4" t="s">
        <v>1</v>
      </c>
      <c r="D51" s="4"/>
      <c r="E51" s="3" t="s">
        <v>0</v>
      </c>
      <c r="F51" s="3"/>
      <c r="G51" s="3"/>
      <c r="H51" s="3"/>
    </row>
  </sheetData>
  <mergeCells count="7">
    <mergeCell ref="A33:E33"/>
    <mergeCell ref="A1:K1"/>
    <mergeCell ref="A30:K30"/>
    <mergeCell ref="A4:E4"/>
    <mergeCell ref="D3:E3"/>
    <mergeCell ref="A17:E17"/>
    <mergeCell ref="D16:E16"/>
  </mergeCells>
  <pageMargins left="0.23622047244094491" right="0.23622047244094491" top="0.74803149606299213" bottom="0.74803149606299213" header="0.31496062992125984" footer="0.31496062992125984"/>
  <pageSetup orientation="landscape" horizontalDpi="300" verticalDpi="300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AC2B-16AC-419D-9504-6D0B96B6BB76}">
  <dimension ref="A1:K56"/>
  <sheetViews>
    <sheetView topLeftCell="A21" workbookViewId="0">
      <selection activeCell="A72" sqref="A72"/>
    </sheetView>
  </sheetViews>
  <sheetFormatPr defaultRowHeight="12.75" x14ac:dyDescent="0.2"/>
  <cols>
    <col min="1" max="1" width="7.28515625" style="45" customWidth="1"/>
    <col min="2" max="2" width="48.28515625" style="45" customWidth="1"/>
    <col min="3" max="3" width="12.5703125" style="45" customWidth="1"/>
    <col min="4" max="4" width="16.28515625" style="45" customWidth="1"/>
    <col min="5" max="5" width="16.140625" style="45" customWidth="1"/>
    <col min="6" max="6" width="15.7109375" style="45" customWidth="1"/>
    <col min="7" max="7" width="12.140625" style="45" customWidth="1"/>
    <col min="8" max="16384" width="9.140625" style="45"/>
  </cols>
  <sheetData>
    <row r="1" spans="1:10" customFormat="1" ht="12.75" customHeight="1" x14ac:dyDescent="0.2">
      <c r="A1" s="44" t="s">
        <v>74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customFormat="1" x14ac:dyDescent="0.2">
      <c r="A2" t="s">
        <v>146</v>
      </c>
    </row>
    <row r="3" spans="1:10" ht="13.5" thickBot="1" x14ac:dyDescent="0.25">
      <c r="D3" s="105" t="s">
        <v>16</v>
      </c>
      <c r="E3" s="105"/>
      <c r="G3" s="96"/>
    </row>
    <row r="4" spans="1:10" s="17" customFormat="1" ht="21.95" customHeight="1" thickBot="1" x14ac:dyDescent="0.3">
      <c r="A4" s="22" t="s">
        <v>145</v>
      </c>
      <c r="B4" s="21"/>
      <c r="C4" s="21"/>
      <c r="D4" s="21"/>
      <c r="E4" s="20"/>
      <c r="F4" s="104"/>
      <c r="G4" s="104"/>
    </row>
    <row r="5" spans="1:10" s="17" customFormat="1" ht="63" customHeight="1" x14ac:dyDescent="0.25">
      <c r="A5" s="18" t="s">
        <v>14</v>
      </c>
      <c r="B5" s="18" t="s">
        <v>13</v>
      </c>
      <c r="C5" s="18" t="s">
        <v>12</v>
      </c>
      <c r="D5" s="18" t="s">
        <v>11</v>
      </c>
      <c r="E5" s="18" t="s">
        <v>10</v>
      </c>
    </row>
    <row r="6" spans="1:10" x14ac:dyDescent="0.2">
      <c r="A6" s="121">
        <v>1</v>
      </c>
      <c r="B6" s="120" t="s">
        <v>144</v>
      </c>
      <c r="C6" s="119">
        <v>693000</v>
      </c>
      <c r="D6" s="119">
        <v>693000</v>
      </c>
      <c r="E6" s="119">
        <v>971651</v>
      </c>
    </row>
    <row r="7" spans="1:10" x14ac:dyDescent="0.2">
      <c r="A7" s="121">
        <v>2</v>
      </c>
      <c r="B7" s="120" t="s">
        <v>32</v>
      </c>
      <c r="C7" s="119">
        <v>187110</v>
      </c>
      <c r="D7" s="119">
        <v>187110</v>
      </c>
      <c r="E7" s="119">
        <v>262349</v>
      </c>
    </row>
    <row r="8" spans="1:10" x14ac:dyDescent="0.2">
      <c r="A8" s="121">
        <v>3</v>
      </c>
      <c r="B8" s="120" t="s">
        <v>31</v>
      </c>
      <c r="C8" s="119">
        <v>0</v>
      </c>
      <c r="D8" s="119">
        <v>0</v>
      </c>
      <c r="E8" s="119">
        <v>11</v>
      </c>
    </row>
    <row r="9" spans="1:10" ht="14.25" customHeight="1" thickBot="1" x14ac:dyDescent="0.25">
      <c r="A9" s="118">
        <v>4</v>
      </c>
      <c r="B9" s="117" t="s">
        <v>30</v>
      </c>
      <c r="C9" s="116">
        <v>0</v>
      </c>
      <c r="D9" s="116">
        <v>0</v>
      </c>
      <c r="E9" s="116">
        <v>2134</v>
      </c>
    </row>
    <row r="10" spans="1:10" ht="13.5" thickBot="1" x14ac:dyDescent="0.25">
      <c r="A10" s="10">
        <v>5</v>
      </c>
      <c r="B10" s="115" t="s">
        <v>29</v>
      </c>
      <c r="C10" s="114">
        <f>SUM(C6:C9)</f>
        <v>880110</v>
      </c>
      <c r="D10" s="114">
        <f>SUM(D6:D9)</f>
        <v>880110</v>
      </c>
      <c r="E10" s="114">
        <f>SUM(E6:E9)</f>
        <v>1236145</v>
      </c>
    </row>
    <row r="11" spans="1:10" ht="13.5" thickBot="1" x14ac:dyDescent="0.25">
      <c r="A11" s="147">
        <v>6</v>
      </c>
      <c r="B11" s="146" t="s">
        <v>25</v>
      </c>
      <c r="C11" s="114"/>
      <c r="D11" s="114"/>
      <c r="E11" s="145">
        <v>471057</v>
      </c>
    </row>
    <row r="12" spans="1:10" ht="13.5" thickBot="1" x14ac:dyDescent="0.25">
      <c r="A12" s="147">
        <v>7</v>
      </c>
      <c r="B12" s="146" t="s">
        <v>136</v>
      </c>
      <c r="C12" s="114"/>
      <c r="D12" s="114"/>
      <c r="E12" s="145">
        <v>200000</v>
      </c>
    </row>
    <row r="13" spans="1:10" ht="13.5" thickBot="1" x14ac:dyDescent="0.25">
      <c r="A13" s="147">
        <v>8</v>
      </c>
      <c r="B13" s="146" t="s">
        <v>135</v>
      </c>
      <c r="C13" s="114"/>
      <c r="D13" s="114"/>
      <c r="E13" s="145">
        <v>271057</v>
      </c>
    </row>
    <row r="14" spans="1:10" ht="13.5" thickBot="1" x14ac:dyDescent="0.25">
      <c r="A14" s="10">
        <v>9</v>
      </c>
      <c r="B14" s="9" t="s">
        <v>143</v>
      </c>
      <c r="C14" s="114"/>
      <c r="D14" s="114"/>
      <c r="E14" s="145">
        <f>SUM(E11)</f>
        <v>471057</v>
      </c>
    </row>
    <row r="15" spans="1:10" ht="13.5" thickBot="1" x14ac:dyDescent="0.25">
      <c r="A15" s="10">
        <v>10</v>
      </c>
      <c r="B15" s="115" t="s">
        <v>17</v>
      </c>
      <c r="C15" s="114">
        <f>+C10</f>
        <v>880110</v>
      </c>
      <c r="D15" s="114">
        <f>+D10</f>
        <v>880110</v>
      </c>
      <c r="E15" s="114">
        <f>SUM(E10+E14)</f>
        <v>1707202</v>
      </c>
    </row>
    <row r="16" spans="1:10" x14ac:dyDescent="0.2">
      <c r="A16" s="144"/>
      <c r="B16" s="143"/>
      <c r="C16" s="142"/>
      <c r="D16" s="142"/>
      <c r="E16" s="142"/>
      <c r="F16" s="142"/>
      <c r="G16" s="142"/>
    </row>
    <row r="17" spans="1:11" ht="13.5" thickBot="1" x14ac:dyDescent="0.25">
      <c r="D17" s="105" t="s">
        <v>16</v>
      </c>
      <c r="E17" s="105"/>
      <c r="F17" s="141"/>
      <c r="G17" s="141"/>
    </row>
    <row r="18" spans="1:11" s="17" customFormat="1" ht="21.95" customHeight="1" thickBot="1" x14ac:dyDescent="0.3">
      <c r="A18" s="22" t="s">
        <v>142</v>
      </c>
      <c r="B18" s="21"/>
      <c r="C18" s="21"/>
      <c r="D18" s="21"/>
      <c r="E18" s="20"/>
      <c r="F18" s="104"/>
      <c r="G18" s="104"/>
    </row>
    <row r="19" spans="1:11" s="17" customFormat="1" ht="63" customHeight="1" x14ac:dyDescent="0.25">
      <c r="A19" s="18" t="s">
        <v>14</v>
      </c>
      <c r="B19" s="18" t="s">
        <v>13</v>
      </c>
      <c r="C19" s="18" t="s">
        <v>12</v>
      </c>
      <c r="D19" s="18" t="s">
        <v>11</v>
      </c>
      <c r="E19" s="18" t="s">
        <v>10</v>
      </c>
    </row>
    <row r="20" spans="1:11" x14ac:dyDescent="0.2">
      <c r="A20" s="55">
        <v>1</v>
      </c>
      <c r="B20" s="54" t="s">
        <v>9</v>
      </c>
      <c r="C20" s="53">
        <v>0</v>
      </c>
      <c r="D20" s="53">
        <v>1003503</v>
      </c>
      <c r="E20" s="53">
        <v>1003503</v>
      </c>
    </row>
    <row r="21" spans="1:11" ht="13.5" thickBot="1" x14ac:dyDescent="0.25">
      <c r="A21" s="52">
        <v>2</v>
      </c>
      <c r="B21" s="51" t="s">
        <v>124</v>
      </c>
      <c r="C21" s="50">
        <v>68265638</v>
      </c>
      <c r="D21" s="50">
        <v>68265638</v>
      </c>
      <c r="E21" s="50">
        <v>65104053</v>
      </c>
    </row>
    <row r="22" spans="1:11" ht="13.5" thickBot="1" x14ac:dyDescent="0.25">
      <c r="A22" s="49">
        <v>3</v>
      </c>
      <c r="B22" s="48" t="s">
        <v>6</v>
      </c>
      <c r="C22" s="47">
        <f>SUM(C20:C21)</f>
        <v>68265638</v>
      </c>
      <c r="D22" s="47">
        <f>+D20+D21</f>
        <v>69269141</v>
      </c>
      <c r="E22" s="47">
        <f>+E20+E21</f>
        <v>66107556</v>
      </c>
    </row>
    <row r="23" spans="1:11" ht="13.5" thickBot="1" x14ac:dyDescent="0.25">
      <c r="A23" s="49">
        <v>4</v>
      </c>
      <c r="B23" s="48" t="s">
        <v>5</v>
      </c>
      <c r="C23" s="47">
        <f>+C22</f>
        <v>68265638</v>
      </c>
      <c r="D23" s="47">
        <f>+D22</f>
        <v>69269141</v>
      </c>
      <c r="E23" s="47">
        <f>+E22</f>
        <v>66107556</v>
      </c>
    </row>
    <row r="25" spans="1:11" s="2" customFormat="1" ht="14.25" x14ac:dyDescent="0.2">
      <c r="A25" s="5" t="s">
        <v>4</v>
      </c>
      <c r="B25" s="5"/>
      <c r="C25" s="6"/>
      <c r="D25" s="6"/>
      <c r="E25" s="6"/>
      <c r="F25" s="6"/>
      <c r="G25" s="6"/>
      <c r="H25" s="6"/>
      <c r="I25" s="6"/>
      <c r="J25" s="6"/>
      <c r="K25" s="6"/>
    </row>
    <row r="26" spans="1:11" s="2" customFormat="1" ht="14.25" x14ac:dyDescent="0.2">
      <c r="A26" s="5"/>
      <c r="B26" s="5"/>
      <c r="C26" s="6"/>
      <c r="D26" s="6"/>
    </row>
    <row r="27" spans="1:11" s="2" customFormat="1" ht="14.25" x14ac:dyDescent="0.2">
      <c r="A27" s="5"/>
      <c r="B27" s="5"/>
      <c r="C27" s="4" t="s">
        <v>3</v>
      </c>
      <c r="D27" s="4"/>
      <c r="E27" s="3" t="s">
        <v>2</v>
      </c>
      <c r="F27" s="3"/>
      <c r="G27" s="3"/>
    </row>
    <row r="28" spans="1:11" s="2" customFormat="1" ht="14.25" x14ac:dyDescent="0.2">
      <c r="A28" s="5"/>
      <c r="B28" s="5"/>
      <c r="C28" s="4" t="s">
        <v>1</v>
      </c>
      <c r="D28" s="4"/>
      <c r="E28" s="3" t="s">
        <v>0</v>
      </c>
      <c r="F28" s="3"/>
      <c r="G28" s="3"/>
    </row>
    <row r="29" spans="1:11" s="2" customFormat="1" ht="14.25" x14ac:dyDescent="0.2">
      <c r="A29" s="5"/>
      <c r="B29" s="5"/>
      <c r="C29" s="4"/>
      <c r="D29" s="4"/>
      <c r="E29" s="3"/>
      <c r="F29" s="3"/>
      <c r="G29" s="3"/>
    </row>
    <row r="30" spans="1:11" s="2" customFormat="1" ht="14.25" x14ac:dyDescent="0.2">
      <c r="A30" s="5"/>
      <c r="B30" s="5"/>
      <c r="C30" s="4"/>
      <c r="D30" s="4"/>
      <c r="E30" s="3"/>
      <c r="F30" s="3"/>
      <c r="G30" s="3"/>
    </row>
    <row r="31" spans="1:11" s="2" customFormat="1" ht="14.25" x14ac:dyDescent="0.2">
      <c r="A31" s="5"/>
      <c r="B31" s="5"/>
      <c r="C31" s="4"/>
      <c r="D31" s="4"/>
      <c r="E31" s="3"/>
      <c r="F31" s="3"/>
      <c r="G31" s="3"/>
    </row>
    <row r="32" spans="1:11" x14ac:dyDescent="0.2">
      <c r="A32" s="44" t="s">
        <v>74</v>
      </c>
      <c r="B32" s="98"/>
      <c r="C32" s="98"/>
      <c r="D32" s="98"/>
      <c r="E32" s="98"/>
      <c r="F32" s="98"/>
      <c r="G32" s="98"/>
      <c r="H32" s="98"/>
      <c r="I32" s="98"/>
      <c r="J32" s="98"/>
    </row>
    <row r="33" spans="1:10" x14ac:dyDescent="0.2">
      <c r="A33" t="s">
        <v>141</v>
      </c>
      <c r="B33"/>
      <c r="C33"/>
      <c r="D33"/>
      <c r="E33"/>
      <c r="F33"/>
      <c r="G33"/>
      <c r="H33"/>
      <c r="I33"/>
      <c r="J33"/>
    </row>
    <row r="34" spans="1:10" ht="13.5" thickBot="1" x14ac:dyDescent="0.25">
      <c r="A34"/>
      <c r="B34"/>
      <c r="C34"/>
      <c r="D34"/>
      <c r="E34" s="105" t="s">
        <v>16</v>
      </c>
      <c r="F34" s="105"/>
      <c r="G34" s="96"/>
      <c r="H34"/>
      <c r="I34"/>
      <c r="J34"/>
    </row>
    <row r="35" spans="1:10" ht="15" customHeight="1" thickBot="1" x14ac:dyDescent="0.25">
      <c r="A35" s="22" t="s">
        <v>140</v>
      </c>
      <c r="B35" s="21"/>
      <c r="C35" s="21"/>
      <c r="D35" s="21"/>
      <c r="E35" s="21"/>
      <c r="F35" s="20"/>
      <c r="G35" s="93"/>
    </row>
    <row r="36" spans="1:10" ht="63.75" x14ac:dyDescent="0.2">
      <c r="A36" s="67" t="s">
        <v>14</v>
      </c>
      <c r="B36" s="67" t="s">
        <v>13</v>
      </c>
      <c r="C36" s="67" t="s">
        <v>128</v>
      </c>
      <c r="D36" s="67" t="s">
        <v>139</v>
      </c>
      <c r="E36" s="67" t="s">
        <v>138</v>
      </c>
      <c r="F36" s="67" t="s">
        <v>137</v>
      </c>
    </row>
    <row r="37" spans="1:10" x14ac:dyDescent="0.2">
      <c r="A37" s="121">
        <v>1</v>
      </c>
      <c r="B37" s="120" t="s">
        <v>33</v>
      </c>
      <c r="C37" s="119">
        <v>971651</v>
      </c>
      <c r="D37" s="119">
        <v>0</v>
      </c>
      <c r="E37" s="119">
        <v>0</v>
      </c>
      <c r="F37" s="119">
        <v>971651</v>
      </c>
    </row>
    <row r="38" spans="1:10" x14ac:dyDescent="0.2">
      <c r="A38" s="121">
        <v>2</v>
      </c>
      <c r="B38" s="120" t="s">
        <v>86</v>
      </c>
      <c r="C38" s="119">
        <v>262349</v>
      </c>
      <c r="D38" s="119">
        <v>0</v>
      </c>
      <c r="E38" s="119">
        <v>0</v>
      </c>
      <c r="F38" s="119">
        <v>262349</v>
      </c>
    </row>
    <row r="39" spans="1:10" x14ac:dyDescent="0.2">
      <c r="A39" s="121">
        <v>3</v>
      </c>
      <c r="B39" s="120" t="s">
        <v>31</v>
      </c>
      <c r="C39" s="119">
        <v>11</v>
      </c>
      <c r="D39" s="119">
        <v>0</v>
      </c>
      <c r="E39" s="119">
        <v>11</v>
      </c>
      <c r="F39" s="119">
        <v>0</v>
      </c>
    </row>
    <row r="40" spans="1:10" ht="13.5" thickBot="1" x14ac:dyDescent="0.25">
      <c r="A40" s="140">
        <v>4</v>
      </c>
      <c r="B40" s="36" t="s">
        <v>30</v>
      </c>
      <c r="C40" s="139">
        <v>2134</v>
      </c>
      <c r="D40" s="139"/>
      <c r="E40" s="139">
        <v>2134</v>
      </c>
      <c r="F40" s="139"/>
    </row>
    <row r="41" spans="1:10" ht="13.5" thickBot="1" x14ac:dyDescent="0.25">
      <c r="A41" s="10">
        <v>5</v>
      </c>
      <c r="B41" s="115" t="s">
        <v>29</v>
      </c>
      <c r="C41" s="8">
        <f>SUM(C37:C40)</f>
        <v>1236145</v>
      </c>
      <c r="D41" s="114">
        <f>SUM(D37:D39)</f>
        <v>0</v>
      </c>
      <c r="E41" s="114">
        <f>SUM(E37:E40)</f>
        <v>2145</v>
      </c>
      <c r="F41" s="114">
        <f>SUM(F37:F39)</f>
        <v>1234000</v>
      </c>
    </row>
    <row r="42" spans="1:10" x14ac:dyDescent="0.2">
      <c r="A42" s="138">
        <v>6</v>
      </c>
      <c r="B42" s="137" t="s">
        <v>25</v>
      </c>
      <c r="C42" s="136">
        <v>471057</v>
      </c>
      <c r="D42" s="135"/>
      <c r="E42" s="136">
        <v>471057</v>
      </c>
      <c r="F42" s="135"/>
    </row>
    <row r="43" spans="1:10" x14ac:dyDescent="0.2">
      <c r="A43" s="134">
        <v>7</v>
      </c>
      <c r="B43" s="15" t="s">
        <v>136</v>
      </c>
      <c r="C43" s="14">
        <v>200000</v>
      </c>
      <c r="D43" s="127"/>
      <c r="E43" s="14">
        <v>200000</v>
      </c>
      <c r="F43" s="127"/>
    </row>
    <row r="44" spans="1:10" x14ac:dyDescent="0.2">
      <c r="A44" s="134">
        <v>8</v>
      </c>
      <c r="B44" s="15" t="s">
        <v>135</v>
      </c>
      <c r="C44" s="14">
        <v>271057</v>
      </c>
      <c r="D44" s="127"/>
      <c r="E44" s="14">
        <v>271057</v>
      </c>
      <c r="F44" s="127"/>
    </row>
    <row r="45" spans="1:10" x14ac:dyDescent="0.2">
      <c r="A45" s="133">
        <v>9</v>
      </c>
      <c r="B45" s="132" t="s">
        <v>134</v>
      </c>
      <c r="C45" s="131">
        <f>SUM(C42)</f>
        <v>471057</v>
      </c>
      <c r="D45" s="127"/>
      <c r="E45" s="127">
        <f>SUM(E42)</f>
        <v>471057</v>
      </c>
      <c r="F45" s="127"/>
    </row>
    <row r="46" spans="1:10" x14ac:dyDescent="0.2">
      <c r="A46" s="130">
        <v>10</v>
      </c>
      <c r="B46" s="129" t="s">
        <v>81</v>
      </c>
      <c r="C46" s="128">
        <f>SUM(C41+C45)</f>
        <v>1707202</v>
      </c>
      <c r="D46" s="126"/>
      <c r="E46" s="127">
        <f>SUM(E41+E45)</f>
        <v>473202</v>
      </c>
      <c r="F46" s="126">
        <f>SUM(F41)</f>
        <v>1234000</v>
      </c>
    </row>
    <row r="47" spans="1:10" ht="13.5" thickBot="1" x14ac:dyDescent="0.25">
      <c r="A47" s="125">
        <v>11</v>
      </c>
      <c r="B47" s="124" t="s">
        <v>9</v>
      </c>
      <c r="C47" s="122">
        <v>1003503</v>
      </c>
      <c r="D47" s="122">
        <v>1003503</v>
      </c>
      <c r="E47" s="123">
        <v>0</v>
      </c>
      <c r="F47" s="122">
        <v>0</v>
      </c>
    </row>
    <row r="48" spans="1:10" x14ac:dyDescent="0.2">
      <c r="A48" s="121">
        <v>12</v>
      </c>
      <c r="B48" s="120" t="s">
        <v>124</v>
      </c>
      <c r="C48" s="119">
        <v>65104053</v>
      </c>
      <c r="D48" s="119">
        <v>65104053</v>
      </c>
      <c r="E48" s="119">
        <v>0</v>
      </c>
      <c r="F48" s="119">
        <v>0</v>
      </c>
    </row>
    <row r="49" spans="1:11" ht="13.5" thickBot="1" x14ac:dyDescent="0.25">
      <c r="A49" s="118">
        <v>13</v>
      </c>
      <c r="B49" s="117" t="s">
        <v>6</v>
      </c>
      <c r="C49" s="116">
        <f>SUM(C47:C48)</f>
        <v>66107556</v>
      </c>
      <c r="D49" s="116">
        <f>SUM(D47:D48)</f>
        <v>66107556</v>
      </c>
      <c r="E49" s="116">
        <f>SUM(E47:E48)</f>
        <v>0</v>
      </c>
      <c r="F49" s="116">
        <f>SUM(F47:F48)</f>
        <v>0</v>
      </c>
    </row>
    <row r="50" spans="1:11" ht="13.5" thickBot="1" x14ac:dyDescent="0.25">
      <c r="A50" s="10">
        <v>14</v>
      </c>
      <c r="B50" s="115" t="s">
        <v>79</v>
      </c>
      <c r="C50" s="8">
        <f>+D50+E50+F50</f>
        <v>66107556</v>
      </c>
      <c r="D50" s="114">
        <f>+D49</f>
        <v>66107556</v>
      </c>
      <c r="E50" s="114">
        <f>+E49</f>
        <v>0</v>
      </c>
      <c r="F50" s="114">
        <f>+F49</f>
        <v>0</v>
      </c>
    </row>
    <row r="51" spans="1:11" ht="13.5" thickBot="1" x14ac:dyDescent="0.25">
      <c r="A51" s="10">
        <v>15</v>
      </c>
      <c r="B51" s="115" t="s">
        <v>78</v>
      </c>
      <c r="C51" s="8">
        <f>SUM(C46+C50)</f>
        <v>67814758</v>
      </c>
      <c r="D51" s="114">
        <f>+D50</f>
        <v>66107556</v>
      </c>
      <c r="E51" s="114">
        <f>SUM(E46)</f>
        <v>473202</v>
      </c>
      <c r="F51" s="114">
        <f>SUM(F46)</f>
        <v>1234000</v>
      </c>
    </row>
    <row r="53" spans="1:11" s="2" customFormat="1" ht="14.25" x14ac:dyDescent="0.2">
      <c r="A53" s="5" t="s">
        <v>4</v>
      </c>
      <c r="B53" s="5"/>
      <c r="C53" s="6"/>
      <c r="D53" s="6"/>
      <c r="E53" s="6"/>
      <c r="F53" s="6"/>
      <c r="G53" s="6"/>
      <c r="H53" s="6"/>
      <c r="I53" s="6"/>
      <c r="J53" s="6"/>
      <c r="K53" s="6"/>
    </row>
    <row r="54" spans="1:11" s="2" customFormat="1" ht="14.25" x14ac:dyDescent="0.2">
      <c r="A54" s="5"/>
      <c r="B54" s="5"/>
      <c r="C54" s="6"/>
      <c r="D54" s="6"/>
    </row>
    <row r="55" spans="1:11" s="2" customFormat="1" ht="14.25" x14ac:dyDescent="0.2">
      <c r="A55" s="5"/>
      <c r="B55" s="5"/>
      <c r="C55" s="4" t="s">
        <v>3</v>
      </c>
      <c r="D55" s="4"/>
      <c r="E55" s="3" t="s">
        <v>2</v>
      </c>
      <c r="F55" s="3"/>
      <c r="G55" s="3"/>
    </row>
    <row r="56" spans="1:11" s="2" customFormat="1" ht="14.25" x14ac:dyDescent="0.2">
      <c r="A56" s="5"/>
      <c r="B56" s="5"/>
      <c r="C56" s="4" t="s">
        <v>1</v>
      </c>
      <c r="D56" s="4"/>
      <c r="E56" s="3" t="s">
        <v>0</v>
      </c>
      <c r="F56" s="3"/>
      <c r="G56" s="3"/>
    </row>
  </sheetData>
  <mergeCells count="9">
    <mergeCell ref="E34:F34"/>
    <mergeCell ref="A35:F35"/>
    <mergeCell ref="A1:J1"/>
    <mergeCell ref="A32:J32"/>
    <mergeCell ref="F17:G17"/>
    <mergeCell ref="A4:E4"/>
    <mergeCell ref="D3:E3"/>
    <mergeCell ref="A18:E18"/>
    <mergeCell ref="D17:E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BFF4-0B9B-4E66-8A0A-88AA00B0116B}">
  <sheetPr>
    <pageSetUpPr fitToPage="1"/>
  </sheetPr>
  <dimension ref="A1:O55"/>
  <sheetViews>
    <sheetView topLeftCell="A25" workbookViewId="0">
      <selection activeCell="A72" sqref="A72"/>
    </sheetView>
  </sheetViews>
  <sheetFormatPr defaultRowHeight="12.75" x14ac:dyDescent="0.2"/>
  <cols>
    <col min="1" max="1" width="6" style="45" customWidth="1"/>
    <col min="2" max="2" width="46.28515625" style="45" customWidth="1"/>
    <col min="3" max="3" width="10.7109375" style="45" customWidth="1"/>
    <col min="4" max="4" width="11.85546875" style="45" customWidth="1"/>
    <col min="5" max="5" width="14" style="45" customWidth="1"/>
    <col min="6" max="6" width="14.28515625" style="45" customWidth="1"/>
    <col min="7" max="7" width="16.28515625" style="45" customWidth="1"/>
    <col min="8" max="8" width="13.85546875" style="45" customWidth="1"/>
    <col min="9" max="9" width="10.42578125" style="45" customWidth="1"/>
    <col min="10" max="10" width="14.7109375" style="45" customWidth="1"/>
    <col min="11" max="11" width="12.140625" style="45" customWidth="1"/>
    <col min="12" max="16384" width="9.140625" style="45"/>
  </cols>
  <sheetData>
    <row r="1" spans="1:14" customFormat="1" ht="12.75" customHeight="1" x14ac:dyDescent="0.2">
      <c r="A1" s="44" t="s">
        <v>74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customFormat="1" x14ac:dyDescent="0.2">
      <c r="A2" t="s">
        <v>157</v>
      </c>
    </row>
    <row r="3" spans="1:14" ht="13.5" thickBot="1" x14ac:dyDescent="0.25">
      <c r="D3" s="141" t="s">
        <v>16</v>
      </c>
      <c r="E3" s="141"/>
      <c r="F3" s="141"/>
      <c r="G3" s="93"/>
      <c r="H3" s="93"/>
      <c r="I3" s="93"/>
      <c r="J3" s="93"/>
    </row>
    <row r="4" spans="1:14" s="17" customFormat="1" ht="21.95" customHeight="1" thickBot="1" x14ac:dyDescent="0.3">
      <c r="A4" s="22" t="s">
        <v>156</v>
      </c>
      <c r="B4" s="21"/>
      <c r="C4" s="21"/>
      <c r="D4" s="21"/>
      <c r="E4" s="21"/>
      <c r="F4" s="21"/>
      <c r="G4" s="19"/>
      <c r="H4" s="19"/>
      <c r="I4" s="19"/>
      <c r="J4" s="19"/>
      <c r="K4" s="104"/>
    </row>
    <row r="5" spans="1:14" s="17" customFormat="1" ht="63" customHeight="1" x14ac:dyDescent="0.25">
      <c r="A5" s="18" t="s">
        <v>14</v>
      </c>
      <c r="B5" s="18" t="s">
        <v>13</v>
      </c>
      <c r="C5" s="18" t="s">
        <v>12</v>
      </c>
      <c r="D5" s="18" t="s">
        <v>11</v>
      </c>
      <c r="E5" s="18"/>
      <c r="F5" s="18"/>
      <c r="G5" s="19"/>
      <c r="H5" s="19"/>
      <c r="I5" s="19"/>
      <c r="J5" s="19"/>
    </row>
    <row r="6" spans="1:14" ht="25.5" x14ac:dyDescent="0.2">
      <c r="A6" s="55">
        <v>1</v>
      </c>
      <c r="B6" s="54" t="s">
        <v>65</v>
      </c>
      <c r="C6" s="53">
        <v>0</v>
      </c>
      <c r="D6" s="53">
        <v>2236601</v>
      </c>
      <c r="E6" s="53"/>
      <c r="F6" s="53"/>
      <c r="G6" s="108"/>
      <c r="H6" s="108"/>
      <c r="I6" s="108"/>
      <c r="J6" s="108"/>
    </row>
    <row r="7" spans="1:14" ht="13.5" thickBot="1" x14ac:dyDescent="0.25">
      <c r="A7" s="52">
        <v>2</v>
      </c>
      <c r="B7" s="51" t="s">
        <v>62</v>
      </c>
      <c r="C7" s="50">
        <v>0</v>
      </c>
      <c r="D7" s="50">
        <v>0</v>
      </c>
      <c r="E7" s="50"/>
      <c r="F7" s="50"/>
      <c r="G7" s="108"/>
      <c r="H7" s="108"/>
      <c r="I7" s="108"/>
      <c r="J7" s="108"/>
    </row>
    <row r="8" spans="1:14" ht="26.25" thickBot="1" x14ac:dyDescent="0.25">
      <c r="A8" s="49">
        <v>3</v>
      </c>
      <c r="B8" s="48" t="s">
        <v>60</v>
      </c>
      <c r="C8" s="47">
        <f>+C7+C6</f>
        <v>0</v>
      </c>
      <c r="D8" s="47">
        <f>+D7+D6</f>
        <v>2236601</v>
      </c>
      <c r="E8" s="47"/>
      <c r="F8" s="47"/>
      <c r="G8" s="101"/>
      <c r="H8" s="101"/>
      <c r="I8" s="101"/>
      <c r="J8" s="101"/>
    </row>
    <row r="9" spans="1:14" x14ac:dyDescent="0.2">
      <c r="A9" s="176">
        <v>4</v>
      </c>
      <c r="B9" s="63" t="s">
        <v>34</v>
      </c>
      <c r="C9" s="62">
        <v>1200000</v>
      </c>
      <c r="D9" s="62">
        <v>1200000</v>
      </c>
      <c r="E9" s="62"/>
      <c r="F9" s="62"/>
      <c r="G9" s="108"/>
      <c r="H9" s="108"/>
      <c r="I9" s="108"/>
      <c r="J9" s="108"/>
    </row>
    <row r="10" spans="1:14" x14ac:dyDescent="0.2">
      <c r="A10" s="65">
        <v>5</v>
      </c>
      <c r="B10" s="54" t="s">
        <v>33</v>
      </c>
      <c r="C10" s="53">
        <v>7401210</v>
      </c>
      <c r="D10" s="53">
        <v>7565777</v>
      </c>
      <c r="E10" s="53"/>
      <c r="F10" s="53"/>
      <c r="G10" s="108"/>
      <c r="H10" s="108"/>
      <c r="I10" s="108"/>
      <c r="J10" s="108"/>
    </row>
    <row r="11" spans="1:14" x14ac:dyDescent="0.2">
      <c r="A11" s="65">
        <v>6</v>
      </c>
      <c r="B11" s="54" t="s">
        <v>32</v>
      </c>
      <c r="C11" s="53">
        <v>1823691</v>
      </c>
      <c r="D11" s="53">
        <v>1910083</v>
      </c>
      <c r="E11" s="53"/>
      <c r="F11" s="53"/>
      <c r="G11" s="108"/>
      <c r="H11" s="108"/>
      <c r="I11" s="108"/>
      <c r="J11" s="108"/>
    </row>
    <row r="12" spans="1:14" ht="25.5" x14ac:dyDescent="0.2">
      <c r="A12" s="55">
        <v>7</v>
      </c>
      <c r="B12" s="54" t="s">
        <v>31</v>
      </c>
      <c r="C12" s="53">
        <v>0</v>
      </c>
      <c r="D12" s="53">
        <v>0</v>
      </c>
      <c r="E12" s="56"/>
      <c r="F12" s="56"/>
      <c r="G12" s="108"/>
      <c r="H12" s="108"/>
      <c r="I12" s="108"/>
      <c r="J12" s="108"/>
    </row>
    <row r="13" spans="1:14" ht="13.5" thickBot="1" x14ac:dyDescent="0.25">
      <c r="A13" s="52">
        <v>8</v>
      </c>
      <c r="B13" s="51" t="s">
        <v>30</v>
      </c>
      <c r="C13" s="50">
        <v>0</v>
      </c>
      <c r="D13" s="50">
        <v>170000</v>
      </c>
      <c r="E13" s="50"/>
      <c r="F13" s="50"/>
      <c r="G13" s="108"/>
      <c r="H13" s="108"/>
      <c r="I13" s="108"/>
      <c r="J13" s="108"/>
    </row>
    <row r="14" spans="1:14" ht="13.5" thickBot="1" x14ac:dyDescent="0.25">
      <c r="A14" s="49">
        <v>9</v>
      </c>
      <c r="B14" s="48" t="s">
        <v>29</v>
      </c>
      <c r="C14" s="47">
        <f>SUM(C9:C13)</f>
        <v>10424901</v>
      </c>
      <c r="D14" s="47">
        <f>SUM(D9:D13)</f>
        <v>10845860</v>
      </c>
      <c r="E14" s="47"/>
      <c r="F14" s="47"/>
      <c r="G14" s="101"/>
      <c r="H14" s="101"/>
      <c r="I14" s="101"/>
      <c r="J14" s="101"/>
    </row>
    <row r="15" spans="1:14" ht="13.5" thickBot="1" x14ac:dyDescent="0.25">
      <c r="A15" s="49">
        <v>10</v>
      </c>
      <c r="B15" s="48" t="s">
        <v>17</v>
      </c>
      <c r="C15" s="47">
        <f>+C8+C14</f>
        <v>10424901</v>
      </c>
      <c r="D15" s="47">
        <f>SUM(D8+D14)</f>
        <v>13082461</v>
      </c>
      <c r="E15" s="47"/>
      <c r="F15" s="47"/>
      <c r="G15" s="101"/>
      <c r="H15" s="101"/>
      <c r="I15" s="101"/>
      <c r="J15" s="101"/>
    </row>
    <row r="16" spans="1:14" x14ac:dyDescent="0.2">
      <c r="A16" s="121">
        <v>11</v>
      </c>
      <c r="B16" s="120" t="s">
        <v>124</v>
      </c>
      <c r="C16" s="119">
        <v>39945216</v>
      </c>
      <c r="D16" s="119">
        <v>44338887</v>
      </c>
      <c r="E16" s="119"/>
      <c r="F16" s="119"/>
      <c r="G16" s="175"/>
      <c r="H16" s="175"/>
      <c r="I16" s="175"/>
      <c r="J16" s="175"/>
    </row>
    <row r="17" spans="1:14" ht="13.5" thickBot="1" x14ac:dyDescent="0.25">
      <c r="A17" s="118">
        <v>12</v>
      </c>
      <c r="B17" s="117" t="s">
        <v>6</v>
      </c>
      <c r="C17" s="116">
        <f>SUM(C16)</f>
        <v>39945216</v>
      </c>
      <c r="D17" s="116">
        <f>SUM(D16)</f>
        <v>44338887</v>
      </c>
      <c r="E17" s="116"/>
      <c r="F17" s="116"/>
      <c r="G17" s="175"/>
      <c r="H17" s="175"/>
      <c r="I17" s="175"/>
      <c r="J17" s="175"/>
    </row>
    <row r="18" spans="1:14" ht="13.5" thickBot="1" x14ac:dyDescent="0.25">
      <c r="A18" s="10">
        <v>13</v>
      </c>
      <c r="B18" s="115" t="s">
        <v>79</v>
      </c>
      <c r="C18" s="8">
        <f>SUM(C17)</f>
        <v>39945216</v>
      </c>
      <c r="D18" s="114">
        <f>+D17</f>
        <v>44338887</v>
      </c>
      <c r="E18" s="114"/>
      <c r="F18" s="114"/>
      <c r="G18" s="142"/>
      <c r="H18" s="142"/>
      <c r="I18" s="142"/>
      <c r="J18" s="142"/>
    </row>
    <row r="19" spans="1:14" ht="13.5" customHeight="1" thickBot="1" x14ac:dyDescent="0.25">
      <c r="A19" s="10">
        <v>14</v>
      </c>
      <c r="B19" s="115" t="s">
        <v>78</v>
      </c>
      <c r="C19" s="8">
        <f>SUM(C15+C18)</f>
        <v>50370117</v>
      </c>
      <c r="D19" s="114">
        <f>SUM(D15+D18)</f>
        <v>57421348</v>
      </c>
      <c r="E19" s="114"/>
      <c r="F19" s="114"/>
      <c r="G19" s="142"/>
      <c r="H19" s="142"/>
      <c r="I19" s="142"/>
      <c r="J19" s="142"/>
      <c r="K19" s="142"/>
    </row>
    <row r="20" spans="1:14" ht="13.5" customHeight="1" x14ac:dyDescent="0.2">
      <c r="A20" s="144"/>
      <c r="B20" s="143"/>
      <c r="C20" s="171"/>
      <c r="D20" s="142"/>
      <c r="E20" s="142"/>
      <c r="F20" s="142"/>
      <c r="G20" s="142"/>
      <c r="H20" s="142"/>
      <c r="I20" s="142"/>
      <c r="J20" s="142"/>
      <c r="K20" s="142"/>
    </row>
    <row r="21" spans="1:14" ht="13.5" customHeight="1" x14ac:dyDescent="0.2">
      <c r="A21" s="174" t="s">
        <v>4</v>
      </c>
      <c r="B21" s="173"/>
      <c r="C21" s="171"/>
      <c r="D21" s="142"/>
      <c r="E21" s="142"/>
      <c r="F21" s="142"/>
      <c r="G21" s="142"/>
      <c r="H21" s="142"/>
      <c r="I21" s="142"/>
      <c r="J21" s="142"/>
      <c r="K21" s="142"/>
    </row>
    <row r="22" spans="1:14" ht="13.5" customHeight="1" x14ac:dyDescent="0.2">
      <c r="A22" s="144"/>
      <c r="B22" s="143"/>
      <c r="C22" s="171"/>
      <c r="D22" s="142"/>
      <c r="E22" s="142"/>
      <c r="F22" s="142"/>
      <c r="G22" s="142"/>
      <c r="H22" s="142"/>
      <c r="I22" s="142"/>
      <c r="J22" s="142"/>
      <c r="K22" s="142"/>
    </row>
    <row r="23" spans="1:14" ht="13.5" customHeight="1" x14ac:dyDescent="0.2">
      <c r="A23" s="144"/>
      <c r="B23" s="143"/>
      <c r="C23" s="172" t="s">
        <v>77</v>
      </c>
      <c r="D23" s="172"/>
      <c r="E23" s="172" t="s">
        <v>2</v>
      </c>
      <c r="F23" s="142"/>
      <c r="G23" s="142"/>
      <c r="H23" s="142"/>
      <c r="I23" s="142"/>
      <c r="J23" s="142"/>
      <c r="K23" s="142"/>
    </row>
    <row r="24" spans="1:14" ht="13.5" customHeight="1" x14ac:dyDescent="0.2">
      <c r="A24" s="144"/>
      <c r="B24" s="143"/>
      <c r="C24" s="172" t="s">
        <v>155</v>
      </c>
      <c r="D24" s="172"/>
      <c r="E24" s="172" t="s">
        <v>154</v>
      </c>
      <c r="F24" s="142"/>
      <c r="G24" s="142"/>
      <c r="H24" s="142"/>
      <c r="I24" s="142"/>
      <c r="J24" s="142"/>
      <c r="K24" s="142"/>
    </row>
    <row r="25" spans="1:14" ht="13.5" customHeight="1" x14ac:dyDescent="0.2">
      <c r="A25" s="144"/>
      <c r="B25" s="143"/>
      <c r="C25" s="171"/>
      <c r="D25" s="142"/>
      <c r="E25" s="142"/>
      <c r="F25" s="142"/>
      <c r="G25" s="142"/>
      <c r="H25" s="142"/>
      <c r="I25" s="142"/>
      <c r="J25" s="142"/>
      <c r="K25" s="142"/>
    </row>
    <row r="26" spans="1:14" ht="13.5" customHeight="1" x14ac:dyDescent="0.2">
      <c r="A26" s="144"/>
      <c r="B26" s="143"/>
      <c r="C26" s="171"/>
      <c r="D26" s="142"/>
      <c r="E26" s="142"/>
      <c r="F26" s="142"/>
      <c r="G26" s="142"/>
      <c r="H26" s="142"/>
      <c r="I26" s="142"/>
      <c r="J26" s="142"/>
      <c r="K26" s="142"/>
    </row>
    <row r="27" spans="1:14" ht="13.5" customHeight="1" x14ac:dyDescent="0.2">
      <c r="A27" s="144"/>
      <c r="B27" s="143"/>
      <c r="C27" s="171"/>
      <c r="D27" s="142"/>
      <c r="E27" s="142"/>
      <c r="F27" s="142"/>
      <c r="G27" s="142"/>
      <c r="H27" s="142"/>
      <c r="I27" s="142"/>
      <c r="J27" s="142"/>
      <c r="K27" s="142"/>
    </row>
    <row r="28" spans="1:14" ht="13.5" customHeight="1" x14ac:dyDescent="0.2">
      <c r="A28" s="144"/>
      <c r="B28" s="143"/>
      <c r="C28" s="171"/>
      <c r="D28" s="142"/>
      <c r="E28" s="142"/>
      <c r="F28" s="142"/>
      <c r="G28" s="142"/>
      <c r="H28" s="142"/>
      <c r="I28" s="142"/>
      <c r="J28" s="142"/>
      <c r="K28" s="142"/>
    </row>
    <row r="29" spans="1:14" ht="13.5" customHeight="1" x14ac:dyDescent="0.2">
      <c r="A29" s="144"/>
      <c r="B29" s="143"/>
      <c r="C29" s="171"/>
      <c r="D29" s="142"/>
      <c r="E29" s="142"/>
      <c r="F29" s="142"/>
      <c r="G29" s="142"/>
      <c r="H29" s="142"/>
      <c r="I29" s="142"/>
      <c r="J29" s="142"/>
      <c r="K29" s="142"/>
    </row>
    <row r="30" spans="1:14" ht="13.5" customHeight="1" x14ac:dyDescent="0.2">
      <c r="A30" s="144"/>
      <c r="B30" s="143"/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4" s="2" customFormat="1" ht="14.25" x14ac:dyDescent="0.2">
      <c r="A31" s="5"/>
      <c r="B31" s="5"/>
      <c r="C31" s="4"/>
      <c r="D31" s="4"/>
      <c r="E31" s="4"/>
      <c r="F31" s="4"/>
      <c r="G31" s="4"/>
      <c r="H31" s="4"/>
      <c r="I31" s="4"/>
      <c r="J31" s="4"/>
      <c r="K31" s="3"/>
    </row>
    <row r="32" spans="1:14" x14ac:dyDescent="0.2">
      <c r="A32" s="44" t="s">
        <v>74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1:14" x14ac:dyDescent="0.2">
      <c r="A33" t="s">
        <v>153</v>
      </c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 s="170"/>
      <c r="E34" s="170"/>
      <c r="F34" s="170"/>
      <c r="G34" s="170"/>
      <c r="H34" s="170"/>
      <c r="I34" s="170" t="s">
        <v>16</v>
      </c>
      <c r="J34" s="170"/>
      <c r="K34"/>
      <c r="L34"/>
      <c r="M34"/>
      <c r="N34"/>
    </row>
    <row r="35" spans="1:14" ht="15" customHeight="1" x14ac:dyDescent="0.2">
      <c r="A35" s="169" t="s">
        <v>152</v>
      </c>
      <c r="B35" s="168"/>
      <c r="C35" s="168"/>
      <c r="D35" s="168"/>
      <c r="E35" s="168"/>
      <c r="F35" s="168"/>
      <c r="G35" s="168"/>
      <c r="H35" s="168"/>
      <c r="I35" s="168"/>
      <c r="J35" s="167"/>
      <c r="K35" s="93"/>
    </row>
    <row r="36" spans="1:14" ht="78" customHeight="1" x14ac:dyDescent="0.2">
      <c r="A36" s="166" t="s">
        <v>14</v>
      </c>
      <c r="B36" s="166" t="s">
        <v>13</v>
      </c>
      <c r="C36" s="166" t="s">
        <v>128</v>
      </c>
      <c r="D36" s="88" t="s">
        <v>139</v>
      </c>
      <c r="E36" s="67" t="s">
        <v>151</v>
      </c>
      <c r="F36" s="67" t="s">
        <v>150</v>
      </c>
      <c r="G36" s="67" t="s">
        <v>109</v>
      </c>
      <c r="H36" s="67" t="s">
        <v>149</v>
      </c>
      <c r="I36" s="67" t="s">
        <v>148</v>
      </c>
      <c r="J36" s="67" t="s">
        <v>103</v>
      </c>
    </row>
    <row r="37" spans="1:14" ht="25.5" x14ac:dyDescent="0.2">
      <c r="A37" s="16">
        <v>1</v>
      </c>
      <c r="B37" s="15" t="s">
        <v>65</v>
      </c>
      <c r="C37" s="14">
        <v>2236601</v>
      </c>
      <c r="D37" s="163">
        <v>0</v>
      </c>
      <c r="E37" s="14">
        <v>2236601</v>
      </c>
      <c r="F37" s="14">
        <v>0</v>
      </c>
      <c r="G37" s="25">
        <v>0</v>
      </c>
      <c r="H37" s="14">
        <v>0</v>
      </c>
      <c r="I37" s="14">
        <v>0</v>
      </c>
      <c r="J37" s="14">
        <v>0</v>
      </c>
    </row>
    <row r="38" spans="1:14" ht="13.5" thickBot="1" x14ac:dyDescent="0.25">
      <c r="A38" s="13">
        <v>2</v>
      </c>
      <c r="B38" s="12" t="s">
        <v>62</v>
      </c>
      <c r="C38" s="11">
        <v>2236601</v>
      </c>
      <c r="D38" s="159">
        <v>0</v>
      </c>
      <c r="E38" s="14">
        <v>2236601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4" ht="26.25" thickBot="1" x14ac:dyDescent="0.25">
      <c r="A39" s="10">
        <v>3</v>
      </c>
      <c r="B39" s="9" t="s">
        <v>60</v>
      </c>
      <c r="C39" s="8">
        <f>+C37</f>
        <v>2236601</v>
      </c>
      <c r="D39" s="151">
        <f>+D37</f>
        <v>0</v>
      </c>
      <c r="E39" s="131">
        <v>2236601</v>
      </c>
      <c r="F39" s="131"/>
      <c r="G39" s="131"/>
      <c r="H39" s="131"/>
      <c r="I39" s="131"/>
      <c r="J39" s="131"/>
    </row>
    <row r="40" spans="1:14" x14ac:dyDescent="0.2">
      <c r="A40" s="165">
        <v>4</v>
      </c>
      <c r="B40" s="137" t="s">
        <v>34</v>
      </c>
      <c r="C40" s="136">
        <v>699000</v>
      </c>
      <c r="D40" s="164">
        <v>0</v>
      </c>
      <c r="E40" s="14">
        <v>0</v>
      </c>
      <c r="F40" s="14">
        <v>0</v>
      </c>
      <c r="G40" s="14">
        <v>665000</v>
      </c>
      <c r="H40" s="14">
        <v>34000</v>
      </c>
      <c r="I40" s="14">
        <v>0</v>
      </c>
      <c r="J40" s="14">
        <v>0</v>
      </c>
    </row>
    <row r="41" spans="1:14" x14ac:dyDescent="0.2">
      <c r="A41" s="16">
        <v>5</v>
      </c>
      <c r="B41" s="15" t="s">
        <v>33</v>
      </c>
      <c r="C41" s="14">
        <v>6071021</v>
      </c>
      <c r="D41" s="163">
        <v>0</v>
      </c>
      <c r="E41" s="25">
        <v>0</v>
      </c>
      <c r="F41" s="25">
        <v>0</v>
      </c>
      <c r="G41" s="14">
        <v>0</v>
      </c>
      <c r="H41" s="14">
        <v>0</v>
      </c>
      <c r="I41" s="14">
        <v>5410156</v>
      </c>
      <c r="J41" s="14">
        <v>660865</v>
      </c>
    </row>
    <row r="42" spans="1:14" x14ac:dyDescent="0.2">
      <c r="A42" s="162">
        <v>6</v>
      </c>
      <c r="B42" s="132" t="s">
        <v>32</v>
      </c>
      <c r="C42" s="131">
        <v>1460744</v>
      </c>
      <c r="D42" s="161">
        <v>0</v>
      </c>
      <c r="E42" s="131">
        <v>0</v>
      </c>
      <c r="F42" s="131">
        <v>0</v>
      </c>
      <c r="G42" s="131">
        <v>0</v>
      </c>
      <c r="H42" s="131">
        <v>0</v>
      </c>
      <c r="I42" s="131">
        <v>1460744</v>
      </c>
      <c r="J42" s="131">
        <v>0</v>
      </c>
    </row>
    <row r="43" spans="1:14" ht="25.5" x14ac:dyDescent="0.2">
      <c r="A43" s="27">
        <v>7</v>
      </c>
      <c r="B43" s="26" t="s">
        <v>31</v>
      </c>
      <c r="C43" s="25">
        <v>5</v>
      </c>
      <c r="D43" s="160">
        <v>0</v>
      </c>
      <c r="E43" s="14">
        <v>0</v>
      </c>
      <c r="F43" s="14">
        <v>0</v>
      </c>
      <c r="G43" s="14">
        <v>0</v>
      </c>
      <c r="H43" s="14">
        <v>5</v>
      </c>
      <c r="I43" s="14">
        <v>0</v>
      </c>
      <c r="J43" s="14">
        <v>0</v>
      </c>
    </row>
    <row r="44" spans="1:14" ht="13.5" thickBot="1" x14ac:dyDescent="0.25">
      <c r="A44" s="13">
        <v>8</v>
      </c>
      <c r="B44" s="12" t="s">
        <v>30</v>
      </c>
      <c r="C44" s="11">
        <v>170000</v>
      </c>
      <c r="D44" s="159">
        <v>0</v>
      </c>
      <c r="E44" s="14">
        <v>0</v>
      </c>
      <c r="F44" s="14">
        <v>140000</v>
      </c>
      <c r="G44" s="14">
        <v>0</v>
      </c>
      <c r="H44" s="14">
        <v>30000</v>
      </c>
      <c r="I44" s="14">
        <v>0</v>
      </c>
      <c r="J44" s="14">
        <v>0</v>
      </c>
    </row>
    <row r="45" spans="1:14" ht="13.5" thickBot="1" x14ac:dyDescent="0.25">
      <c r="A45" s="147">
        <v>9</v>
      </c>
      <c r="B45" s="158" t="s">
        <v>29</v>
      </c>
      <c r="C45" s="154">
        <f>SUM(C40:C44)</f>
        <v>8400770</v>
      </c>
      <c r="D45" s="151">
        <f>+D43</f>
        <v>0</v>
      </c>
      <c r="E45" s="131"/>
      <c r="F45" s="131">
        <f>SUM(F40:F44)</f>
        <v>140000</v>
      </c>
      <c r="G45" s="131">
        <f>SUM(G40:G44)</f>
        <v>665000</v>
      </c>
      <c r="H45" s="131">
        <f>SUM(H40:H44)</f>
        <v>64005</v>
      </c>
      <c r="I45" s="131">
        <f>SUM(I41:I44)</f>
        <v>6870900</v>
      </c>
      <c r="J45" s="131">
        <f>SUM(J40:J44)</f>
        <v>660865</v>
      </c>
    </row>
    <row r="46" spans="1:14" ht="13.5" thickBot="1" x14ac:dyDescent="0.25">
      <c r="A46" s="147">
        <v>10</v>
      </c>
      <c r="B46" s="158" t="s">
        <v>81</v>
      </c>
      <c r="C46" s="154">
        <f>SUM(C45,C39)</f>
        <v>10637371</v>
      </c>
      <c r="D46" s="153">
        <f>+D39+D42+D45</f>
        <v>0</v>
      </c>
      <c r="E46" s="131">
        <f>SUM(E39)</f>
        <v>2236601</v>
      </c>
      <c r="F46" s="157">
        <f>SUM(F45)</f>
        <v>140000</v>
      </c>
      <c r="G46" s="157">
        <f>SUM(G45)</f>
        <v>665000</v>
      </c>
      <c r="H46" s="157">
        <f>SUM(H45)</f>
        <v>64005</v>
      </c>
      <c r="I46" s="157">
        <f>SUM(I45)</f>
        <v>6870900</v>
      </c>
      <c r="J46" s="157">
        <f>SUM(J45)</f>
        <v>660865</v>
      </c>
    </row>
    <row r="47" spans="1:14" ht="15.75" thickBot="1" x14ac:dyDescent="0.25">
      <c r="A47" s="147">
        <v>11</v>
      </c>
      <c r="B47" s="146" t="s">
        <v>147</v>
      </c>
      <c r="C47" s="156">
        <v>44338887</v>
      </c>
      <c r="D47" s="155">
        <v>44338887</v>
      </c>
      <c r="E47" s="128">
        <v>0</v>
      </c>
      <c r="F47" s="152">
        <v>0</v>
      </c>
      <c r="G47" s="152">
        <v>0</v>
      </c>
      <c r="H47" s="152">
        <v>0</v>
      </c>
      <c r="I47" s="152">
        <v>0</v>
      </c>
      <c r="J47" s="152">
        <v>0</v>
      </c>
    </row>
    <row r="48" spans="1:14" ht="15.75" thickBot="1" x14ac:dyDescent="0.25">
      <c r="A48" s="147">
        <v>12</v>
      </c>
      <c r="B48" s="9" t="s">
        <v>79</v>
      </c>
      <c r="C48" s="154">
        <f>SUM(C47)</f>
        <v>44338887</v>
      </c>
      <c r="D48" s="153">
        <f>SUM(D47)</f>
        <v>44338887</v>
      </c>
      <c r="E48" s="128">
        <v>0</v>
      </c>
      <c r="F48" s="152">
        <v>0</v>
      </c>
      <c r="G48" s="152">
        <v>0</v>
      </c>
      <c r="H48" s="152">
        <v>0</v>
      </c>
      <c r="I48" s="152">
        <v>0</v>
      </c>
      <c r="J48" s="152">
        <v>0</v>
      </c>
    </row>
    <row r="49" spans="1:15" ht="13.5" thickBot="1" x14ac:dyDescent="0.25">
      <c r="A49" s="10">
        <v>13</v>
      </c>
      <c r="B49" s="9" t="s">
        <v>78</v>
      </c>
      <c r="C49" s="8">
        <f>SUM(C46+C48)</f>
        <v>54976258</v>
      </c>
      <c r="D49" s="151">
        <f>SUM(D48)</f>
        <v>44338887</v>
      </c>
      <c r="E49" s="128">
        <f>SUM(E46)</f>
        <v>2236601</v>
      </c>
      <c r="F49" s="128">
        <f>SUM(F46)</f>
        <v>140000</v>
      </c>
      <c r="G49" s="128">
        <f>SUM(G46)</f>
        <v>665000</v>
      </c>
      <c r="H49" s="128">
        <f>SUM(H46)</f>
        <v>64005</v>
      </c>
      <c r="I49" s="128">
        <f>SUM(I46)</f>
        <v>6870900</v>
      </c>
      <c r="J49" s="128">
        <f>SUM(J46)</f>
        <v>660865</v>
      </c>
    </row>
    <row r="50" spans="1:15" x14ac:dyDescent="0.2">
      <c r="A50" s="150"/>
      <c r="B50" s="149"/>
      <c r="C50" s="148"/>
      <c r="D50" s="148"/>
      <c r="E50" s="148"/>
      <c r="F50" s="148"/>
      <c r="G50" s="148"/>
      <c r="H50" s="148"/>
      <c r="I50" s="148"/>
      <c r="J50" s="148"/>
    </row>
    <row r="51" spans="1:15" x14ac:dyDescent="0.2">
      <c r="A51" s="150"/>
      <c r="B51" s="149"/>
      <c r="C51" s="148"/>
      <c r="D51" s="148"/>
      <c r="E51" s="148"/>
      <c r="F51" s="148"/>
      <c r="G51" s="148"/>
      <c r="H51" s="148"/>
      <c r="I51" s="148"/>
      <c r="J51" s="148"/>
    </row>
    <row r="52" spans="1:15" s="2" customFormat="1" ht="14.25" x14ac:dyDescent="0.2">
      <c r="A52" s="5" t="s">
        <v>4</v>
      </c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s="2" customFormat="1" ht="14.25" x14ac:dyDescent="0.2">
      <c r="A53" s="5"/>
      <c r="B53" s="5"/>
      <c r="C53" s="6"/>
      <c r="D53" s="6"/>
      <c r="E53" s="6"/>
      <c r="F53" s="6"/>
      <c r="G53" s="6"/>
      <c r="H53" s="6"/>
      <c r="I53" s="6"/>
      <c r="J53" s="6"/>
    </row>
    <row r="54" spans="1:15" s="2" customFormat="1" ht="14.25" x14ac:dyDescent="0.2">
      <c r="A54" s="5"/>
      <c r="B54" s="5"/>
      <c r="C54" s="4" t="s">
        <v>3</v>
      </c>
      <c r="D54" s="4"/>
      <c r="E54" s="4" t="s">
        <v>2</v>
      </c>
      <c r="F54" s="4"/>
      <c r="G54" s="4"/>
      <c r="H54" s="4"/>
      <c r="I54" s="4"/>
      <c r="J54" s="4"/>
      <c r="K54" s="3"/>
    </row>
    <row r="55" spans="1:15" s="2" customFormat="1" ht="14.25" x14ac:dyDescent="0.2">
      <c r="A55" s="5"/>
      <c r="B55" s="5"/>
      <c r="C55" s="4" t="s">
        <v>1</v>
      </c>
      <c r="D55" s="4"/>
      <c r="E55" s="4" t="s">
        <v>0</v>
      </c>
      <c r="F55" s="4"/>
      <c r="G55" s="4"/>
      <c r="H55" s="4"/>
      <c r="I55" s="4"/>
      <c r="J55" s="4"/>
      <c r="K55" s="3"/>
    </row>
  </sheetData>
  <mergeCells count="6">
    <mergeCell ref="A35:J35"/>
    <mergeCell ref="A1:N1"/>
    <mergeCell ref="D3:F3"/>
    <mergeCell ref="A32:N32"/>
    <mergeCell ref="A4:F4"/>
    <mergeCell ref="A21:B21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1.1.a Önk</vt:lpstr>
      <vt:lpstr>1.1.b Önk</vt:lpstr>
      <vt:lpstr>1.2 Hiv</vt:lpstr>
      <vt:lpstr>1.3 Ovi</vt:lpstr>
      <vt:lpstr>1.4. BNI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2019-05-15T12:37:23Z</dcterms:created>
  <dcterms:modified xsi:type="dcterms:W3CDTF">2019-05-15T12:37:44Z</dcterms:modified>
</cp:coreProperties>
</file>