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1310" activeTab="6"/>
  </bookViews>
  <sheets>
    <sheet name="1. melléklet" sheetId="1" r:id="rId1"/>
    <sheet name="2.melléklet" sheetId="2" r:id="rId2"/>
    <sheet name="3.melléklet" sheetId="3" r:id="rId3"/>
    <sheet name="4.melléklet" sheetId="4" r:id="rId4"/>
    <sheet name="5.melléklet" sheetId="5" r:id="rId5"/>
    <sheet name="6.melléklet" sheetId="6" r:id="rId6"/>
    <sheet name="8.melléklet" sheetId="7" r:id="rId7"/>
    <sheet name="Munka1" sheetId="8" r:id="rId8"/>
  </sheets>
  <definedNames/>
  <calcPr fullCalcOnLoad="1"/>
</workbook>
</file>

<file path=xl/sharedStrings.xml><?xml version="1.0" encoding="utf-8"?>
<sst xmlns="http://schemas.openxmlformats.org/spreadsheetml/2006/main" count="624" uniqueCount="447">
  <si>
    <t>A</t>
  </si>
  <si>
    <t>B</t>
  </si>
  <si>
    <t>C</t>
  </si>
  <si>
    <t>D</t>
  </si>
  <si>
    <t>E</t>
  </si>
  <si>
    <t>F</t>
  </si>
  <si>
    <t>G</t>
  </si>
  <si>
    <t>Jogcím</t>
  </si>
  <si>
    <t>mennyiségi egység</t>
  </si>
  <si>
    <t>mutató</t>
  </si>
  <si>
    <t>Fajlagos összeg(Ft)</t>
  </si>
  <si>
    <t>Támogatás (Ft)</t>
  </si>
  <si>
    <t>Beszámítás (Ft)</t>
  </si>
  <si>
    <t>Támoagtás beszámítás után (Ft)</t>
  </si>
  <si>
    <t>7=(5-6)</t>
  </si>
  <si>
    <t xml:space="preserve">1. Helyi Önkormányzatok működésének általános támogatása </t>
  </si>
  <si>
    <t>I.1. Önkormányzati Hivatal működésének támogatása elismert 
hivatali létszám alapján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</si>
  <si>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</si>
  <si>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</si>
  <si>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</si>
  <si>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</si>
  <si>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</si>
  <si>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</si>
  <si>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</si>
  <si>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</si>
  <si>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</si>
  <si>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</si>
  <si>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</si>
  <si>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Mindösszesen</t>
  </si>
  <si>
    <t>Bevételek</t>
  </si>
  <si>
    <t>szám</t>
  </si>
  <si>
    <t>Megnevezés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</si>
  <si>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</si>
  <si>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</si>
  <si>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</si>
  <si>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</si>
  <si>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</si>
  <si>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</si>
  <si>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</si>
  <si>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</si>
  <si>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</si>
  <si>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</si>
  <si>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</si>
  <si>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</si>
  <si>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</si>
  <si>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</si>
  <si>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</si>
  <si>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</si>
  <si>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</si>
  <si>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</si>
  <si>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</si>
  <si>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</si>
  <si>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Működési bevételek</t>
  </si>
  <si>
    <t>Közhatalmi bevételek</t>
  </si>
  <si>
    <t>Állami hozzájárulások</t>
  </si>
  <si>
    <t>Működési célú támogatások államháztartáson belülről</t>
  </si>
  <si>
    <t>Működési célú péneszköz-átvétel</t>
  </si>
  <si>
    <t>MŰKÖDÉSI BEVÉTELEK (1.+…+5)</t>
  </si>
  <si>
    <t>Felhalmozási bevételek</t>
  </si>
  <si>
    <t>Felhalmozási célú központi támogatás</t>
  </si>
  <si>
    <t>Felhalmozási célú támogatások államháztartáson belülről</t>
  </si>
  <si>
    <t>Felhalmozási célú pénzeszköz-átvétel</t>
  </si>
  <si>
    <t>FELHALMOZÁSI BEVÉTELEK (7+…+10)</t>
  </si>
  <si>
    <t>KÖLTSÉGVETÉSI BEVÉTELEK ÖSSZESEN (6+11)</t>
  </si>
  <si>
    <t>Maradvány igénybevétele működési célú</t>
  </si>
  <si>
    <t>Maradvány igénybevétele felhalmozási célú</t>
  </si>
  <si>
    <t>MARADVÁNY IGÉNYBEVÉTELE (13+14)</t>
  </si>
  <si>
    <t>Működési célú finanszírozási bevételek</t>
  </si>
  <si>
    <t>Felhalmozási célú finanszírozási bevételek</t>
  </si>
  <si>
    <t>FINANSZÍROZÁSI BEVÉTELEK (16+17)</t>
  </si>
  <si>
    <t>Kiadások</t>
  </si>
  <si>
    <t>Személyi juttatások</t>
  </si>
  <si>
    <t>Munkaadót terhelő járulékok és szociális hozzájárulási adó</t>
  </si>
  <si>
    <t>Dologi kiadások</t>
  </si>
  <si>
    <t>Egyéb működési célú kiadások</t>
  </si>
  <si>
    <t>Ellátottak pénzbeli juttatásai</t>
  </si>
  <si>
    <t>MŰKÖDÉSI KIADÁSOK (1+….+5)</t>
  </si>
  <si>
    <t>Intézményi beruházási kidások</t>
  </si>
  <si>
    <t>Felújítások</t>
  </si>
  <si>
    <t>Egyéb felhalmozási célú kiadások</t>
  </si>
  <si>
    <t>FELHALMOZÁSI KIADÁSOK (7+..+9)</t>
  </si>
  <si>
    <t>KÖLTSÉGVETÉSI SZERVEK FINANSZÍROZÁS</t>
  </si>
  <si>
    <t>KÖLTSÉGVETÉSI KIADÁSOK ÖSSZESEN (6+….+11)</t>
  </si>
  <si>
    <t>Működési célú finanszírozási kiadások</t>
  </si>
  <si>
    <t>Felhalmozási célú finanszírozási kiadások</t>
  </si>
  <si>
    <t>FINANSZÍROZÁSI KIADÁSOK (13+14)</t>
  </si>
  <si>
    <t>KIADÁSOK ÖSSZESEN (12+15)</t>
  </si>
  <si>
    <t>BEVÉTELEK ÖSSZESEN (12+15+18)</t>
  </si>
  <si>
    <t>önkormányzati rendelethez</t>
  </si>
  <si>
    <t>Felhalmozási kiadások</t>
  </si>
  <si>
    <t>Beruházási feladatok</t>
  </si>
  <si>
    <t xml:space="preserve">1. </t>
  </si>
  <si>
    <t>ezer Ft</t>
  </si>
  <si>
    <t>Ft</t>
  </si>
  <si>
    <t xml:space="preserve">2. </t>
  </si>
  <si>
    <t xml:space="preserve">3. </t>
  </si>
  <si>
    <t xml:space="preserve">4. </t>
  </si>
  <si>
    <t>Felújítási feladatok célonként</t>
  </si>
  <si>
    <t>Közalkalmazott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</si>
  <si>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</si>
  <si>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</si>
  <si>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</si>
  <si>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</si>
  <si>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</si>
  <si>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</si>
  <si>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</si>
  <si>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</si>
  <si>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</si>
  <si>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</si>
  <si>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</si>
  <si>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</si>
  <si>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</si>
  <si>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</si>
  <si>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</si>
  <si>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</si>
  <si>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</si>
  <si>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</si>
  <si>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</si>
  <si>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</si>
  <si>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</si>
  <si>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</si>
  <si>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</si>
  <si>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</si>
  <si>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</si>
  <si>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</si>
  <si>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</si>
  <si>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</si>
  <si>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</si>
  <si>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</si>
  <si>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</si>
  <si>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</si>
  <si>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</si>
  <si>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</si>
  <si>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</si>
  <si>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</si>
  <si>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</si>
  <si>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</si>
  <si>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</si>
  <si>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</si>
  <si>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</si>
  <si>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</si>
  <si>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</si>
  <si>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</si>
  <si>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</si>
  <si>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</si>
  <si>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</si>
  <si>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</si>
  <si>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</si>
  <si>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</si>
  <si>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</si>
  <si>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</si>
  <si>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</si>
  <si>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</si>
  <si>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</si>
  <si>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</si>
  <si>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</si>
  <si>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</si>
  <si>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</si>
  <si>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</si>
  <si>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</si>
  <si>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</si>
  <si>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</si>
  <si>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</si>
  <si>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</si>
  <si>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</si>
  <si>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</si>
  <si>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</si>
  <si>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</si>
  <si>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</si>
  <si>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</si>
  <si>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</si>
  <si>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</si>
  <si>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</si>
  <si>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</si>
  <si>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</si>
  <si>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</si>
  <si>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</si>
  <si>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</si>
  <si>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</si>
  <si>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</si>
  <si>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</si>
  <si>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</si>
  <si>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</si>
  <si>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</si>
  <si>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</si>
  <si>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</si>
  <si>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</si>
  <si>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</si>
  <si>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</si>
  <si>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</si>
  <si>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</si>
  <si>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</si>
  <si>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</si>
  <si>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</si>
  <si>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</si>
  <si>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</si>
  <si>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</si>
  <si>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</si>
  <si>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</si>
  <si>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</si>
  <si>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</si>
  <si>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</si>
  <si>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</si>
  <si>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</si>
  <si>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</si>
  <si>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</si>
  <si>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</si>
  <si>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</si>
  <si>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</si>
  <si>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</si>
  <si>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</si>
  <si>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</si>
  <si>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</si>
  <si>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</si>
  <si>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</si>
  <si>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</si>
  <si>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</si>
  <si>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</si>
  <si>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</si>
  <si>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</si>
  <si>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</si>
  <si>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</si>
  <si>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</si>
  <si>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</si>
  <si>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</si>
  <si>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</si>
  <si>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</si>
  <si>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</si>
  <si>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</si>
  <si>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</si>
  <si>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</si>
  <si>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</si>
  <si>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</si>
  <si>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</si>
  <si>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</si>
  <si>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</si>
  <si>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</si>
  <si>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</si>
  <si>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</si>
  <si>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</si>
  <si>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</si>
  <si>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</si>
  <si>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</si>
  <si>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</si>
  <si>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</si>
  <si>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</si>
  <si>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</si>
  <si>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</si>
  <si>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</si>
  <si>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</si>
  <si>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</si>
  <si>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</si>
  <si>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</si>
  <si>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</si>
  <si>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</si>
  <si>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</si>
  <si>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</si>
  <si>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</si>
  <si>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</si>
  <si>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</si>
  <si>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</si>
  <si>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</si>
  <si>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</si>
  <si>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</si>
  <si>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</si>
  <si>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</si>
  <si>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</si>
  <si>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</si>
  <si>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</si>
  <si>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</si>
  <si>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</si>
  <si>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</si>
  <si>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</si>
  <si>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</si>
  <si>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</si>
  <si>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</si>
  <si>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</si>
  <si>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</si>
  <si>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</si>
  <si>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</si>
  <si>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</si>
  <si>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</si>
  <si>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</si>
  <si>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</si>
  <si>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</si>
  <si>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</si>
  <si>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</si>
  <si>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</si>
  <si>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</si>
  <si>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</si>
  <si>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</si>
  <si>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</si>
  <si>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</si>
  <si>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</si>
  <si>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</si>
  <si>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</si>
  <si>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</si>
  <si>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</si>
  <si>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</si>
  <si>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</si>
  <si>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</si>
  <si>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</si>
  <si>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</si>
  <si>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</si>
  <si>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</si>
  <si>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</si>
  <si>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</si>
  <si>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</si>
  <si>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</si>
  <si>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</si>
  <si>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</si>
  <si>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</si>
  <si>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</si>
  <si>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</si>
  <si>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</si>
  <si>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</si>
  <si>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</si>
  <si>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</si>
  <si>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</si>
  <si>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</si>
  <si>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</si>
  <si>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</si>
  <si>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</si>
  <si>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</si>
  <si>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</si>
  <si>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</si>
  <si>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</si>
  <si>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</si>
  <si>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</si>
  <si>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</si>
  <si>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</si>
  <si>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</si>
  <si>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</si>
  <si>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</si>
  <si>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</si>
  <si>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</si>
  <si>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</si>
  <si>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</si>
  <si>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</si>
  <si>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</si>
  <si>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</si>
  <si>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</si>
  <si>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</si>
  <si>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</si>
  <si>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</si>
  <si>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</si>
  <si>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</si>
  <si>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</si>
  <si>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</si>
  <si>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</si>
  <si>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</si>
  <si>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</si>
  <si>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</si>
  <si>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</si>
  <si>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</si>
  <si>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</si>
  <si>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</si>
  <si>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</si>
  <si>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</si>
  <si>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</si>
  <si>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</si>
  <si>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</si>
  <si>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</si>
  <si>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</si>
  <si>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</si>
  <si>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</si>
  <si>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</si>
  <si>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</si>
  <si>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</si>
  <si>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</si>
  <si>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</si>
  <si>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</si>
  <si>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</si>
  <si>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</si>
  <si>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</si>
  <si>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</si>
  <si>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</si>
  <si>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</si>
  <si>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</si>
  <si>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</si>
  <si>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</si>
  <si>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</si>
  <si>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</si>
  <si>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</si>
  <si>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</si>
  <si>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</si>
  <si>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</si>
  <si>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</si>
  <si>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</si>
  <si>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</si>
  <si>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</si>
  <si>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</si>
  <si>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Kiadások összesen</t>
  </si>
  <si>
    <t>Költségvetési kiadások és költségvetési bevételek összesített egyenlege</t>
  </si>
  <si>
    <t>Kvtv.3. számú melléklet alapján: Lakott külterülettel kapcsolatos feladatok támogatása</t>
  </si>
  <si>
    <t>Kisvásárhely község Önkormányzatánál  foglalkoztatottak
éves létszámkerete</t>
  </si>
  <si>
    <t>MT hatálya alá tartozó/
alkalmazott</t>
  </si>
  <si>
    <t>Kisvásárhely község Önkormányzata</t>
  </si>
  <si>
    <t>Falupajta tervezése, építése</t>
  </si>
  <si>
    <t>Kisvásárhely Község Önkormányzat bevételek és kiadások</t>
  </si>
  <si>
    <t>Működési kiadások</t>
  </si>
  <si>
    <t>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</si>
  <si>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</si>
  <si>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</si>
  <si>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</si>
  <si>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</si>
  <si>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</si>
  <si>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</si>
  <si>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</si>
  <si>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</si>
  <si>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</si>
  <si>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</si>
  <si>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</si>
  <si>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</si>
  <si>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</si>
  <si>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</si>
  <si>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</si>
  <si>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</si>
  <si>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>Termőföld vásárlás</t>
  </si>
  <si>
    <t>Kisértékű tárgyi eszköz</t>
  </si>
  <si>
    <t>Közfoglakoztatott</t>
  </si>
  <si>
    <t xml:space="preserve"> Ft</t>
  </si>
  <si>
    <t>Kisvásárhely község Önkormányzatának bevételei és kiadásai 2016. év</t>
  </si>
  <si>
    <t>Kimutatás Kisvásárhelyközség Önkormányzata 
2016. évi központi támogatásainak összegéről</t>
  </si>
  <si>
    <t>I.6. A 2015. évről áthúzódó bérkompenzáció támogatása</t>
  </si>
  <si>
    <t>ZALAVÍZ</t>
  </si>
  <si>
    <t>2016.01.01. engedélyezett álláshely</t>
  </si>
  <si>
    <t>Eredeti előir.</t>
  </si>
  <si>
    <t>Módosított előir.</t>
  </si>
  <si>
    <t>Hűtőkamra telepítése</t>
  </si>
  <si>
    <t>Gyümölcsdaráló</t>
  </si>
  <si>
    <t>Eredeti</t>
  </si>
  <si>
    <t>Módosított</t>
  </si>
  <si>
    <t>Ingatalnok felújítása</t>
  </si>
  <si>
    <t>Módosítás</t>
  </si>
  <si>
    <t>Mósosított</t>
  </si>
  <si>
    <t>Települési önkormányzatok rendkívüli támogatás (szociális)</t>
  </si>
  <si>
    <t>Ágazati és kiegészítő ágazati pótlék</t>
  </si>
  <si>
    <t>Bérkompenzáció</t>
  </si>
  <si>
    <t>Szociális tűzifa</t>
  </si>
  <si>
    <t>1. melléklet a  2/2016.(III.11.) önkormányzati rendelethez</t>
  </si>
  <si>
    <t xml:space="preserve">2. melléket a   2/2016.(III.11.)  </t>
  </si>
  <si>
    <t>3. melléklet a   2/2016.(III.11.) Önkormányzati rendelethez</t>
  </si>
  <si>
    <t xml:space="preserve">4. melléklet a  2/2016.(III.11.)                               </t>
  </si>
  <si>
    <t xml:space="preserve">5. melléklet a 2/2016.(III.11.)                           </t>
  </si>
  <si>
    <t>6. melléklet a 2/2016.(III.11.)</t>
  </si>
  <si>
    <t xml:space="preserve">8. melléklet a  2/2016.(III.11.)                               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</si>
</sst>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0"/>
    <numFmt numFmtId="173" formatCode="0__"/>
    <numFmt numFmtId="174" formatCode="_-* #,##0.000\ _F_t_-;\-* #,##0.000\ _F_t_-;_-* &quot;-&quot;??\ _F_t_-;_-@_-"/>
    <numFmt numFmtId="175" formatCode="_-* #,##0.0\ _F_t_-;\-* #,##0.0\ _F_t_-;_-* &quot;-&quot;??\ _F_t_-;_-@_-"/>
    <numFmt numFmtId="176" formatCode="_-* #,##0\ _F_t_-;\-* #,##0\ _F_t_-;_-* &quot;-&quot;??\ _F_t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6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8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8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Border="1" applyAlignment="1">
      <alignment/>
    </xf>
    <xf numFmtId="0" fontId="52" fillId="0" borderId="10" xfId="0" applyFont="1" applyBorder="1" applyAlignment="1">
      <alignment horizontal="center"/>
    </xf>
    <xf numFmtId="0" fontId="48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0" fillId="0" borderId="11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48" fillId="33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6" borderId="0" xfId="0" applyNumberFormat="1" applyFill="1" applyAlignment="1">
      <alignment/>
    </xf>
    <xf numFmtId="3" fontId="48" fillId="34" borderId="10" xfId="0" applyNumberFormat="1" applyFont="1" applyFill="1" applyBorder="1" applyAlignment="1">
      <alignment/>
    </xf>
    <xf numFmtId="0" fontId="53" fillId="36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36" borderId="0" xfId="0" applyFont="1" applyFill="1" applyAlignment="1">
      <alignment/>
    </xf>
    <xf numFmtId="0" fontId="8" fillId="0" borderId="0" xfId="56">
      <alignment/>
      <protection/>
    </xf>
    <xf numFmtId="3" fontId="9" fillId="0" borderId="0" xfId="56" applyNumberFormat="1" applyFont="1">
      <alignment/>
      <protection/>
    </xf>
    <xf numFmtId="3" fontId="8" fillId="0" borderId="0" xfId="56" applyNumberFormat="1">
      <alignment/>
      <protection/>
    </xf>
    <xf numFmtId="0" fontId="9" fillId="0" borderId="10" xfId="56" applyFont="1" applyBorder="1" applyAlignment="1">
      <alignment horizontal="center"/>
      <protection/>
    </xf>
    <xf numFmtId="3" fontId="9" fillId="0" borderId="10" xfId="56" applyNumberFormat="1" applyFont="1" applyBorder="1" applyAlignment="1">
      <alignment horizontal="center"/>
      <protection/>
    </xf>
    <xf numFmtId="0" fontId="0" fillId="0" borderId="0" xfId="0" applyAlignment="1">
      <alignment wrapText="1"/>
    </xf>
    <xf numFmtId="0" fontId="48" fillId="0" borderId="10" xfId="0" applyFont="1" applyBorder="1" applyAlignment="1">
      <alignment horizontal="center" wrapText="1"/>
    </xf>
    <xf numFmtId="3" fontId="48" fillId="0" borderId="10" xfId="0" applyNumberFormat="1" applyFont="1" applyBorder="1" applyAlignment="1">
      <alignment horizontal="center" wrapText="1"/>
    </xf>
    <xf numFmtId="3" fontId="56" fillId="0" borderId="0" xfId="0" applyNumberFormat="1" applyFont="1" applyAlignment="1">
      <alignment horizontal="right"/>
    </xf>
    <xf numFmtId="176" fontId="0" fillId="0" borderId="10" xfId="40" applyNumberFormat="1" applyFont="1" applyBorder="1" applyAlignment="1">
      <alignment/>
    </xf>
    <xf numFmtId="176" fontId="48" fillId="34" borderId="10" xfId="40" applyNumberFormat="1" applyFont="1" applyFill="1" applyBorder="1" applyAlignment="1">
      <alignment/>
    </xf>
    <xf numFmtId="0" fontId="48" fillId="36" borderId="12" xfId="0" applyFont="1" applyFill="1" applyBorder="1" applyAlignment="1">
      <alignment/>
    </xf>
    <xf numFmtId="0" fontId="48" fillId="36" borderId="13" xfId="0" applyFont="1" applyFill="1" applyBorder="1" applyAlignment="1">
      <alignment/>
    </xf>
    <xf numFmtId="0" fontId="53" fillId="36" borderId="11" xfId="0" applyFont="1" applyFill="1" applyBorder="1" applyAlignment="1">
      <alignment/>
    </xf>
    <xf numFmtId="0" fontId="53" fillId="36" borderId="12" xfId="0" applyFont="1" applyFill="1" applyBorder="1" applyAlignment="1">
      <alignment/>
    </xf>
    <xf numFmtId="0" fontId="53" fillId="36" borderId="13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48" fillId="35" borderId="11" xfId="0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0" fillId="0" borderId="14" xfId="0" applyBorder="1" applyAlignment="1">
      <alignment/>
    </xf>
    <xf numFmtId="176" fontId="0" fillId="0" borderId="0" xfId="40" applyNumberFormat="1" applyFont="1" applyAlignment="1">
      <alignment/>
    </xf>
    <xf numFmtId="176" fontId="48" fillId="0" borderId="0" xfId="40" applyNumberFormat="1" applyFont="1" applyAlignment="1">
      <alignment horizontal="center"/>
    </xf>
    <xf numFmtId="176" fontId="0" fillId="0" borderId="0" xfId="40" applyNumberFormat="1" applyFont="1" applyAlignment="1">
      <alignment horizontal="right"/>
    </xf>
    <xf numFmtId="176" fontId="48" fillId="34" borderId="0" xfId="40" applyNumberFormat="1" applyFont="1" applyFill="1" applyBorder="1" applyAlignment="1">
      <alignment horizontal="center" vertical="center"/>
    </xf>
    <xf numFmtId="176" fontId="48" fillId="0" borderId="10" xfId="40" applyNumberFormat="1" applyFont="1" applyBorder="1" applyAlignment="1">
      <alignment horizontal="center"/>
    </xf>
    <xf numFmtId="176" fontId="48" fillId="0" borderId="10" xfId="40" applyNumberFormat="1" applyFont="1" applyBorder="1" applyAlignment="1">
      <alignment/>
    </xf>
    <xf numFmtId="176" fontId="48" fillId="0" borderId="11" xfId="40" applyNumberFormat="1" applyFont="1" applyBorder="1" applyAlignment="1">
      <alignment/>
    </xf>
    <xf numFmtId="176" fontId="0" fillId="0" borderId="10" xfId="40" applyNumberFormat="1" applyFont="1" applyBorder="1" applyAlignment="1">
      <alignment/>
    </xf>
    <xf numFmtId="176" fontId="48" fillId="34" borderId="10" xfId="40" applyNumberFormat="1" applyFont="1" applyFill="1" applyBorder="1" applyAlignment="1">
      <alignment horizontal="center" vertical="center"/>
    </xf>
    <xf numFmtId="3" fontId="57" fillId="37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0" fontId="48" fillId="35" borderId="0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0" fontId="53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176" fontId="0" fillId="0" borderId="10" xfId="40" applyNumberFormat="1" applyFont="1" applyBorder="1" applyAlignment="1">
      <alignment horizontal="center"/>
    </xf>
    <xf numFmtId="176" fontId="0" fillId="0" borderId="15" xfId="40" applyNumberFormat="1" applyFont="1" applyBorder="1" applyAlignment="1">
      <alignment horizontal="center"/>
    </xf>
    <xf numFmtId="3" fontId="48" fillId="33" borderId="10" xfId="0" applyNumberFormat="1" applyFont="1" applyFill="1" applyBorder="1" applyAlignment="1">
      <alignment horizontal="center"/>
    </xf>
    <xf numFmtId="0" fontId="9" fillId="0" borderId="12" xfId="56" applyNumberFormat="1" applyFont="1" applyBorder="1" applyAlignment="1">
      <alignment horizontal="center"/>
      <protection/>
    </xf>
    <xf numFmtId="0" fontId="9" fillId="0" borderId="0" xfId="56" applyFont="1" applyBorder="1" applyAlignment="1">
      <alignment horizontal="center"/>
      <protection/>
    </xf>
    <xf numFmtId="0" fontId="8" fillId="0" borderId="0" xfId="56" applyAlignment="1">
      <alignment wrapText="1"/>
      <protection/>
    </xf>
    <xf numFmtId="0" fontId="8" fillId="0" borderId="10" xfId="56" applyBorder="1" applyAlignment="1">
      <alignment wrapText="1"/>
      <protection/>
    </xf>
    <xf numFmtId="3" fontId="8" fillId="0" borderId="10" xfId="56" applyNumberFormat="1" applyBorder="1" applyAlignment="1">
      <alignment wrapText="1"/>
      <protection/>
    </xf>
    <xf numFmtId="0" fontId="9" fillId="35" borderId="10" xfId="56" applyFont="1" applyFill="1" applyBorder="1" applyAlignment="1">
      <alignment wrapText="1"/>
      <protection/>
    </xf>
    <xf numFmtId="3" fontId="9" fillId="35" borderId="10" xfId="56" applyNumberFormat="1" applyFont="1" applyFill="1" applyBorder="1" applyAlignment="1">
      <alignment wrapText="1"/>
      <protection/>
    </xf>
    <xf numFmtId="0" fontId="9" fillId="0" borderId="12" xfId="56" applyFont="1" applyBorder="1" applyAlignment="1">
      <alignment horizontal="center" wrapText="1"/>
      <protection/>
    </xf>
    <xf numFmtId="0" fontId="9" fillId="0" borderId="0" xfId="56" applyFont="1" applyBorder="1" applyAlignment="1">
      <alignment horizontal="center" wrapText="1"/>
      <protection/>
    </xf>
    <xf numFmtId="0" fontId="48" fillId="34" borderId="11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8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 quotePrefix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5" fillId="37" borderId="12" xfId="0" applyFont="1" applyFill="1" applyBorder="1" applyAlignment="1" quotePrefix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7" fillId="37" borderId="10" xfId="0" applyFont="1" applyFill="1" applyBorder="1" applyAlignment="1">
      <alignment horizontal="left" vertical="center"/>
    </xf>
    <xf numFmtId="172" fontId="5" fillId="38" borderId="10" xfId="0" applyNumberFormat="1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 quotePrefix="1">
      <alignment horizontal="center" vertical="center"/>
    </xf>
    <xf numFmtId="172" fontId="4" fillId="0" borderId="12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/>
    </xf>
    <xf numFmtId="172" fontId="5" fillId="37" borderId="11" xfId="0" applyNumberFormat="1" applyFont="1" applyFill="1" applyBorder="1" applyAlignment="1" quotePrefix="1">
      <alignment horizontal="center" vertical="center"/>
    </xf>
    <xf numFmtId="172" fontId="5" fillId="37" borderId="12" xfId="0" applyNumberFormat="1" applyFont="1" applyFill="1" applyBorder="1" applyAlignment="1" quotePrefix="1">
      <alignment horizontal="center" vertical="center"/>
    </xf>
    <xf numFmtId="0" fontId="5" fillId="37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9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/>
    </xf>
    <xf numFmtId="172" fontId="5" fillId="37" borderId="10" xfId="0" applyNumberFormat="1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/>
    </xf>
    <xf numFmtId="0" fontId="48" fillId="35" borderId="16" xfId="0" applyFont="1" applyFill="1" applyBorder="1" applyAlignment="1">
      <alignment horizontal="center"/>
    </xf>
    <xf numFmtId="0" fontId="48" fillId="35" borderId="17" xfId="0" applyFont="1" applyFill="1" applyBorder="1" applyAlignment="1">
      <alignment horizontal="center"/>
    </xf>
    <xf numFmtId="0" fontId="48" fillId="35" borderId="18" xfId="0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9" fillId="0" borderId="11" xfId="56" applyNumberFormat="1" applyFont="1" applyBorder="1" applyAlignment="1">
      <alignment horizontal="center"/>
      <protection/>
    </xf>
    <xf numFmtId="0" fontId="9" fillId="0" borderId="13" xfId="56" applyNumberFormat="1" applyFont="1" applyBorder="1" applyAlignment="1">
      <alignment horizontal="center"/>
      <protection/>
    </xf>
    <xf numFmtId="0" fontId="9" fillId="0" borderId="11" xfId="56" applyFont="1" applyBorder="1" applyAlignment="1">
      <alignment horizontal="center"/>
      <protection/>
    </xf>
    <xf numFmtId="0" fontId="9" fillId="0" borderId="13" xfId="56" applyFont="1" applyBorder="1" applyAlignment="1">
      <alignment horizontal="center"/>
      <protection/>
    </xf>
    <xf numFmtId="0" fontId="9" fillId="0" borderId="11" xfId="56" applyFont="1" applyBorder="1" applyAlignment="1">
      <alignment horizontal="center" wrapText="1"/>
      <protection/>
    </xf>
    <xf numFmtId="0" fontId="9" fillId="0" borderId="13" xfId="56" applyFont="1" applyBorder="1" applyAlignment="1">
      <alignment horizont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140625" style="0" customWidth="1"/>
    <col min="2" max="2" width="7.00390625" style="0" customWidth="1"/>
    <col min="3" max="3" width="46.7109375" style="0" customWidth="1"/>
    <col min="4" max="5" width="15.140625" style="53" customWidth="1"/>
  </cols>
  <sheetData>
    <row r="2" ht="15">
      <c r="B2" t="s">
        <v>440</v>
      </c>
    </row>
    <row r="4" spans="1:5" ht="15">
      <c r="A4" s="46" t="s">
        <v>422</v>
      </c>
      <c r="B4" s="46"/>
      <c r="C4" s="46"/>
      <c r="D4" s="54"/>
      <c r="E4" s="54"/>
    </row>
    <row r="5" spans="4:5" ht="15">
      <c r="D5" s="55" t="s">
        <v>421</v>
      </c>
      <c r="E5" s="55" t="s">
        <v>421</v>
      </c>
    </row>
    <row r="6" spans="1:5" ht="15">
      <c r="A6" s="86" t="s">
        <v>29</v>
      </c>
      <c r="B6" s="87"/>
      <c r="C6" s="87"/>
      <c r="D6" s="56"/>
      <c r="E6" s="56"/>
    </row>
    <row r="7" spans="1:5" ht="15">
      <c r="A7" s="1"/>
      <c r="B7" s="4" t="s">
        <v>0</v>
      </c>
      <c r="C7" s="48" t="s">
        <v>1</v>
      </c>
      <c r="D7" s="57" t="s">
        <v>5</v>
      </c>
      <c r="E7" s="57" t="s">
        <v>5</v>
      </c>
    </row>
    <row r="8" spans="1:6" ht="63" customHeight="1">
      <c r="A8" s="1"/>
      <c r="B8" s="1" t="s">
        <v>30</v>
      </c>
      <c r="C8" s="49" t="s">
        <v>31</v>
      </c>
      <c r="D8" s="58" t="s">
        <v>427</v>
      </c>
      <c r="E8" s="59" t="s">
        <v>428</v>
      </c>
      <c r="F8" s="52"/>
    </row>
    <row r="9" spans="1:5" ht="15">
      <c r="A9" s="1"/>
      <c r="B9" s="1" t="s">
        <v>33</v>
      </c>
      <c r="C9" s="49" t="s">
        <v>52</v>
      </c>
      <c r="D9" s="60">
        <v>626000</v>
      </c>
      <c r="E9" s="60">
        <v>601000</v>
      </c>
    </row>
    <row r="10" spans="1:5" ht="15">
      <c r="A10" s="1"/>
      <c r="B10" s="1" t="s">
        <v>34</v>
      </c>
      <c r="C10" s="49" t="s">
        <v>53</v>
      </c>
      <c r="D10" s="60">
        <v>980000</v>
      </c>
      <c r="E10" s="60">
        <v>2087400</v>
      </c>
    </row>
    <row r="11" spans="1:5" ht="15">
      <c r="A11" s="1"/>
      <c r="B11" s="1" t="s">
        <v>35</v>
      </c>
      <c r="C11" s="49" t="s">
        <v>54</v>
      </c>
      <c r="D11" s="60">
        <v>0</v>
      </c>
      <c r="E11" s="60">
        <v>0</v>
      </c>
    </row>
    <row r="12" spans="1:5" ht="15">
      <c r="A12" s="1"/>
      <c r="B12" s="1" t="s">
        <v>36</v>
      </c>
      <c r="C12" s="49" t="s">
        <v>55</v>
      </c>
      <c r="D12" s="60">
        <v>22774006</v>
      </c>
      <c r="E12" s="60">
        <v>24415670</v>
      </c>
    </row>
    <row r="13" spans="1:5" ht="15">
      <c r="A13" s="1"/>
      <c r="B13" s="1" t="s">
        <v>37</v>
      </c>
      <c r="C13" s="49" t="s">
        <v>56</v>
      </c>
      <c r="D13" s="60">
        <v>60000</v>
      </c>
      <c r="E13" s="60">
        <v>144672</v>
      </c>
    </row>
    <row r="14" spans="1:5" ht="15">
      <c r="A14" s="11"/>
      <c r="B14" s="14" t="s">
        <v>38</v>
      </c>
      <c r="C14" s="50" t="s">
        <v>57</v>
      </c>
      <c r="D14" s="60">
        <f>SUM(D9:D13)</f>
        <v>24440006</v>
      </c>
      <c r="E14" s="60">
        <f>SUM(E9:E13)</f>
        <v>27248742</v>
      </c>
    </row>
    <row r="15" spans="1:5" ht="15">
      <c r="A15" s="1"/>
      <c r="B15" s="1" t="s">
        <v>39</v>
      </c>
      <c r="C15" s="49" t="s">
        <v>58</v>
      </c>
      <c r="D15" s="60">
        <v>0</v>
      </c>
      <c r="E15" s="60">
        <v>0</v>
      </c>
    </row>
    <row r="16" spans="1:5" ht="15">
      <c r="A16" s="1"/>
      <c r="B16" s="1" t="s">
        <v>40</v>
      </c>
      <c r="C16" s="49" t="s">
        <v>59</v>
      </c>
      <c r="D16" s="60">
        <v>0</v>
      </c>
      <c r="E16" s="60">
        <v>0</v>
      </c>
    </row>
    <row r="17" spans="1:5" ht="15">
      <c r="A17" s="1"/>
      <c r="B17" s="1" t="s">
        <v>41</v>
      </c>
      <c r="C17" s="49" t="s">
        <v>60</v>
      </c>
      <c r="D17" s="60">
        <v>0</v>
      </c>
      <c r="E17" s="60">
        <v>1500000</v>
      </c>
    </row>
    <row r="18" spans="1:5" ht="15">
      <c r="A18" s="1"/>
      <c r="B18" s="1" t="s">
        <v>42</v>
      </c>
      <c r="C18" s="49" t="s">
        <v>61</v>
      </c>
      <c r="D18" s="60">
        <v>0</v>
      </c>
      <c r="E18" s="60">
        <v>0</v>
      </c>
    </row>
    <row r="19" spans="1:5" ht="15">
      <c r="A19" s="11"/>
      <c r="B19" s="14" t="s">
        <v>43</v>
      </c>
      <c r="C19" s="50" t="s">
        <v>62</v>
      </c>
      <c r="D19" s="60">
        <v>0</v>
      </c>
      <c r="E19" s="60">
        <f>SUM(E15:E18)</f>
        <v>1500000</v>
      </c>
    </row>
    <row r="20" spans="1:5" ht="15">
      <c r="A20" s="11"/>
      <c r="B20" s="14" t="s">
        <v>44</v>
      </c>
      <c r="C20" s="50" t="s">
        <v>63</v>
      </c>
      <c r="D20" s="60">
        <v>0</v>
      </c>
      <c r="E20" s="60">
        <v>0</v>
      </c>
    </row>
    <row r="21" spans="1:5" ht="15">
      <c r="A21" s="1"/>
      <c r="B21" s="1" t="s">
        <v>45</v>
      </c>
      <c r="C21" s="49" t="s">
        <v>64</v>
      </c>
      <c r="D21" s="60">
        <v>2860119</v>
      </c>
      <c r="E21" s="60">
        <v>3026783</v>
      </c>
    </row>
    <row r="22" spans="1:5" ht="15">
      <c r="A22" s="1"/>
      <c r="B22" s="1" t="s">
        <v>46</v>
      </c>
      <c r="C22" s="49" t="s">
        <v>65</v>
      </c>
      <c r="D22" s="60">
        <v>0</v>
      </c>
      <c r="E22" s="60">
        <v>0</v>
      </c>
    </row>
    <row r="23" spans="1:5" ht="15">
      <c r="A23" s="11"/>
      <c r="B23" s="14" t="s">
        <v>47</v>
      </c>
      <c r="C23" s="50" t="s">
        <v>66</v>
      </c>
      <c r="D23" s="60">
        <f>SUM(D21:D22)</f>
        <v>2860119</v>
      </c>
      <c r="E23" s="60">
        <f>SUM(E21:E22)</f>
        <v>3026783</v>
      </c>
    </row>
    <row r="24" spans="1:5" ht="15">
      <c r="A24" s="1"/>
      <c r="B24" s="1" t="s">
        <v>48</v>
      </c>
      <c r="C24" s="49" t="s">
        <v>67</v>
      </c>
      <c r="D24" s="60">
        <v>0</v>
      </c>
      <c r="E24" s="60">
        <v>430800</v>
      </c>
    </row>
    <row r="25" spans="1:5" ht="15">
      <c r="A25" s="1"/>
      <c r="B25" s="1" t="s">
        <v>49</v>
      </c>
      <c r="C25" s="49" t="s">
        <v>68</v>
      </c>
      <c r="D25" s="60">
        <v>0</v>
      </c>
      <c r="E25" s="60">
        <v>0</v>
      </c>
    </row>
    <row r="26" spans="1:5" ht="15">
      <c r="A26" s="11"/>
      <c r="B26" s="14" t="s">
        <v>50</v>
      </c>
      <c r="C26" s="50" t="s">
        <v>69</v>
      </c>
      <c r="D26" s="60">
        <f>SUM(D24:D25)</f>
        <v>0</v>
      </c>
      <c r="E26" s="60">
        <f>SUM(E24:E25)</f>
        <v>430800</v>
      </c>
    </row>
    <row r="27" spans="1:5" ht="15">
      <c r="A27" s="15"/>
      <c r="B27" s="15" t="s">
        <v>51</v>
      </c>
      <c r="C27" s="51" t="s">
        <v>87</v>
      </c>
      <c r="D27" s="60">
        <f>SUM(D14,D19,D23,D26)</f>
        <v>27300125</v>
      </c>
      <c r="E27" s="60">
        <f>SUM(E14,E19,E23,E26)</f>
        <v>32206325</v>
      </c>
    </row>
    <row r="28" spans="1:5" ht="15">
      <c r="A28" s="1"/>
      <c r="B28" s="1"/>
      <c r="C28" s="49"/>
      <c r="D28" s="60"/>
      <c r="E28" s="60"/>
    </row>
    <row r="29" spans="1:5" ht="15">
      <c r="A29" s="86" t="s">
        <v>70</v>
      </c>
      <c r="B29" s="87"/>
      <c r="C29" s="87"/>
      <c r="D29" s="61"/>
      <c r="E29" s="61"/>
    </row>
    <row r="30" spans="1:5" ht="15">
      <c r="A30" s="1"/>
      <c r="B30" s="1" t="s">
        <v>33</v>
      </c>
      <c r="C30" s="49" t="s">
        <v>71</v>
      </c>
      <c r="D30" s="60">
        <v>10940000</v>
      </c>
      <c r="E30" s="60">
        <v>11187000</v>
      </c>
    </row>
    <row r="31" spans="1:5" ht="15">
      <c r="A31" s="1"/>
      <c r="B31" s="1" t="s">
        <v>34</v>
      </c>
      <c r="C31" s="49" t="s">
        <v>72</v>
      </c>
      <c r="D31" s="60">
        <v>2052000</v>
      </c>
      <c r="E31" s="60">
        <v>2100000</v>
      </c>
    </row>
    <row r="32" spans="1:5" ht="15">
      <c r="A32" s="1"/>
      <c r="B32" s="1" t="s">
        <v>35</v>
      </c>
      <c r="C32" s="49" t="s">
        <v>73</v>
      </c>
      <c r="D32" s="60">
        <v>10109160</v>
      </c>
      <c r="E32" s="60">
        <v>10297360</v>
      </c>
    </row>
    <row r="33" spans="1:5" ht="15">
      <c r="A33" s="1"/>
      <c r="B33" s="1" t="s">
        <v>36</v>
      </c>
      <c r="C33" s="49" t="s">
        <v>74</v>
      </c>
      <c r="D33" s="60">
        <v>248000</v>
      </c>
      <c r="E33" s="60">
        <v>222000</v>
      </c>
    </row>
    <row r="34" spans="1:5" ht="15">
      <c r="A34" s="1"/>
      <c r="B34" s="1" t="s">
        <v>37</v>
      </c>
      <c r="C34" s="49" t="s">
        <v>75</v>
      </c>
      <c r="D34" s="60">
        <v>1010000</v>
      </c>
      <c r="E34" s="60">
        <v>1435000</v>
      </c>
    </row>
    <row r="35" spans="1:5" ht="15">
      <c r="A35" s="11"/>
      <c r="B35" s="14" t="s">
        <v>38</v>
      </c>
      <c r="C35" s="50" t="s">
        <v>76</v>
      </c>
      <c r="D35" s="60">
        <f>SUM(D30:D34)</f>
        <v>24359160</v>
      </c>
      <c r="E35" s="60">
        <f>SUM(E30:E34)</f>
        <v>25241360</v>
      </c>
    </row>
    <row r="36" spans="1:5" ht="15">
      <c r="A36" s="1"/>
      <c r="B36" s="1" t="s">
        <v>39</v>
      </c>
      <c r="C36" s="49" t="s">
        <v>77</v>
      </c>
      <c r="D36" s="60">
        <v>2270000</v>
      </c>
      <c r="E36" s="60">
        <v>4099000</v>
      </c>
    </row>
    <row r="37" spans="1:5" ht="15">
      <c r="A37" s="1"/>
      <c r="B37" s="1" t="s">
        <v>40</v>
      </c>
      <c r="C37" s="49" t="s">
        <v>78</v>
      </c>
      <c r="D37" s="60">
        <v>200000</v>
      </c>
      <c r="E37" s="60">
        <v>2395000</v>
      </c>
    </row>
    <row r="38" spans="1:5" ht="15">
      <c r="A38" s="1"/>
      <c r="B38" s="1" t="s">
        <v>41</v>
      </c>
      <c r="C38" s="49" t="s">
        <v>79</v>
      </c>
      <c r="D38" s="60">
        <v>50000</v>
      </c>
      <c r="E38" s="60">
        <v>50000</v>
      </c>
    </row>
    <row r="39" spans="1:5" ht="15">
      <c r="A39" s="11"/>
      <c r="B39" s="14" t="s">
        <v>42</v>
      </c>
      <c r="C39" s="50" t="s">
        <v>80</v>
      </c>
      <c r="D39" s="60">
        <f>SUM(D36:D38)</f>
        <v>2520000</v>
      </c>
      <c r="E39" s="60">
        <f>SUM(E36:E38)</f>
        <v>6544000</v>
      </c>
    </row>
    <row r="40" spans="1:5" ht="15">
      <c r="A40" s="11"/>
      <c r="B40" s="14" t="s">
        <v>43</v>
      </c>
      <c r="C40" s="50" t="s">
        <v>81</v>
      </c>
      <c r="D40" s="60">
        <v>0</v>
      </c>
      <c r="E40" s="60">
        <v>0</v>
      </c>
    </row>
    <row r="41" spans="1:5" ht="15">
      <c r="A41" s="11"/>
      <c r="B41" s="14" t="s">
        <v>44</v>
      </c>
      <c r="C41" s="50" t="s">
        <v>82</v>
      </c>
      <c r="D41" s="60">
        <f>D35+D39</f>
        <v>26879160</v>
      </c>
      <c r="E41" s="60">
        <f>E35+E39</f>
        <v>31785360</v>
      </c>
    </row>
    <row r="42" spans="1:5" ht="15">
      <c r="A42" s="1"/>
      <c r="B42" s="1" t="s">
        <v>45</v>
      </c>
      <c r="C42" s="49" t="s">
        <v>83</v>
      </c>
      <c r="D42" s="60">
        <v>420965</v>
      </c>
      <c r="E42" s="60">
        <v>420965</v>
      </c>
    </row>
    <row r="43" spans="1:5" ht="15">
      <c r="A43" s="1"/>
      <c r="B43" s="1" t="s">
        <v>46</v>
      </c>
      <c r="C43" s="49" t="s">
        <v>84</v>
      </c>
      <c r="D43" s="60">
        <v>0</v>
      </c>
      <c r="E43" s="60">
        <v>0</v>
      </c>
    </row>
    <row r="44" spans="1:5" ht="15">
      <c r="A44" s="11"/>
      <c r="B44" s="14" t="s">
        <v>47</v>
      </c>
      <c r="C44" s="50" t="s">
        <v>85</v>
      </c>
      <c r="D44" s="60">
        <f>SUM(D42:D43)</f>
        <v>420965</v>
      </c>
      <c r="E44" s="60">
        <f>SUM(E42:E43)</f>
        <v>420965</v>
      </c>
    </row>
    <row r="45" spans="1:5" ht="15">
      <c r="A45" s="15"/>
      <c r="B45" s="15" t="s">
        <v>48</v>
      </c>
      <c r="C45" s="51" t="s">
        <v>86</v>
      </c>
      <c r="D45" s="60">
        <f>SUM(D35,D39,D44)</f>
        <v>27300125</v>
      </c>
      <c r="E45" s="60">
        <f>SUM(E35,E39,E44)</f>
        <v>32206325</v>
      </c>
    </row>
  </sheetData>
  <sheetProtection/>
  <mergeCells count="2">
    <mergeCell ref="A6:C6"/>
    <mergeCell ref="A29:C29"/>
  </mergeCells>
  <printOptions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3.28125" style="0" customWidth="1"/>
    <col min="3" max="7" width="9.140625" style="28" customWidth="1"/>
    <col min="8" max="8" width="6.7109375" style="28" customWidth="1"/>
    <col min="9" max="9" width="2.140625" style="28" customWidth="1"/>
    <col min="10" max="10" width="2.57421875" style="28" customWidth="1"/>
    <col min="11" max="11" width="9.00390625" style="0" hidden="1" customWidth="1"/>
    <col min="12" max="12" width="1.421875" style="0" hidden="1" customWidth="1"/>
    <col min="13" max="13" width="9.140625" style="0" hidden="1" customWidth="1"/>
    <col min="14" max="14" width="0.13671875" style="0" hidden="1" customWidth="1"/>
    <col min="15" max="21" width="9.140625" style="0" hidden="1" customWidth="1"/>
    <col min="22" max="22" width="7.28125" style="0" hidden="1" customWidth="1"/>
    <col min="23" max="28" width="9.140625" style="0" hidden="1" customWidth="1"/>
    <col min="29" max="29" width="14.57421875" style="18" customWidth="1"/>
    <col min="30" max="30" width="15.140625" style="18" customWidth="1"/>
  </cols>
  <sheetData>
    <row r="1" ht="15">
      <c r="A1" t="s">
        <v>441</v>
      </c>
    </row>
    <row r="2" ht="15">
      <c r="A2" t="s">
        <v>88</v>
      </c>
    </row>
    <row r="4" spans="1:30" ht="15">
      <c r="A4" s="95" t="s">
        <v>399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46"/>
      <c r="AD4" s="46"/>
    </row>
    <row r="7" spans="29:30" ht="10.5" customHeight="1">
      <c r="AC7" s="38" t="s">
        <v>421</v>
      </c>
      <c r="AD7" s="38" t="s">
        <v>421</v>
      </c>
    </row>
    <row r="8" ht="5.25" customHeight="1" hidden="1"/>
    <row r="9" spans="1:30" ht="54" customHeight="1">
      <c r="A9" s="88" t="s">
        <v>99</v>
      </c>
      <c r="B9" s="89"/>
      <c r="C9" s="90" t="s">
        <v>228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62" t="s">
        <v>427</v>
      </c>
      <c r="AD9" s="62" t="s">
        <v>428</v>
      </c>
    </row>
    <row r="10" spans="1:30" ht="15" customHeight="1">
      <c r="A10" s="92" t="s">
        <v>100</v>
      </c>
      <c r="B10" s="93"/>
      <c r="C10" s="94" t="s">
        <v>101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21">
        <v>6000988</v>
      </c>
      <c r="AD10" s="21">
        <v>6022353</v>
      </c>
    </row>
    <row r="11" spans="1:30" ht="15" customHeight="1">
      <c r="A11" s="92" t="s">
        <v>102</v>
      </c>
      <c r="B11" s="93"/>
      <c r="C11" s="96" t="s">
        <v>103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21">
        <v>0</v>
      </c>
      <c r="AD11" s="21">
        <v>0</v>
      </c>
    </row>
    <row r="12" spans="1:30" ht="15" customHeight="1">
      <c r="A12" s="92" t="s">
        <v>104</v>
      </c>
      <c r="B12" s="93"/>
      <c r="C12" s="97" t="s">
        <v>105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21">
        <v>3340018</v>
      </c>
      <c r="AD12" s="21">
        <v>3619175</v>
      </c>
    </row>
    <row r="13" spans="1:30" ht="15" customHeight="1">
      <c r="A13" s="92" t="s">
        <v>106</v>
      </c>
      <c r="B13" s="93"/>
      <c r="C13" s="96" t="s">
        <v>107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21">
        <v>1200000</v>
      </c>
      <c r="AD13" s="21">
        <v>1200000</v>
      </c>
    </row>
    <row r="14" spans="1:30" ht="15" customHeight="1">
      <c r="A14" s="92" t="s">
        <v>108</v>
      </c>
      <c r="B14" s="93"/>
      <c r="C14" s="96" t="s">
        <v>109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21">
        <v>0</v>
      </c>
      <c r="AD14" s="21">
        <v>0</v>
      </c>
    </row>
    <row r="15" spans="1:30" ht="15" customHeight="1">
      <c r="A15" s="92" t="s">
        <v>110</v>
      </c>
      <c r="B15" s="93"/>
      <c r="C15" s="96" t="s">
        <v>111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21">
        <v>2233000</v>
      </c>
      <c r="AD15" s="21">
        <v>1012366</v>
      </c>
    </row>
    <row r="16" spans="1:30" ht="15" customHeight="1">
      <c r="A16" s="98" t="s">
        <v>112</v>
      </c>
      <c r="B16" s="99"/>
      <c r="C16" s="100" t="s">
        <v>113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21">
        <f>SUM(AC10:AC15)</f>
        <v>12774006</v>
      </c>
      <c r="AD16" s="21">
        <f>SUM(AD10:AD15)</f>
        <v>11853894</v>
      </c>
    </row>
    <row r="17" spans="1:30" ht="15" customHeight="1">
      <c r="A17" s="92" t="s">
        <v>114</v>
      </c>
      <c r="B17" s="93"/>
      <c r="C17" s="96" t="s">
        <v>115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21">
        <v>0</v>
      </c>
      <c r="AD17" s="21">
        <v>0</v>
      </c>
    </row>
    <row r="18" spans="1:30" ht="15" customHeight="1">
      <c r="A18" s="92" t="s">
        <v>116</v>
      </c>
      <c r="B18" s="93"/>
      <c r="C18" s="97" t="s">
        <v>117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21">
        <v>0</v>
      </c>
      <c r="AD18" s="21">
        <v>0</v>
      </c>
    </row>
    <row r="19" spans="1:30" ht="15" customHeight="1">
      <c r="A19" s="92" t="s">
        <v>118</v>
      </c>
      <c r="B19" s="93"/>
      <c r="C19" s="97" t="s">
        <v>119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21">
        <v>0</v>
      </c>
      <c r="AD19" s="21">
        <v>0</v>
      </c>
    </row>
    <row r="20" spans="1:30" ht="15" customHeight="1">
      <c r="A20" s="92" t="s">
        <v>120</v>
      </c>
      <c r="B20" s="93"/>
      <c r="C20" s="97" t="s">
        <v>121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21">
        <v>0</v>
      </c>
      <c r="AD20" s="21">
        <v>0</v>
      </c>
    </row>
    <row r="21" spans="1:30" ht="15" customHeight="1">
      <c r="A21" s="92" t="s">
        <v>122</v>
      </c>
      <c r="B21" s="93"/>
      <c r="C21" s="96" t="s">
        <v>123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21">
        <v>10000000</v>
      </c>
      <c r="AD21" s="21">
        <v>12561776</v>
      </c>
    </row>
    <row r="22" spans="1:30" ht="15" customHeight="1">
      <c r="A22" s="98" t="s">
        <v>124</v>
      </c>
      <c r="B22" s="99"/>
      <c r="C22" s="100" t="s">
        <v>125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21">
        <f>SUM(AC17:AC21)</f>
        <v>10000000</v>
      </c>
      <c r="AD22" s="21">
        <f>SUM(AD17:AD21)</f>
        <v>12561776</v>
      </c>
    </row>
    <row r="23" spans="1:30" ht="15" customHeight="1">
      <c r="A23" s="92" t="s">
        <v>126</v>
      </c>
      <c r="B23" s="93"/>
      <c r="C23" s="96" t="s">
        <v>127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21">
        <v>0</v>
      </c>
      <c r="AD23" s="21">
        <v>0</v>
      </c>
    </row>
    <row r="24" spans="1:30" ht="15" customHeight="1">
      <c r="A24" s="92" t="s">
        <v>128</v>
      </c>
      <c r="B24" s="93"/>
      <c r="C24" s="97" t="s">
        <v>129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21">
        <v>0</v>
      </c>
      <c r="AD24" s="21">
        <v>0</v>
      </c>
    </row>
    <row r="25" spans="1:30" ht="15" customHeight="1">
      <c r="A25" s="92" t="s">
        <v>130</v>
      </c>
      <c r="B25" s="93"/>
      <c r="C25" s="97" t="s">
        <v>131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21">
        <v>0</v>
      </c>
      <c r="AD25" s="21">
        <v>0</v>
      </c>
    </row>
    <row r="26" spans="1:30" ht="15" customHeight="1">
      <c r="A26" s="92" t="s">
        <v>132</v>
      </c>
      <c r="B26" s="93"/>
      <c r="C26" s="97" t="s">
        <v>133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21">
        <v>0</v>
      </c>
      <c r="AD26" s="21">
        <v>0</v>
      </c>
    </row>
    <row r="27" spans="1:30" ht="15" customHeight="1">
      <c r="A27" s="92" t="s">
        <v>134</v>
      </c>
      <c r="B27" s="93"/>
      <c r="C27" s="96" t="s">
        <v>135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21">
        <v>0</v>
      </c>
      <c r="AD27" s="21">
        <v>1500000</v>
      </c>
    </row>
    <row r="28" spans="1:30" ht="15" customHeight="1">
      <c r="A28" s="98" t="s">
        <v>136</v>
      </c>
      <c r="B28" s="99"/>
      <c r="C28" s="100" t="s">
        <v>137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21">
        <f>SUM(AC23:AC27)</f>
        <v>0</v>
      </c>
      <c r="AD28" s="21">
        <f>SUM(AD23:AD27)</f>
        <v>1500000</v>
      </c>
    </row>
    <row r="29" spans="1:30" ht="15" customHeight="1">
      <c r="A29" s="92" t="s">
        <v>138</v>
      </c>
      <c r="B29" s="93"/>
      <c r="C29" s="96" t="s">
        <v>139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21">
        <v>0</v>
      </c>
      <c r="AD29" s="21">
        <v>0</v>
      </c>
    </row>
    <row r="30" spans="1:30" ht="15" customHeight="1">
      <c r="A30" s="92" t="s">
        <v>140</v>
      </c>
      <c r="B30" s="93"/>
      <c r="C30" s="96" t="s">
        <v>141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21">
        <v>0</v>
      </c>
      <c r="AD30" s="21">
        <v>0</v>
      </c>
    </row>
    <row r="31" spans="1:30" ht="15" customHeight="1">
      <c r="A31" s="98" t="s">
        <v>142</v>
      </c>
      <c r="B31" s="99"/>
      <c r="C31" s="100" t="s">
        <v>143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21">
        <f>SUM(AC29:AC30)</f>
        <v>0</v>
      </c>
      <c r="AD31" s="21">
        <f>SUM(AD29:AD30)</f>
        <v>0</v>
      </c>
    </row>
    <row r="32" spans="1:30" ht="15" customHeight="1">
      <c r="A32" s="92" t="s">
        <v>144</v>
      </c>
      <c r="B32" s="93"/>
      <c r="C32" s="96" t="s">
        <v>145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21">
        <v>0</v>
      </c>
      <c r="AD32" s="21">
        <v>0</v>
      </c>
    </row>
    <row r="33" spans="1:30" ht="15" customHeight="1">
      <c r="A33" s="92" t="s">
        <v>146</v>
      </c>
      <c r="B33" s="93"/>
      <c r="C33" s="96" t="s">
        <v>147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21">
        <v>0</v>
      </c>
      <c r="AD33" s="21">
        <v>0</v>
      </c>
    </row>
    <row r="34" spans="1:30" ht="15" customHeight="1">
      <c r="A34" s="92" t="s">
        <v>148</v>
      </c>
      <c r="B34" s="93"/>
      <c r="C34" s="96" t="s">
        <v>149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21">
        <v>360000</v>
      </c>
      <c r="AD34" s="21">
        <v>874400</v>
      </c>
    </row>
    <row r="35" spans="1:30" ht="15" customHeight="1">
      <c r="A35" s="92" t="s">
        <v>150</v>
      </c>
      <c r="B35" s="93"/>
      <c r="C35" s="96" t="s">
        <v>151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21">
        <v>400000</v>
      </c>
      <c r="AD35" s="21">
        <v>991000</v>
      </c>
    </row>
    <row r="36" spans="1:30" ht="15" customHeight="1">
      <c r="A36" s="92" t="s">
        <v>152</v>
      </c>
      <c r="B36" s="93"/>
      <c r="C36" s="96" t="s">
        <v>153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21">
        <v>0</v>
      </c>
      <c r="AD36" s="21">
        <v>0</v>
      </c>
    </row>
    <row r="37" spans="1:30" ht="15" customHeight="1">
      <c r="A37" s="92" t="s">
        <v>154</v>
      </c>
      <c r="B37" s="93"/>
      <c r="C37" s="96" t="s">
        <v>155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21">
        <v>0</v>
      </c>
      <c r="AD37" s="21">
        <v>0</v>
      </c>
    </row>
    <row r="38" spans="1:30" ht="15" customHeight="1">
      <c r="A38" s="92" t="s">
        <v>156</v>
      </c>
      <c r="B38" s="93"/>
      <c r="C38" s="96" t="s">
        <v>157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21">
        <v>200000</v>
      </c>
      <c r="AD38" s="21">
        <v>200000</v>
      </c>
    </row>
    <row r="39" spans="1:30" ht="15" customHeight="1">
      <c r="A39" s="92" t="s">
        <v>158</v>
      </c>
      <c r="B39" s="93"/>
      <c r="C39" s="96" t="s">
        <v>159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21">
        <v>0</v>
      </c>
      <c r="AD39" s="21">
        <v>0</v>
      </c>
    </row>
    <row r="40" spans="1:30" ht="15" customHeight="1">
      <c r="A40" s="98" t="s">
        <v>160</v>
      </c>
      <c r="B40" s="99"/>
      <c r="C40" s="100" t="s">
        <v>161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23">
        <f>SUM(AC32:AC39)</f>
        <v>960000</v>
      </c>
      <c r="AD40" s="23">
        <f>SUM(AD32:AD39)</f>
        <v>2065400</v>
      </c>
    </row>
    <row r="41" spans="1:30" ht="15" customHeight="1">
      <c r="A41" s="92" t="s">
        <v>162</v>
      </c>
      <c r="B41" s="93"/>
      <c r="C41" s="96" t="s">
        <v>163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21">
        <v>20000</v>
      </c>
      <c r="AD41" s="21">
        <v>22000</v>
      </c>
    </row>
    <row r="42" spans="1:30" ht="15" customHeight="1">
      <c r="A42" s="98" t="s">
        <v>164</v>
      </c>
      <c r="B42" s="99"/>
      <c r="C42" s="100" t="s">
        <v>165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21">
        <f>SUM(AC41,AC40)</f>
        <v>980000</v>
      </c>
      <c r="AD42" s="21">
        <f>SUM(AD41,AD40)</f>
        <v>2087400</v>
      </c>
    </row>
    <row r="43" spans="1:30" ht="15" customHeight="1">
      <c r="A43" s="92" t="s">
        <v>166</v>
      </c>
      <c r="B43" s="93"/>
      <c r="C43" s="101" t="s">
        <v>167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21">
        <v>300000</v>
      </c>
      <c r="AD43" s="21">
        <v>300000</v>
      </c>
    </row>
    <row r="44" spans="1:30" ht="15" customHeight="1">
      <c r="A44" s="92" t="s">
        <v>168</v>
      </c>
      <c r="B44" s="93"/>
      <c r="C44" s="101" t="s">
        <v>169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21">
        <v>120000</v>
      </c>
      <c r="AD44" s="21">
        <v>300000</v>
      </c>
    </row>
    <row r="45" spans="1:30" ht="15" customHeight="1">
      <c r="A45" s="92" t="s">
        <v>170</v>
      </c>
      <c r="B45" s="93"/>
      <c r="C45" s="101" t="s">
        <v>171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21">
        <v>0</v>
      </c>
      <c r="AD45" s="21">
        <v>0</v>
      </c>
    </row>
    <row r="46" spans="1:30" ht="15" customHeight="1">
      <c r="A46" s="92" t="s">
        <v>172</v>
      </c>
      <c r="B46" s="93"/>
      <c r="C46" s="101" t="s">
        <v>173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21">
        <v>200000</v>
      </c>
      <c r="AD46" s="21"/>
    </row>
    <row r="47" spans="1:30" ht="15" customHeight="1">
      <c r="A47" s="92" t="s">
        <v>174</v>
      </c>
      <c r="B47" s="93"/>
      <c r="C47" s="101" t="s">
        <v>175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21">
        <v>0</v>
      </c>
      <c r="AD47" s="21">
        <v>0</v>
      </c>
    </row>
    <row r="48" spans="1:30" ht="15" customHeight="1">
      <c r="A48" s="92" t="s">
        <v>176</v>
      </c>
      <c r="B48" s="93"/>
      <c r="C48" s="101" t="s">
        <v>177</v>
      </c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21">
        <v>0</v>
      </c>
      <c r="AD48" s="21">
        <v>0</v>
      </c>
    </row>
    <row r="49" spans="1:30" ht="15" customHeight="1">
      <c r="A49" s="92" t="s">
        <v>178</v>
      </c>
      <c r="B49" s="93"/>
      <c r="C49" s="101" t="s">
        <v>179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21">
        <v>0</v>
      </c>
      <c r="AD49" s="21">
        <v>0</v>
      </c>
    </row>
    <row r="50" spans="1:30" ht="15" customHeight="1">
      <c r="A50" s="92" t="s">
        <v>180</v>
      </c>
      <c r="B50" s="93"/>
      <c r="C50" s="101" t="s">
        <v>181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21">
        <v>6000</v>
      </c>
      <c r="AD50" s="21">
        <v>1000</v>
      </c>
    </row>
    <row r="51" spans="1:30" ht="15" customHeight="1">
      <c r="A51" s="92" t="s">
        <v>182</v>
      </c>
      <c r="B51" s="93"/>
      <c r="C51" s="101" t="s">
        <v>183</v>
      </c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21">
        <v>0</v>
      </c>
      <c r="AD51" s="21">
        <v>0</v>
      </c>
    </row>
    <row r="52" spans="1:30" ht="15" customHeight="1">
      <c r="A52" s="92" t="s">
        <v>184</v>
      </c>
      <c r="B52" s="93"/>
      <c r="C52" s="101" t="s">
        <v>185</v>
      </c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21">
        <v>0</v>
      </c>
      <c r="AD52" s="21">
        <v>0</v>
      </c>
    </row>
    <row r="53" spans="1:30" ht="15" customHeight="1">
      <c r="A53" s="98" t="s">
        <v>186</v>
      </c>
      <c r="B53" s="99"/>
      <c r="C53" s="102" t="s">
        <v>187</v>
      </c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21">
        <f>SUM(AC43:AC52)</f>
        <v>626000</v>
      </c>
      <c r="AD53" s="21">
        <f>SUM(AD43:AD52)</f>
        <v>601000</v>
      </c>
    </row>
    <row r="54" spans="1:30" ht="15" customHeight="1">
      <c r="A54" s="92">
        <v>45</v>
      </c>
      <c r="B54" s="103"/>
      <c r="C54" s="101" t="s">
        <v>188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21">
        <v>0</v>
      </c>
      <c r="AD54" s="21">
        <v>0</v>
      </c>
    </row>
    <row r="55" spans="1:30" ht="15" customHeight="1">
      <c r="A55" s="92">
        <v>46</v>
      </c>
      <c r="B55" s="103"/>
      <c r="C55" s="101" t="s">
        <v>189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21">
        <v>0</v>
      </c>
      <c r="AD55" s="21">
        <v>0</v>
      </c>
    </row>
    <row r="56" spans="1:30" ht="15" customHeight="1">
      <c r="A56" s="92">
        <v>47</v>
      </c>
      <c r="B56" s="103"/>
      <c r="C56" s="101" t="s">
        <v>190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21">
        <v>0</v>
      </c>
      <c r="AD56" s="21">
        <v>0</v>
      </c>
    </row>
    <row r="57" spans="1:30" ht="15" customHeight="1">
      <c r="A57" s="92">
        <v>48</v>
      </c>
      <c r="B57" s="103"/>
      <c r="C57" s="101" t="s">
        <v>191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21">
        <v>0</v>
      </c>
      <c r="AD57" s="21">
        <v>0</v>
      </c>
    </row>
    <row r="58" spans="1:30" ht="15" customHeight="1">
      <c r="A58" s="92">
        <v>49</v>
      </c>
      <c r="B58" s="103"/>
      <c r="C58" s="101" t="s">
        <v>192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21">
        <v>0</v>
      </c>
      <c r="AD58" s="21">
        <v>0</v>
      </c>
    </row>
    <row r="59" spans="1:30" ht="15" customHeight="1">
      <c r="A59" s="98">
        <v>50</v>
      </c>
      <c r="B59" s="104"/>
      <c r="C59" s="100" t="s">
        <v>193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21">
        <f>SUM(AC54:AC58)</f>
        <v>0</v>
      </c>
      <c r="AD59" s="21">
        <f>SUM(AD54:AD58)</f>
        <v>0</v>
      </c>
    </row>
    <row r="60" spans="1:30" ht="15" customHeight="1">
      <c r="A60" s="92">
        <v>51</v>
      </c>
      <c r="B60" s="103"/>
      <c r="C60" s="105" t="s">
        <v>194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21">
        <v>0</v>
      </c>
      <c r="AD60" s="21">
        <v>0</v>
      </c>
    </row>
    <row r="61" spans="1:30" ht="15" customHeight="1">
      <c r="A61" s="92">
        <v>52</v>
      </c>
      <c r="B61" s="103"/>
      <c r="C61" s="97" t="s">
        <v>195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21">
        <v>0</v>
      </c>
      <c r="AD61" s="21">
        <v>0</v>
      </c>
    </row>
    <row r="62" spans="1:30" ht="15" customHeight="1">
      <c r="A62" s="92">
        <v>53</v>
      </c>
      <c r="B62" s="103"/>
      <c r="C62" s="101" t="s">
        <v>196</v>
      </c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21">
        <v>60000</v>
      </c>
      <c r="AD62" s="21">
        <v>144672</v>
      </c>
    </row>
    <row r="63" spans="1:30" ht="15" customHeight="1">
      <c r="A63" s="98">
        <v>54</v>
      </c>
      <c r="B63" s="104"/>
      <c r="C63" s="100" t="s">
        <v>197</v>
      </c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21">
        <f>SUM(AC60:AC62)</f>
        <v>60000</v>
      </c>
      <c r="AD63" s="21">
        <f>SUM(AD60:AD62)</f>
        <v>144672</v>
      </c>
    </row>
    <row r="64" spans="1:30" ht="15" customHeight="1">
      <c r="A64" s="92">
        <v>55</v>
      </c>
      <c r="B64" s="103"/>
      <c r="C64" s="105" t="s">
        <v>198</v>
      </c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21">
        <v>0</v>
      </c>
      <c r="AD64" s="21">
        <v>0</v>
      </c>
    </row>
    <row r="65" spans="1:30" ht="15" customHeight="1">
      <c r="A65" s="92">
        <v>56</v>
      </c>
      <c r="B65" s="103"/>
      <c r="C65" s="97" t="s">
        <v>199</v>
      </c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21">
        <v>0</v>
      </c>
      <c r="AD65" s="21">
        <v>0</v>
      </c>
    </row>
    <row r="66" spans="1:30" ht="15" customHeight="1">
      <c r="A66" s="92">
        <v>57</v>
      </c>
      <c r="B66" s="103"/>
      <c r="C66" s="101" t="s">
        <v>200</v>
      </c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21">
        <v>0</v>
      </c>
      <c r="AD66" s="21">
        <v>0</v>
      </c>
    </row>
    <row r="67" spans="1:30" ht="15" customHeight="1">
      <c r="A67" s="98">
        <v>58</v>
      </c>
      <c r="B67" s="104"/>
      <c r="C67" s="100" t="s">
        <v>201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21">
        <f>SUM(AC64:AC66)</f>
        <v>0</v>
      </c>
      <c r="AD67" s="21">
        <f>SUM(AD64:AD66)</f>
        <v>0</v>
      </c>
    </row>
    <row r="68" spans="1:30" ht="15" customHeight="1">
      <c r="A68" s="98">
        <v>59</v>
      </c>
      <c r="B68" s="104"/>
      <c r="C68" s="102" t="s">
        <v>202</v>
      </c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21">
        <f>SUM(AC16,AC22,AC28,AC31,AC40,AC41,AC53,AC59,AC63,AC67)</f>
        <v>24440006</v>
      </c>
      <c r="AD68" s="21">
        <f>SUM(AD16,AD22,AD28,AD31,AD40,AD41,AD53,AD59,AD63,AD67)</f>
        <v>28748742</v>
      </c>
    </row>
    <row r="69" spans="1:30" ht="15" customHeight="1">
      <c r="A69" s="88" t="s">
        <v>99</v>
      </c>
      <c r="B69" s="89"/>
      <c r="C69" s="106" t="s">
        <v>229</v>
      </c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21">
        <v>0</v>
      </c>
      <c r="AD69" s="21">
        <v>0</v>
      </c>
    </row>
    <row r="70" spans="1:30" ht="15" customHeight="1">
      <c r="A70" s="108" t="s">
        <v>33</v>
      </c>
      <c r="B70" s="109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21">
        <v>0</v>
      </c>
      <c r="AD70" s="21">
        <v>0</v>
      </c>
    </row>
    <row r="71" spans="1:30" ht="15" customHeight="1">
      <c r="A71" s="92" t="s">
        <v>100</v>
      </c>
      <c r="B71" s="103"/>
      <c r="C71" s="111" t="s">
        <v>203</v>
      </c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21">
        <v>0</v>
      </c>
      <c r="AD71" s="21">
        <v>0</v>
      </c>
    </row>
    <row r="72" spans="1:30" ht="15" customHeight="1">
      <c r="A72" s="92" t="s">
        <v>102</v>
      </c>
      <c r="B72" s="103"/>
      <c r="C72" s="101" t="s">
        <v>204</v>
      </c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21">
        <v>0</v>
      </c>
      <c r="AD72" s="21">
        <v>0</v>
      </c>
    </row>
    <row r="73" spans="1:30" ht="15" customHeight="1">
      <c r="A73" s="92" t="s">
        <v>104</v>
      </c>
      <c r="B73" s="103"/>
      <c r="C73" s="111" t="s">
        <v>205</v>
      </c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21">
        <v>0</v>
      </c>
      <c r="AD73" s="21">
        <v>0</v>
      </c>
    </row>
    <row r="74" spans="1:30" ht="15" customHeight="1">
      <c r="A74" s="98" t="s">
        <v>106</v>
      </c>
      <c r="B74" s="104"/>
      <c r="C74" s="102" t="s">
        <v>206</v>
      </c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21">
        <f>SUM(AC71:AC73)</f>
        <v>0</v>
      </c>
      <c r="AD74" s="21">
        <f>SUM(AD71:AD73)</f>
        <v>0</v>
      </c>
    </row>
    <row r="75" spans="1:30" ht="15" customHeight="1">
      <c r="A75" s="92" t="s">
        <v>108</v>
      </c>
      <c r="B75" s="103"/>
      <c r="C75" s="101" t="s">
        <v>207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21">
        <v>0</v>
      </c>
      <c r="AD75" s="21">
        <v>0</v>
      </c>
    </row>
    <row r="76" spans="1:30" ht="15" customHeight="1">
      <c r="A76" s="92" t="s">
        <v>110</v>
      </c>
      <c r="B76" s="103"/>
      <c r="C76" s="111" t="s">
        <v>208</v>
      </c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21">
        <v>0</v>
      </c>
      <c r="AD76" s="21">
        <v>0</v>
      </c>
    </row>
    <row r="77" spans="1:30" ht="15" customHeight="1">
      <c r="A77" s="92" t="s">
        <v>112</v>
      </c>
      <c r="B77" s="103"/>
      <c r="C77" s="101" t="s">
        <v>209</v>
      </c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21">
        <v>0</v>
      </c>
      <c r="AD77" s="21">
        <v>0</v>
      </c>
    </row>
    <row r="78" spans="1:30" ht="15" customHeight="1">
      <c r="A78" s="92" t="s">
        <v>114</v>
      </c>
      <c r="B78" s="103"/>
      <c r="C78" s="111" t="s">
        <v>210</v>
      </c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21">
        <v>0</v>
      </c>
      <c r="AD78" s="21">
        <v>0</v>
      </c>
    </row>
    <row r="79" spans="1:30" ht="15" customHeight="1">
      <c r="A79" s="98" t="s">
        <v>116</v>
      </c>
      <c r="B79" s="104"/>
      <c r="C79" s="112" t="s">
        <v>211</v>
      </c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21">
        <f>SUM(AC75:AC78)</f>
        <v>0</v>
      </c>
      <c r="AD79" s="21">
        <f>SUM(AD75:AD78)</f>
        <v>0</v>
      </c>
    </row>
    <row r="80" spans="1:30" ht="15" customHeight="1">
      <c r="A80" s="92" t="s">
        <v>118</v>
      </c>
      <c r="B80" s="103"/>
      <c r="C80" s="96" t="s">
        <v>212</v>
      </c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21">
        <v>2860119</v>
      </c>
      <c r="AD80" s="21">
        <v>3026783</v>
      </c>
    </row>
    <row r="81" spans="1:30" ht="15" customHeight="1">
      <c r="A81" s="92" t="s">
        <v>120</v>
      </c>
      <c r="B81" s="103"/>
      <c r="C81" s="96" t="s">
        <v>213</v>
      </c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21">
        <v>0</v>
      </c>
      <c r="AD81" s="21">
        <v>0</v>
      </c>
    </row>
    <row r="82" spans="1:30" ht="15" customHeight="1">
      <c r="A82" s="98" t="s">
        <v>122</v>
      </c>
      <c r="B82" s="104"/>
      <c r="C82" s="100" t="s">
        <v>214</v>
      </c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21">
        <f>SUM(AC80:AC81)</f>
        <v>2860119</v>
      </c>
      <c r="AD82" s="21">
        <f>SUM(AD80:AD81)</f>
        <v>3026783</v>
      </c>
    </row>
    <row r="83" spans="1:30" ht="15" customHeight="1">
      <c r="A83" s="92" t="s">
        <v>124</v>
      </c>
      <c r="B83" s="103"/>
      <c r="C83" s="111" t="s">
        <v>215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21">
        <v>0</v>
      </c>
      <c r="AD83" s="21">
        <v>430800</v>
      </c>
    </row>
    <row r="84" spans="1:30" ht="15" customHeight="1">
      <c r="A84" s="92" t="s">
        <v>126</v>
      </c>
      <c r="B84" s="103"/>
      <c r="C84" s="111" t="s">
        <v>216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21">
        <v>0</v>
      </c>
      <c r="AD84" s="21">
        <v>0</v>
      </c>
    </row>
    <row r="85" spans="1:30" ht="15" customHeight="1">
      <c r="A85" s="92" t="s">
        <v>128</v>
      </c>
      <c r="B85" s="103"/>
      <c r="C85" s="111" t="s">
        <v>217</v>
      </c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21">
        <v>0</v>
      </c>
      <c r="AD85" s="21">
        <v>0</v>
      </c>
    </row>
    <row r="86" spans="1:30" ht="15" customHeight="1">
      <c r="A86" s="92" t="s">
        <v>130</v>
      </c>
      <c r="B86" s="103"/>
      <c r="C86" s="111" t="s">
        <v>218</v>
      </c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21">
        <v>0</v>
      </c>
      <c r="AD86" s="21">
        <v>0</v>
      </c>
    </row>
    <row r="87" spans="1:30" ht="15" customHeight="1">
      <c r="A87" s="92" t="s">
        <v>132</v>
      </c>
      <c r="B87" s="103"/>
      <c r="C87" s="101" t="s">
        <v>219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21">
        <v>0</v>
      </c>
      <c r="AD87" s="21">
        <v>0</v>
      </c>
    </row>
    <row r="88" spans="1:30" ht="15" customHeight="1">
      <c r="A88" s="98" t="s">
        <v>134</v>
      </c>
      <c r="B88" s="104"/>
      <c r="C88" s="102" t="s">
        <v>220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21">
        <f>SUM(AC74,AC79,AC82,AC83:AC87)</f>
        <v>2860119</v>
      </c>
      <c r="AD88" s="21">
        <f>SUM(AD74,AD79,AD82,AD83:AD87)</f>
        <v>3457583</v>
      </c>
    </row>
    <row r="89" spans="1:30" ht="15" customHeight="1">
      <c r="A89" s="92" t="s">
        <v>136</v>
      </c>
      <c r="B89" s="103"/>
      <c r="C89" s="101" t="s">
        <v>221</v>
      </c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21">
        <v>0</v>
      </c>
      <c r="AD89" s="21">
        <v>0</v>
      </c>
    </row>
    <row r="90" spans="1:30" ht="15" customHeight="1">
      <c r="A90" s="92" t="s">
        <v>138</v>
      </c>
      <c r="B90" s="103"/>
      <c r="C90" s="101" t="s">
        <v>222</v>
      </c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21">
        <v>0</v>
      </c>
      <c r="AD90" s="21">
        <v>0</v>
      </c>
    </row>
    <row r="91" spans="1:30" ht="15" customHeight="1">
      <c r="A91" s="92" t="s">
        <v>140</v>
      </c>
      <c r="B91" s="103"/>
      <c r="C91" s="111" t="s">
        <v>223</v>
      </c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21">
        <v>0</v>
      </c>
      <c r="AD91" s="21">
        <v>0</v>
      </c>
    </row>
    <row r="92" spans="1:30" ht="15" customHeight="1">
      <c r="A92" s="92" t="s">
        <v>142</v>
      </c>
      <c r="B92" s="103"/>
      <c r="C92" s="111" t="s">
        <v>224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21">
        <v>0</v>
      </c>
      <c r="AD92" s="21">
        <v>0</v>
      </c>
    </row>
    <row r="93" spans="1:30" ht="15" customHeight="1">
      <c r="A93" s="98" t="s">
        <v>144</v>
      </c>
      <c r="B93" s="104"/>
      <c r="C93" s="112" t="s">
        <v>225</v>
      </c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21">
        <f>SUM(AC89:AC92)</f>
        <v>0</v>
      </c>
      <c r="AD93" s="21">
        <f>SUM(AD89:AD92)</f>
        <v>0</v>
      </c>
    </row>
    <row r="94" spans="1:30" ht="15" customHeight="1">
      <c r="A94" s="92" t="s">
        <v>146</v>
      </c>
      <c r="B94" s="103"/>
      <c r="C94" s="101" t="s">
        <v>226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21">
        <v>0</v>
      </c>
      <c r="AD94" s="21">
        <v>0</v>
      </c>
    </row>
    <row r="95" spans="1:30" ht="15" customHeight="1">
      <c r="A95" s="98" t="s">
        <v>148</v>
      </c>
      <c r="B95" s="104"/>
      <c r="C95" s="112" t="s">
        <v>227</v>
      </c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23">
        <f>SUM(AC88,AC93,AC94)</f>
        <v>2860119</v>
      </c>
      <c r="AD95" s="23">
        <f>SUM(AD88,AD93,AD94)</f>
        <v>3457583</v>
      </c>
    </row>
    <row r="96" spans="1:30" ht="15" customHeight="1">
      <c r="A96" s="44" t="s">
        <v>230</v>
      </c>
      <c r="B96" s="45"/>
      <c r="C96" s="43"/>
      <c r="D96" s="44"/>
      <c r="E96" s="44"/>
      <c r="F96" s="44"/>
      <c r="G96" s="44"/>
      <c r="H96" s="44"/>
      <c r="I96" s="44"/>
      <c r="J96" s="44"/>
      <c r="K96" s="45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1">
        <f>SUM(AC68,AC95)</f>
        <v>27300125</v>
      </c>
      <c r="AD96" s="21">
        <f>SUM(AD68,AD95)</f>
        <v>32206325</v>
      </c>
    </row>
    <row r="97" spans="1:30" ht="15" customHeight="1">
      <c r="A97" s="113" t="s">
        <v>99</v>
      </c>
      <c r="B97" s="114"/>
      <c r="C97" s="106" t="s">
        <v>367</v>
      </c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21">
        <v>0</v>
      </c>
      <c r="AD97" s="21">
        <v>0</v>
      </c>
    </row>
    <row r="98" spans="1:30" ht="15" customHeight="1">
      <c r="A98" s="108" t="s">
        <v>33</v>
      </c>
      <c r="B98" s="109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21">
        <v>0</v>
      </c>
      <c r="AD98" s="21">
        <v>0</v>
      </c>
    </row>
    <row r="99" spans="1:30" ht="15" customHeight="1">
      <c r="A99" s="115" t="s">
        <v>100</v>
      </c>
      <c r="B99" s="116"/>
      <c r="C99" s="117" t="s">
        <v>231</v>
      </c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21">
        <v>8582000</v>
      </c>
      <c r="AD99" s="21">
        <v>8829000</v>
      </c>
    </row>
    <row r="100" spans="1:30" ht="15" customHeight="1">
      <c r="A100" s="115" t="s">
        <v>102</v>
      </c>
      <c r="B100" s="116"/>
      <c r="C100" s="117" t="s">
        <v>232</v>
      </c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21">
        <v>0</v>
      </c>
      <c r="AD100" s="21">
        <v>0</v>
      </c>
    </row>
    <row r="101" spans="1:30" ht="15" customHeight="1">
      <c r="A101" s="115" t="s">
        <v>104</v>
      </c>
      <c r="B101" s="116"/>
      <c r="C101" s="117" t="s">
        <v>233</v>
      </c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21">
        <v>0</v>
      </c>
      <c r="AD101" s="21">
        <v>0</v>
      </c>
    </row>
    <row r="102" spans="1:30" ht="15" customHeight="1">
      <c r="A102" s="115" t="s">
        <v>106</v>
      </c>
      <c r="B102" s="116"/>
      <c r="C102" s="94" t="s">
        <v>234</v>
      </c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21">
        <v>0</v>
      </c>
      <c r="AD102" s="21">
        <v>0</v>
      </c>
    </row>
    <row r="103" spans="1:30" ht="15" customHeight="1">
      <c r="A103" s="115" t="s">
        <v>108</v>
      </c>
      <c r="B103" s="116"/>
      <c r="C103" s="94" t="s">
        <v>235</v>
      </c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21">
        <v>0</v>
      </c>
      <c r="AD103" s="21">
        <v>0</v>
      </c>
    </row>
    <row r="104" spans="1:30" ht="15" customHeight="1">
      <c r="A104" s="115" t="s">
        <v>110</v>
      </c>
      <c r="B104" s="116"/>
      <c r="C104" s="94" t="s">
        <v>236</v>
      </c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21">
        <v>0</v>
      </c>
      <c r="AD104" s="21">
        <v>0</v>
      </c>
    </row>
    <row r="105" spans="1:30" ht="15" customHeight="1">
      <c r="A105" s="115" t="s">
        <v>112</v>
      </c>
      <c r="B105" s="116"/>
      <c r="C105" s="94" t="s">
        <v>237</v>
      </c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21">
        <v>0</v>
      </c>
      <c r="AD105" s="21">
        <v>0</v>
      </c>
    </row>
    <row r="106" spans="1:30" ht="15" customHeight="1">
      <c r="A106" s="115" t="s">
        <v>114</v>
      </c>
      <c r="B106" s="116"/>
      <c r="C106" s="94" t="s">
        <v>238</v>
      </c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21">
        <v>0</v>
      </c>
      <c r="AD106" s="21">
        <v>0</v>
      </c>
    </row>
    <row r="107" spans="1:30" ht="15" customHeight="1">
      <c r="A107" s="115" t="s">
        <v>116</v>
      </c>
      <c r="B107" s="116"/>
      <c r="C107" s="96" t="s">
        <v>239</v>
      </c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21">
        <v>0</v>
      </c>
      <c r="AD107" s="21">
        <v>0</v>
      </c>
    </row>
    <row r="108" spans="1:30" ht="15" customHeight="1">
      <c r="A108" s="115" t="s">
        <v>118</v>
      </c>
      <c r="B108" s="116"/>
      <c r="C108" s="96" t="s">
        <v>240</v>
      </c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21">
        <v>0</v>
      </c>
      <c r="AD108" s="21">
        <v>0</v>
      </c>
    </row>
    <row r="109" spans="1:30" ht="15" customHeight="1">
      <c r="A109" s="115" t="s">
        <v>120</v>
      </c>
      <c r="B109" s="116"/>
      <c r="C109" s="96" t="s">
        <v>241</v>
      </c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21">
        <v>0</v>
      </c>
      <c r="AD109" s="21">
        <v>0</v>
      </c>
    </row>
    <row r="110" spans="1:30" ht="15" customHeight="1">
      <c r="A110" s="115" t="s">
        <v>122</v>
      </c>
      <c r="B110" s="116"/>
      <c r="C110" s="96" t="s">
        <v>242</v>
      </c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21">
        <v>0</v>
      </c>
      <c r="AD110" s="21">
        <v>0</v>
      </c>
    </row>
    <row r="111" spans="1:30" ht="15" customHeight="1">
      <c r="A111" s="115" t="s">
        <v>124</v>
      </c>
      <c r="B111" s="116"/>
      <c r="C111" s="96" t="s">
        <v>243</v>
      </c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21">
        <v>0</v>
      </c>
      <c r="AD111" s="21">
        <v>0</v>
      </c>
    </row>
    <row r="112" spans="1:30" ht="15" customHeight="1">
      <c r="A112" s="118" t="s">
        <v>126</v>
      </c>
      <c r="B112" s="119"/>
      <c r="C112" s="120" t="s">
        <v>244</v>
      </c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21">
        <f>SUM(AC97:AC111)</f>
        <v>8582000</v>
      </c>
      <c r="AD112" s="21">
        <f>SUM(AD97:AD111)</f>
        <v>8829000</v>
      </c>
    </row>
    <row r="113" spans="1:30" ht="15" customHeight="1">
      <c r="A113" s="115" t="s">
        <v>128</v>
      </c>
      <c r="B113" s="116"/>
      <c r="C113" s="96" t="s">
        <v>245</v>
      </c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21">
        <v>2358000</v>
      </c>
      <c r="AD113" s="21">
        <v>2358000</v>
      </c>
    </row>
    <row r="114" spans="1:30" ht="15" customHeight="1">
      <c r="A114" s="115" t="s">
        <v>130</v>
      </c>
      <c r="B114" s="116"/>
      <c r="C114" s="97" t="s">
        <v>246</v>
      </c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21">
        <v>0</v>
      </c>
      <c r="AD114" s="21">
        <v>0</v>
      </c>
    </row>
    <row r="115" spans="1:30" ht="15" customHeight="1">
      <c r="A115" s="115" t="s">
        <v>132</v>
      </c>
      <c r="B115" s="116"/>
      <c r="C115" s="121" t="s">
        <v>247</v>
      </c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21">
        <v>0</v>
      </c>
      <c r="AD115" s="21">
        <v>0</v>
      </c>
    </row>
    <row r="116" spans="1:30" ht="15" customHeight="1">
      <c r="A116" s="118" t="s">
        <v>134</v>
      </c>
      <c r="B116" s="119"/>
      <c r="C116" s="100" t="s">
        <v>248</v>
      </c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21">
        <f>SUM(AC113:AC115)</f>
        <v>2358000</v>
      </c>
      <c r="AD116" s="21">
        <f>SUM(AD113:AD115)</f>
        <v>2358000</v>
      </c>
    </row>
    <row r="117" spans="1:30" ht="15" customHeight="1">
      <c r="A117" s="118" t="s">
        <v>136</v>
      </c>
      <c r="B117" s="119"/>
      <c r="C117" s="120" t="s">
        <v>249</v>
      </c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21">
        <f>SUM(AC116,AC112)</f>
        <v>10940000</v>
      </c>
      <c r="AD117" s="21">
        <f>SUM(AD116,AD112)</f>
        <v>11187000</v>
      </c>
    </row>
    <row r="118" spans="1:30" ht="15" customHeight="1">
      <c r="A118" s="118" t="s">
        <v>138</v>
      </c>
      <c r="B118" s="119"/>
      <c r="C118" s="100" t="s">
        <v>250</v>
      </c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21">
        <v>2052000</v>
      </c>
      <c r="AD118" s="21">
        <v>2100000</v>
      </c>
    </row>
    <row r="119" spans="1:30" ht="15" customHeight="1">
      <c r="A119" s="115" t="s">
        <v>140</v>
      </c>
      <c r="B119" s="116"/>
      <c r="C119" s="96" t="s">
        <v>251</v>
      </c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21">
        <v>0</v>
      </c>
      <c r="AD119" s="21">
        <v>0</v>
      </c>
    </row>
    <row r="120" spans="1:30" ht="15" customHeight="1">
      <c r="A120" s="115" t="s">
        <v>142</v>
      </c>
      <c r="B120" s="116"/>
      <c r="C120" s="96" t="s">
        <v>252</v>
      </c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21">
        <v>4130000</v>
      </c>
      <c r="AD120" s="21">
        <v>2960000</v>
      </c>
    </row>
    <row r="121" spans="1:30" ht="15" customHeight="1">
      <c r="A121" s="115" t="s">
        <v>144</v>
      </c>
      <c r="B121" s="116"/>
      <c r="C121" s="96" t="s">
        <v>253</v>
      </c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21">
        <v>0</v>
      </c>
      <c r="AD121" s="21">
        <v>0</v>
      </c>
    </row>
    <row r="122" spans="1:30" ht="15" customHeight="1">
      <c r="A122" s="118" t="s">
        <v>146</v>
      </c>
      <c r="B122" s="119"/>
      <c r="C122" s="100" t="s">
        <v>254</v>
      </c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21">
        <f>SUM(AC119:AC121)</f>
        <v>4130000</v>
      </c>
      <c r="AD122" s="21">
        <f>SUM(AD119:AD121)</f>
        <v>2960000</v>
      </c>
    </row>
    <row r="123" spans="1:30" ht="15" customHeight="1">
      <c r="A123" s="115" t="s">
        <v>148</v>
      </c>
      <c r="B123" s="116"/>
      <c r="C123" s="96" t="s">
        <v>255</v>
      </c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21">
        <v>0</v>
      </c>
      <c r="AD123" s="21">
        <v>41000</v>
      </c>
    </row>
    <row r="124" spans="1:30" ht="15" customHeight="1">
      <c r="A124" s="115" t="s">
        <v>150</v>
      </c>
      <c r="B124" s="116"/>
      <c r="C124" s="96" t="s">
        <v>256</v>
      </c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21">
        <v>0</v>
      </c>
      <c r="AD124" s="21">
        <v>10000</v>
      </c>
    </row>
    <row r="125" spans="1:30" ht="15" customHeight="1">
      <c r="A125" s="118" t="s">
        <v>152</v>
      </c>
      <c r="B125" s="119"/>
      <c r="C125" s="100" t="s">
        <v>257</v>
      </c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21">
        <f>SUM(AC123:AC124)</f>
        <v>0</v>
      </c>
      <c r="AD125" s="21">
        <f>SUM(AD123:AD124)</f>
        <v>51000</v>
      </c>
    </row>
    <row r="126" spans="1:30" ht="15" customHeight="1">
      <c r="A126" s="115" t="s">
        <v>154</v>
      </c>
      <c r="B126" s="116"/>
      <c r="C126" s="96" t="s">
        <v>258</v>
      </c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21">
        <v>1130000</v>
      </c>
      <c r="AD126" s="21">
        <v>585000</v>
      </c>
    </row>
    <row r="127" spans="1:30" ht="15" customHeight="1">
      <c r="A127" s="115" t="s">
        <v>156</v>
      </c>
      <c r="B127" s="116"/>
      <c r="C127" s="96" t="s">
        <v>259</v>
      </c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21">
        <v>0</v>
      </c>
      <c r="AD127" s="21">
        <v>0</v>
      </c>
    </row>
    <row r="128" spans="1:30" ht="15" customHeight="1">
      <c r="A128" s="115" t="s">
        <v>158</v>
      </c>
      <c r="B128" s="116"/>
      <c r="C128" s="96" t="s">
        <v>260</v>
      </c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21">
        <v>0</v>
      </c>
      <c r="AD128" s="21">
        <v>0</v>
      </c>
    </row>
    <row r="129" spans="1:30" ht="15" customHeight="1">
      <c r="A129" s="115" t="s">
        <v>160</v>
      </c>
      <c r="B129" s="116"/>
      <c r="C129" s="96" t="s">
        <v>261</v>
      </c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21">
        <v>1634035</v>
      </c>
      <c r="AD129" s="21">
        <v>4511235</v>
      </c>
    </row>
    <row r="130" spans="1:30" ht="15" customHeight="1">
      <c r="A130" s="115" t="s">
        <v>162</v>
      </c>
      <c r="B130" s="116"/>
      <c r="C130" s="122" t="s">
        <v>262</v>
      </c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21">
        <v>0</v>
      </c>
      <c r="AD130" s="21">
        <v>0</v>
      </c>
    </row>
    <row r="131" spans="1:30" ht="15" customHeight="1">
      <c r="A131" s="115" t="s">
        <v>164</v>
      </c>
      <c r="B131" s="116"/>
      <c r="C131" s="121" t="s">
        <v>263</v>
      </c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21">
        <v>0</v>
      </c>
      <c r="AD131" s="21">
        <v>400000</v>
      </c>
    </row>
    <row r="132" spans="1:30" ht="15" customHeight="1">
      <c r="A132" s="115" t="s">
        <v>166</v>
      </c>
      <c r="B132" s="116"/>
      <c r="C132" s="96" t="s">
        <v>264</v>
      </c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21">
        <v>720125</v>
      </c>
      <c r="AD132" s="21">
        <v>555125</v>
      </c>
    </row>
    <row r="133" spans="1:30" ht="15" customHeight="1">
      <c r="A133" s="118" t="s">
        <v>168</v>
      </c>
      <c r="B133" s="119"/>
      <c r="C133" s="100" t="s">
        <v>265</v>
      </c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21">
        <f>SUM(AC126:AC132)</f>
        <v>3484160</v>
      </c>
      <c r="AD133" s="21">
        <f>SUM(AD126:AD132)</f>
        <v>6051360</v>
      </c>
    </row>
    <row r="134" spans="1:30" ht="15" customHeight="1">
      <c r="A134" s="115" t="s">
        <v>170</v>
      </c>
      <c r="B134" s="116"/>
      <c r="C134" s="96" t="s">
        <v>266</v>
      </c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21">
        <v>0</v>
      </c>
      <c r="AD134" s="21">
        <v>0</v>
      </c>
    </row>
    <row r="135" spans="1:30" ht="15" customHeight="1">
      <c r="A135" s="115" t="s">
        <v>172</v>
      </c>
      <c r="B135" s="116"/>
      <c r="C135" s="96" t="s">
        <v>267</v>
      </c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21">
        <v>0</v>
      </c>
      <c r="AD135" s="21">
        <v>0</v>
      </c>
    </row>
    <row r="136" spans="1:30" ht="15" customHeight="1">
      <c r="A136" s="118" t="s">
        <v>174</v>
      </c>
      <c r="B136" s="119"/>
      <c r="C136" s="100" t="s">
        <v>268</v>
      </c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21">
        <f>SUM(AC134:AC135)</f>
        <v>0</v>
      </c>
      <c r="AD136" s="21">
        <f>SUM(AD134:AD135)</f>
        <v>0</v>
      </c>
    </row>
    <row r="137" spans="1:30" ht="15" customHeight="1">
      <c r="A137" s="115" t="s">
        <v>176</v>
      </c>
      <c r="B137" s="116"/>
      <c r="C137" s="96" t="s">
        <v>269</v>
      </c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21">
        <v>2265000</v>
      </c>
      <c r="AD137" s="21">
        <v>1125000</v>
      </c>
    </row>
    <row r="138" spans="1:30" ht="15" customHeight="1">
      <c r="A138" s="115" t="s">
        <v>178</v>
      </c>
      <c r="B138" s="116"/>
      <c r="C138" s="96" t="s">
        <v>270</v>
      </c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21">
        <v>0</v>
      </c>
      <c r="AD138" s="21">
        <v>0</v>
      </c>
    </row>
    <row r="139" spans="1:30" ht="15" customHeight="1">
      <c r="A139" s="115" t="s">
        <v>180</v>
      </c>
      <c r="B139" s="116"/>
      <c r="C139" s="96" t="s">
        <v>271</v>
      </c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21">
        <v>0</v>
      </c>
      <c r="AD139" s="21">
        <v>0</v>
      </c>
    </row>
    <row r="140" spans="1:30" ht="15" customHeight="1">
      <c r="A140" s="115" t="s">
        <v>182</v>
      </c>
      <c r="B140" s="116"/>
      <c r="C140" s="96" t="s">
        <v>272</v>
      </c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21">
        <v>0</v>
      </c>
      <c r="AD140" s="21">
        <v>0</v>
      </c>
    </row>
    <row r="141" spans="1:30" ht="15" customHeight="1">
      <c r="A141" s="115" t="s">
        <v>184</v>
      </c>
      <c r="B141" s="116"/>
      <c r="C141" s="96" t="s">
        <v>273</v>
      </c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21">
        <v>230000</v>
      </c>
      <c r="AD141" s="21">
        <v>110000</v>
      </c>
    </row>
    <row r="142" spans="1:30" ht="15" customHeight="1">
      <c r="A142" s="118" t="s">
        <v>186</v>
      </c>
      <c r="B142" s="119"/>
      <c r="C142" s="100" t="s">
        <v>274</v>
      </c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21">
        <f>SUM(AC137:AC141)</f>
        <v>2495000</v>
      </c>
      <c r="AD142" s="21">
        <f>SUM(AD137:AD141)</f>
        <v>1235000</v>
      </c>
    </row>
    <row r="143" spans="1:30" ht="15" customHeight="1">
      <c r="A143" s="118" t="s">
        <v>275</v>
      </c>
      <c r="B143" s="119"/>
      <c r="C143" s="100" t="s">
        <v>276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21">
        <f>SUM(AC122,AC125,AC133,AC142)</f>
        <v>10109160</v>
      </c>
      <c r="AD143" s="21">
        <f>SUM(AD122,AD125,AD133,AD142)</f>
        <v>10297360</v>
      </c>
    </row>
    <row r="144" spans="1:30" ht="15" customHeight="1">
      <c r="A144" s="115" t="s">
        <v>277</v>
      </c>
      <c r="B144" s="116"/>
      <c r="C144" s="101" t="s">
        <v>278</v>
      </c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21">
        <v>0</v>
      </c>
      <c r="AD144" s="21">
        <v>0</v>
      </c>
    </row>
    <row r="145" spans="1:30" ht="15" customHeight="1">
      <c r="A145" s="115" t="s">
        <v>279</v>
      </c>
      <c r="B145" s="116"/>
      <c r="C145" s="101" t="s">
        <v>280</v>
      </c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21">
        <v>0</v>
      </c>
      <c r="AD145" s="21">
        <v>25000</v>
      </c>
    </row>
    <row r="146" spans="1:30" ht="15" customHeight="1">
      <c r="A146" s="115" t="s">
        <v>281</v>
      </c>
      <c r="B146" s="116"/>
      <c r="C146" s="123" t="s">
        <v>282</v>
      </c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21">
        <v>0</v>
      </c>
      <c r="AD146" s="21">
        <v>0</v>
      </c>
    </row>
    <row r="147" spans="1:30" ht="15" customHeight="1">
      <c r="A147" s="115" t="s">
        <v>283</v>
      </c>
      <c r="B147" s="116"/>
      <c r="C147" s="123" t="s">
        <v>284</v>
      </c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21">
        <v>0</v>
      </c>
      <c r="AD147" s="21">
        <v>0</v>
      </c>
    </row>
    <row r="148" spans="1:30" ht="15" customHeight="1">
      <c r="A148" s="115" t="s">
        <v>285</v>
      </c>
      <c r="B148" s="116"/>
      <c r="C148" s="123" t="s">
        <v>286</v>
      </c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21">
        <v>0</v>
      </c>
      <c r="AD148" s="21">
        <v>0</v>
      </c>
    </row>
    <row r="149" spans="1:30" ht="15" customHeight="1">
      <c r="A149" s="115" t="s">
        <v>287</v>
      </c>
      <c r="B149" s="116"/>
      <c r="C149" s="101" t="s">
        <v>288</v>
      </c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21">
        <v>0</v>
      </c>
      <c r="AD149" s="21">
        <v>0</v>
      </c>
    </row>
    <row r="150" spans="1:30" ht="15" customHeight="1">
      <c r="A150" s="115" t="s">
        <v>289</v>
      </c>
      <c r="B150" s="116"/>
      <c r="C150" s="101" t="s">
        <v>290</v>
      </c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21">
        <v>0</v>
      </c>
      <c r="AD150" s="21">
        <v>0</v>
      </c>
    </row>
    <row r="151" spans="1:30" ht="15" customHeight="1">
      <c r="A151" s="115" t="s">
        <v>291</v>
      </c>
      <c r="B151" s="116"/>
      <c r="C151" s="101" t="s">
        <v>292</v>
      </c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21">
        <v>1010000</v>
      </c>
      <c r="AD151" s="21">
        <v>1410000</v>
      </c>
    </row>
    <row r="152" spans="1:30" ht="15" customHeight="1">
      <c r="A152" s="118" t="s">
        <v>293</v>
      </c>
      <c r="B152" s="119"/>
      <c r="C152" s="102" t="s">
        <v>294</v>
      </c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21">
        <f>SUM(AC144:AC151)</f>
        <v>1010000</v>
      </c>
      <c r="AD152" s="21">
        <f>SUM(AD144:AD151)</f>
        <v>1435000</v>
      </c>
    </row>
    <row r="153" spans="1:30" ht="15" customHeight="1">
      <c r="A153" s="115" t="s">
        <v>295</v>
      </c>
      <c r="B153" s="116"/>
      <c r="C153" s="124" t="s">
        <v>296</v>
      </c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21">
        <v>0</v>
      </c>
      <c r="AD153" s="21">
        <v>0</v>
      </c>
    </row>
    <row r="154" spans="1:30" ht="15" customHeight="1">
      <c r="A154" s="115" t="s">
        <v>297</v>
      </c>
      <c r="B154" s="116"/>
      <c r="C154" s="124" t="s">
        <v>298</v>
      </c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21">
        <v>0</v>
      </c>
      <c r="AD154" s="21">
        <v>0</v>
      </c>
    </row>
    <row r="155" spans="1:30" ht="15" customHeight="1">
      <c r="A155" s="115" t="s">
        <v>299</v>
      </c>
      <c r="B155" s="116"/>
      <c r="C155" s="125" t="s">
        <v>300</v>
      </c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21">
        <v>0</v>
      </c>
      <c r="AD155" s="21">
        <v>0</v>
      </c>
    </row>
    <row r="156" spans="1:30" ht="15" customHeight="1">
      <c r="A156" s="115" t="s">
        <v>301</v>
      </c>
      <c r="B156" s="116"/>
      <c r="C156" s="125" t="s">
        <v>302</v>
      </c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21">
        <v>0</v>
      </c>
      <c r="AD156" s="21">
        <v>0</v>
      </c>
    </row>
    <row r="157" spans="1:30" ht="15" customHeight="1">
      <c r="A157" s="115" t="s">
        <v>303</v>
      </c>
      <c r="B157" s="116"/>
      <c r="C157" s="125" t="s">
        <v>304</v>
      </c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21">
        <v>0</v>
      </c>
      <c r="AD157" s="21">
        <v>0</v>
      </c>
    </row>
    <row r="158" spans="1:30" ht="15" customHeight="1">
      <c r="A158" s="115" t="s">
        <v>305</v>
      </c>
      <c r="B158" s="116"/>
      <c r="C158" s="124" t="s">
        <v>306</v>
      </c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21">
        <v>193000</v>
      </c>
      <c r="AD158" s="21">
        <v>85000</v>
      </c>
    </row>
    <row r="159" spans="1:30" ht="15" customHeight="1">
      <c r="A159" s="115" t="s">
        <v>307</v>
      </c>
      <c r="B159" s="116"/>
      <c r="C159" s="125" t="s">
        <v>308</v>
      </c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21">
        <v>0</v>
      </c>
      <c r="AD159" s="21">
        <v>0</v>
      </c>
    </row>
    <row r="160" spans="1:30" ht="15" customHeight="1">
      <c r="A160" s="115" t="s">
        <v>309</v>
      </c>
      <c r="B160" s="116"/>
      <c r="C160" s="125" t="s">
        <v>310</v>
      </c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21">
        <v>0</v>
      </c>
      <c r="AD160" s="21">
        <v>0</v>
      </c>
    </row>
    <row r="161" spans="1:30" ht="15" customHeight="1">
      <c r="A161" s="115" t="s">
        <v>311</v>
      </c>
      <c r="B161" s="116"/>
      <c r="C161" s="124" t="s">
        <v>312</v>
      </c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21">
        <v>0</v>
      </c>
      <c r="AD161" s="21">
        <v>0</v>
      </c>
    </row>
    <row r="162" spans="1:30" ht="15" customHeight="1">
      <c r="A162" s="115" t="s">
        <v>313</v>
      </c>
      <c r="B162" s="116"/>
      <c r="C162" s="126" t="s">
        <v>314</v>
      </c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21">
        <v>0</v>
      </c>
      <c r="AD162" s="21">
        <v>0</v>
      </c>
    </row>
    <row r="163" spans="1:30" ht="15" customHeight="1">
      <c r="A163" s="115" t="s">
        <v>315</v>
      </c>
      <c r="B163" s="116"/>
      <c r="C163" s="124" t="s">
        <v>316</v>
      </c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21">
        <v>55000</v>
      </c>
      <c r="AD163" s="21">
        <v>137000</v>
      </c>
    </row>
    <row r="164" spans="1:30" ht="15" customHeight="1">
      <c r="A164" s="115" t="s">
        <v>317</v>
      </c>
      <c r="B164" s="116"/>
      <c r="C164" s="126" t="s">
        <v>318</v>
      </c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21">
        <v>0</v>
      </c>
      <c r="AD164" s="21">
        <v>0</v>
      </c>
    </row>
    <row r="165" spans="1:30" ht="15" customHeight="1">
      <c r="A165" s="118" t="s">
        <v>319</v>
      </c>
      <c r="B165" s="119"/>
      <c r="C165" s="102" t="s">
        <v>320</v>
      </c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21">
        <f>SUM(AC153:AC164)</f>
        <v>248000</v>
      </c>
      <c r="AD165" s="21">
        <f>SUM(AD153:AD164)</f>
        <v>222000</v>
      </c>
    </row>
    <row r="166" spans="1:30" ht="15" customHeight="1">
      <c r="A166" s="115" t="s">
        <v>321</v>
      </c>
      <c r="B166" s="116"/>
      <c r="C166" s="127" t="s">
        <v>322</v>
      </c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21">
        <v>0</v>
      </c>
      <c r="AD166" s="21">
        <v>0</v>
      </c>
    </row>
    <row r="167" spans="1:30" ht="15" customHeight="1">
      <c r="A167" s="115" t="s">
        <v>323</v>
      </c>
      <c r="B167" s="116"/>
      <c r="C167" s="127" t="s">
        <v>324</v>
      </c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21">
        <v>1500000</v>
      </c>
      <c r="AD167" s="21">
        <v>1900000</v>
      </c>
    </row>
    <row r="168" spans="1:30" ht="15" customHeight="1">
      <c r="A168" s="115" t="s">
        <v>325</v>
      </c>
      <c r="B168" s="116"/>
      <c r="C168" s="127" t="s">
        <v>326</v>
      </c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21">
        <v>0</v>
      </c>
      <c r="AD168" s="21">
        <v>139000</v>
      </c>
    </row>
    <row r="169" spans="1:30" ht="15" customHeight="1">
      <c r="A169" s="115" t="s">
        <v>327</v>
      </c>
      <c r="B169" s="116"/>
      <c r="C169" s="127" t="s">
        <v>328</v>
      </c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21">
        <v>500000</v>
      </c>
      <c r="AD169" s="21">
        <v>1200000</v>
      </c>
    </row>
    <row r="170" spans="1:30" ht="15" customHeight="1">
      <c r="A170" s="115" t="s">
        <v>329</v>
      </c>
      <c r="B170" s="116"/>
      <c r="C170" s="121" t="s">
        <v>330</v>
      </c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21">
        <v>0</v>
      </c>
      <c r="AD170" s="21">
        <v>0</v>
      </c>
    </row>
    <row r="171" spans="1:30" ht="15" customHeight="1">
      <c r="A171" s="115" t="s">
        <v>331</v>
      </c>
      <c r="B171" s="116"/>
      <c r="C171" s="121" t="s">
        <v>332</v>
      </c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21">
        <v>0</v>
      </c>
      <c r="AD171" s="21">
        <v>0</v>
      </c>
    </row>
    <row r="172" spans="1:30" ht="15" customHeight="1">
      <c r="A172" s="115" t="s">
        <v>333</v>
      </c>
      <c r="B172" s="116"/>
      <c r="C172" s="121" t="s">
        <v>334</v>
      </c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21">
        <v>270000</v>
      </c>
      <c r="AD172" s="21">
        <v>860000</v>
      </c>
    </row>
    <row r="173" spans="1:30" ht="15" customHeight="1">
      <c r="A173" s="118" t="s">
        <v>335</v>
      </c>
      <c r="B173" s="119"/>
      <c r="C173" s="128" t="s">
        <v>336</v>
      </c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21">
        <f>SUM(AC166:AC172)</f>
        <v>2270000</v>
      </c>
      <c r="AD173" s="21">
        <f>SUM(AD166:AD172)</f>
        <v>4099000</v>
      </c>
    </row>
    <row r="174" spans="1:30" ht="15" customHeight="1">
      <c r="A174" s="115" t="s">
        <v>337</v>
      </c>
      <c r="B174" s="116"/>
      <c r="C174" s="101" t="s">
        <v>338</v>
      </c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21">
        <v>200000</v>
      </c>
      <c r="AD174" s="21">
        <v>2205000</v>
      </c>
    </row>
    <row r="175" spans="1:30" ht="15" customHeight="1">
      <c r="A175" s="115" t="s">
        <v>339</v>
      </c>
      <c r="B175" s="116"/>
      <c r="C175" s="101" t="s">
        <v>340</v>
      </c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21">
        <v>0</v>
      </c>
      <c r="AD175" s="21">
        <v>0</v>
      </c>
    </row>
    <row r="176" spans="1:30" ht="15" customHeight="1">
      <c r="A176" s="115" t="s">
        <v>341</v>
      </c>
      <c r="B176" s="116"/>
      <c r="C176" s="101" t="s">
        <v>342</v>
      </c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21">
        <v>0</v>
      </c>
      <c r="AD176" s="21">
        <v>0</v>
      </c>
    </row>
    <row r="177" spans="1:30" ht="15" customHeight="1">
      <c r="A177" s="115" t="s">
        <v>343</v>
      </c>
      <c r="B177" s="116"/>
      <c r="C177" s="101" t="s">
        <v>344</v>
      </c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21">
        <v>0</v>
      </c>
      <c r="AD177" s="21">
        <v>190000</v>
      </c>
    </row>
    <row r="178" spans="1:30" ht="15" customHeight="1">
      <c r="A178" s="118" t="s">
        <v>345</v>
      </c>
      <c r="B178" s="119"/>
      <c r="C178" s="102" t="s">
        <v>346</v>
      </c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21">
        <f>SUM(AC174:AC177)</f>
        <v>200000</v>
      </c>
      <c r="AD178" s="21">
        <f>SUM(AD174:AD177)</f>
        <v>2395000</v>
      </c>
    </row>
    <row r="179" spans="1:30" ht="15" customHeight="1">
      <c r="A179" s="115" t="s">
        <v>347</v>
      </c>
      <c r="B179" s="116"/>
      <c r="C179" s="105" t="s">
        <v>348</v>
      </c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21">
        <v>0</v>
      </c>
      <c r="AD179" s="21">
        <v>0</v>
      </c>
    </row>
    <row r="180" spans="1:30" ht="15" customHeight="1">
      <c r="A180" s="115" t="s">
        <v>349</v>
      </c>
      <c r="B180" s="116"/>
      <c r="C180" s="105" t="s">
        <v>350</v>
      </c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21">
        <v>0</v>
      </c>
      <c r="AD180" s="21">
        <v>0</v>
      </c>
    </row>
    <row r="181" spans="1:30" ht="15" customHeight="1">
      <c r="A181" s="115" t="s">
        <v>351</v>
      </c>
      <c r="B181" s="116"/>
      <c r="C181" s="105" t="s">
        <v>352</v>
      </c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21">
        <v>0</v>
      </c>
      <c r="AD181" s="21">
        <v>0</v>
      </c>
    </row>
    <row r="182" spans="1:30" ht="15" customHeight="1">
      <c r="A182" s="115" t="s">
        <v>353</v>
      </c>
      <c r="B182" s="116"/>
      <c r="C182" s="101" t="s">
        <v>354</v>
      </c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21">
        <v>0</v>
      </c>
      <c r="AD182" s="21">
        <v>0</v>
      </c>
    </row>
    <row r="183" spans="1:30" ht="15" customHeight="1">
      <c r="A183" s="115" t="s">
        <v>355</v>
      </c>
      <c r="B183" s="116"/>
      <c r="C183" s="105" t="s">
        <v>356</v>
      </c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21">
        <v>0</v>
      </c>
      <c r="AD183" s="21">
        <v>0</v>
      </c>
    </row>
    <row r="184" spans="1:30" ht="15" customHeight="1">
      <c r="A184" s="115" t="s">
        <v>357</v>
      </c>
      <c r="B184" s="116"/>
      <c r="C184" s="105" t="s">
        <v>358</v>
      </c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21">
        <v>0</v>
      </c>
      <c r="AD184" s="21">
        <v>0</v>
      </c>
    </row>
    <row r="185" spans="1:30" ht="15" customHeight="1">
      <c r="A185" s="115" t="s">
        <v>359</v>
      </c>
      <c r="B185" s="116"/>
      <c r="C185" s="101" t="s">
        <v>360</v>
      </c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21">
        <v>0</v>
      </c>
      <c r="AD185" s="21">
        <v>0</v>
      </c>
    </row>
    <row r="186" spans="1:30" ht="15" customHeight="1">
      <c r="A186" s="115" t="s">
        <v>361</v>
      </c>
      <c r="B186" s="116"/>
      <c r="C186" s="101" t="s">
        <v>362</v>
      </c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21">
        <v>50000</v>
      </c>
      <c r="AD186" s="21">
        <v>50000</v>
      </c>
    </row>
    <row r="187" spans="1:30" ht="15" customHeight="1">
      <c r="A187" s="118" t="s">
        <v>363</v>
      </c>
      <c r="B187" s="119"/>
      <c r="C187" s="102" t="s">
        <v>364</v>
      </c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21">
        <f>SUM(AC179:AC186)</f>
        <v>50000</v>
      </c>
      <c r="AD187" s="21">
        <f>SUM(AD179:AD186)</f>
        <v>50000</v>
      </c>
    </row>
    <row r="188" spans="1:30" ht="15" customHeight="1">
      <c r="A188" s="118" t="s">
        <v>365</v>
      </c>
      <c r="B188" s="119"/>
      <c r="C188" s="128" t="s">
        <v>366</v>
      </c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21">
        <f>SUM(AC117,AC118,AC143,AC152,AC165,AC173,AC178,AC187)</f>
        <v>26879160</v>
      </c>
      <c r="AD188" s="21">
        <f>SUM(AD117,AD118,AD143,AD152,AD165,AD173,AD178,AD187)</f>
        <v>31785360</v>
      </c>
    </row>
    <row r="189" spans="1:30" ht="15" customHeight="1">
      <c r="A189" s="129" t="s">
        <v>99</v>
      </c>
      <c r="B189" s="130"/>
      <c r="C189" s="106" t="s">
        <v>391</v>
      </c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21">
        <v>0</v>
      </c>
      <c r="AD189" s="21">
        <v>0</v>
      </c>
    </row>
    <row r="190" spans="1:30" ht="15" customHeight="1">
      <c r="A190" s="108" t="s">
        <v>33</v>
      </c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21">
        <v>0</v>
      </c>
      <c r="AD190" s="21">
        <v>0</v>
      </c>
    </row>
    <row r="191" spans="1:30" ht="15" customHeight="1">
      <c r="A191" s="92" t="s">
        <v>100</v>
      </c>
      <c r="B191" s="103"/>
      <c r="C191" s="101" t="s">
        <v>368</v>
      </c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21">
        <v>0</v>
      </c>
      <c r="AD191" s="21">
        <v>0</v>
      </c>
    </row>
    <row r="192" spans="1:30" ht="15" customHeight="1">
      <c r="A192" s="92" t="s">
        <v>102</v>
      </c>
      <c r="B192" s="103"/>
      <c r="C192" s="101" t="s">
        <v>369</v>
      </c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21">
        <v>0</v>
      </c>
      <c r="AD192" s="21">
        <v>0</v>
      </c>
    </row>
    <row r="193" spans="1:30" ht="15" customHeight="1">
      <c r="A193" s="92" t="s">
        <v>104</v>
      </c>
      <c r="B193" s="103"/>
      <c r="C193" s="101" t="s">
        <v>370</v>
      </c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21">
        <v>0</v>
      </c>
      <c r="AD193" s="21">
        <v>0</v>
      </c>
    </row>
    <row r="194" spans="1:30" ht="15" customHeight="1">
      <c r="A194" s="98" t="s">
        <v>106</v>
      </c>
      <c r="B194" s="104"/>
      <c r="C194" s="102" t="s">
        <v>371</v>
      </c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21">
        <v>0</v>
      </c>
      <c r="AD194" s="21">
        <v>0</v>
      </c>
    </row>
    <row r="195" spans="1:30" ht="15" customHeight="1">
      <c r="A195" s="92" t="s">
        <v>108</v>
      </c>
      <c r="B195" s="103"/>
      <c r="C195" s="111" t="s">
        <v>372</v>
      </c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21">
        <v>0</v>
      </c>
      <c r="AD195" s="21">
        <v>0</v>
      </c>
    </row>
    <row r="196" spans="1:30" ht="15" customHeight="1">
      <c r="A196" s="92" t="s">
        <v>110</v>
      </c>
      <c r="B196" s="103"/>
      <c r="C196" s="111" t="s">
        <v>373</v>
      </c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21">
        <v>0</v>
      </c>
      <c r="AD196" s="21">
        <v>0</v>
      </c>
    </row>
    <row r="197" spans="1:30" ht="15" customHeight="1">
      <c r="A197" s="92" t="s">
        <v>112</v>
      </c>
      <c r="B197" s="103"/>
      <c r="C197" s="101" t="s">
        <v>374</v>
      </c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21">
        <v>0</v>
      </c>
      <c r="AD197" s="21">
        <v>0</v>
      </c>
    </row>
    <row r="198" spans="1:30" ht="15" customHeight="1">
      <c r="A198" s="92" t="s">
        <v>114</v>
      </c>
      <c r="B198" s="103"/>
      <c r="C198" s="101" t="s">
        <v>375</v>
      </c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21">
        <v>0</v>
      </c>
      <c r="AD198" s="21">
        <v>0</v>
      </c>
    </row>
    <row r="199" spans="1:30" ht="15" customHeight="1">
      <c r="A199" s="98" t="s">
        <v>116</v>
      </c>
      <c r="B199" s="104"/>
      <c r="C199" s="112" t="s">
        <v>376</v>
      </c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21">
        <v>0</v>
      </c>
      <c r="AD199" s="21">
        <v>0</v>
      </c>
    </row>
    <row r="200" spans="1:30" ht="15" customHeight="1">
      <c r="A200" s="92" t="s">
        <v>118</v>
      </c>
      <c r="B200" s="103"/>
      <c r="C200" s="111" t="s">
        <v>377</v>
      </c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21">
        <v>0</v>
      </c>
      <c r="AD200" s="21">
        <v>0</v>
      </c>
    </row>
    <row r="201" spans="1:30" ht="15" customHeight="1">
      <c r="A201" s="92" t="s">
        <v>120</v>
      </c>
      <c r="B201" s="103"/>
      <c r="C201" s="111" t="s">
        <v>378</v>
      </c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21">
        <v>420965</v>
      </c>
      <c r="AD201" s="21">
        <v>420965</v>
      </c>
    </row>
    <row r="202" spans="1:30" ht="15" customHeight="1">
      <c r="A202" s="92" t="s">
        <v>122</v>
      </c>
      <c r="B202" s="103"/>
      <c r="C202" s="111" t="s">
        <v>379</v>
      </c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21">
        <v>0</v>
      </c>
      <c r="AD202" s="21">
        <v>0</v>
      </c>
    </row>
    <row r="203" spans="1:30" ht="15" customHeight="1">
      <c r="A203" s="92" t="s">
        <v>124</v>
      </c>
      <c r="B203" s="103"/>
      <c r="C203" s="111" t="s">
        <v>380</v>
      </c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21">
        <v>0</v>
      </c>
      <c r="AD203" s="21">
        <v>0</v>
      </c>
    </row>
    <row r="204" spans="1:30" ht="15" customHeight="1">
      <c r="A204" s="92" t="s">
        <v>126</v>
      </c>
      <c r="B204" s="103"/>
      <c r="C204" s="111" t="s">
        <v>381</v>
      </c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21">
        <v>0</v>
      </c>
      <c r="AD204" s="21">
        <v>0</v>
      </c>
    </row>
    <row r="205" spans="1:30" ht="15" customHeight="1">
      <c r="A205" s="92" t="s">
        <v>128</v>
      </c>
      <c r="B205" s="103"/>
      <c r="C205" s="111" t="s">
        <v>382</v>
      </c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21">
        <v>0</v>
      </c>
      <c r="AD205" s="21">
        <v>0</v>
      </c>
    </row>
    <row r="206" spans="1:30" ht="15" customHeight="1">
      <c r="A206" s="98" t="s">
        <v>130</v>
      </c>
      <c r="B206" s="104"/>
      <c r="C206" s="112" t="s">
        <v>383</v>
      </c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21">
        <f>SUM(AC200:AC205)</f>
        <v>420965</v>
      </c>
      <c r="AD206" s="21">
        <f>SUM(AD200:AD205)</f>
        <v>420965</v>
      </c>
    </row>
    <row r="207" spans="1:30" ht="15" customHeight="1">
      <c r="A207" s="92" t="s">
        <v>132</v>
      </c>
      <c r="B207" s="103"/>
      <c r="C207" s="111" t="s">
        <v>384</v>
      </c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21">
        <v>0</v>
      </c>
      <c r="AD207" s="21">
        <v>0</v>
      </c>
    </row>
    <row r="208" spans="1:30" ht="15" customHeight="1">
      <c r="A208" s="92" t="s">
        <v>134</v>
      </c>
      <c r="B208" s="103"/>
      <c r="C208" s="101" t="s">
        <v>385</v>
      </c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21">
        <v>0</v>
      </c>
      <c r="AD208" s="21">
        <v>0</v>
      </c>
    </row>
    <row r="209" spans="1:30" ht="15" customHeight="1">
      <c r="A209" s="92" t="s">
        <v>136</v>
      </c>
      <c r="B209" s="103"/>
      <c r="C209" s="111" t="s">
        <v>386</v>
      </c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  <c r="AA209" s="111"/>
      <c r="AB209" s="111"/>
      <c r="AC209" s="21">
        <v>0</v>
      </c>
      <c r="AD209" s="21">
        <v>0</v>
      </c>
    </row>
    <row r="210" spans="1:30" ht="15" customHeight="1">
      <c r="A210" s="92" t="s">
        <v>138</v>
      </c>
      <c r="B210" s="103"/>
      <c r="C210" s="111" t="s">
        <v>387</v>
      </c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1"/>
      <c r="AC210" s="21">
        <v>0</v>
      </c>
      <c r="AD210" s="21">
        <v>0</v>
      </c>
    </row>
    <row r="211" spans="1:30" ht="15" customHeight="1">
      <c r="A211" s="98" t="s">
        <v>140</v>
      </c>
      <c r="B211" s="104"/>
      <c r="C211" s="112" t="s">
        <v>388</v>
      </c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21">
        <v>0</v>
      </c>
      <c r="AD211" s="21">
        <v>0</v>
      </c>
    </row>
    <row r="212" spans="1:30" ht="15" customHeight="1">
      <c r="A212" s="92" t="s">
        <v>142</v>
      </c>
      <c r="B212" s="103"/>
      <c r="C212" s="101" t="s">
        <v>389</v>
      </c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21">
        <v>0</v>
      </c>
      <c r="AD212" s="21">
        <v>0</v>
      </c>
    </row>
    <row r="213" spans="1:30" ht="15" customHeight="1">
      <c r="A213" s="98" t="s">
        <v>144</v>
      </c>
      <c r="B213" s="104"/>
      <c r="C213" s="112" t="s">
        <v>390</v>
      </c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21">
        <v>0</v>
      </c>
      <c r="AD213" s="21">
        <v>0</v>
      </c>
    </row>
    <row r="214" spans="1:30" ht="15" customHeight="1">
      <c r="A214" s="41" t="s">
        <v>392</v>
      </c>
      <c r="B214" s="42"/>
      <c r="C214" s="43"/>
      <c r="D214" s="44"/>
      <c r="E214" s="44"/>
      <c r="F214" s="44"/>
      <c r="G214" s="44"/>
      <c r="H214" s="44"/>
      <c r="I214" s="44"/>
      <c r="J214" s="44"/>
      <c r="K214" s="45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1">
        <f>SUM(AC188,AC206)</f>
        <v>27300125</v>
      </c>
      <c r="AD214" s="21">
        <f>SUM(AD188,AD206)</f>
        <v>32206325</v>
      </c>
    </row>
    <row r="215" spans="11:28" ht="15" customHeight="1"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spans="1:30" ht="15" customHeight="1">
      <c r="A216" s="16" t="s">
        <v>393</v>
      </c>
      <c r="B216" s="16"/>
      <c r="C216" s="29"/>
      <c r="D216" s="29"/>
      <c r="E216" s="29"/>
      <c r="F216" s="29"/>
      <c r="G216" s="29"/>
      <c r="H216" s="29"/>
      <c r="I216" s="29"/>
      <c r="J216" s="29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24"/>
      <c r="AD216" s="24"/>
    </row>
  </sheetData>
  <sheetProtection/>
  <mergeCells count="409">
    <mergeCell ref="A210:B210"/>
    <mergeCell ref="C210:AB210"/>
    <mergeCell ref="A211:B211"/>
    <mergeCell ref="C211:AB211"/>
    <mergeCell ref="A212:B212"/>
    <mergeCell ref="C212:AB212"/>
    <mergeCell ref="A209:B209"/>
    <mergeCell ref="C209:AB209"/>
    <mergeCell ref="A213:B213"/>
    <mergeCell ref="C213:AB213"/>
    <mergeCell ref="A205:B205"/>
    <mergeCell ref="C205:AB205"/>
    <mergeCell ref="A206:B206"/>
    <mergeCell ref="C206:AB206"/>
    <mergeCell ref="A207:B207"/>
    <mergeCell ref="C207:AB207"/>
    <mergeCell ref="A208:B208"/>
    <mergeCell ref="C208:AB208"/>
    <mergeCell ref="A202:B202"/>
    <mergeCell ref="C202:AB202"/>
    <mergeCell ref="A203:B203"/>
    <mergeCell ref="C203:AB203"/>
    <mergeCell ref="A204:B204"/>
    <mergeCell ref="C204:AB204"/>
    <mergeCell ref="A199:B199"/>
    <mergeCell ref="C199:AB199"/>
    <mergeCell ref="A200:B200"/>
    <mergeCell ref="C200:AB200"/>
    <mergeCell ref="A201:B201"/>
    <mergeCell ref="C201:AB201"/>
    <mergeCell ref="A196:B196"/>
    <mergeCell ref="C196:AB196"/>
    <mergeCell ref="A197:B197"/>
    <mergeCell ref="C197:AB197"/>
    <mergeCell ref="A198:B198"/>
    <mergeCell ref="C198:AB198"/>
    <mergeCell ref="A193:B193"/>
    <mergeCell ref="C193:AB193"/>
    <mergeCell ref="A194:B194"/>
    <mergeCell ref="C194:AB194"/>
    <mergeCell ref="A195:B195"/>
    <mergeCell ref="C195:AB195"/>
    <mergeCell ref="A190:B190"/>
    <mergeCell ref="C190:AB190"/>
    <mergeCell ref="A191:B191"/>
    <mergeCell ref="C191:AB191"/>
    <mergeCell ref="A192:B192"/>
    <mergeCell ref="C192:AB192"/>
    <mergeCell ref="A187:B187"/>
    <mergeCell ref="C187:AB187"/>
    <mergeCell ref="A188:B188"/>
    <mergeCell ref="C188:AB188"/>
    <mergeCell ref="A189:B189"/>
    <mergeCell ref="C189:AB189"/>
    <mergeCell ref="A184:B184"/>
    <mergeCell ref="C184:AB184"/>
    <mergeCell ref="A185:B185"/>
    <mergeCell ref="C185:AB185"/>
    <mergeCell ref="A186:B186"/>
    <mergeCell ref="C186:AB186"/>
    <mergeCell ref="A181:B181"/>
    <mergeCell ref="C181:AB181"/>
    <mergeCell ref="A182:B182"/>
    <mergeCell ref="C182:AB182"/>
    <mergeCell ref="A183:B183"/>
    <mergeCell ref="C183:AB183"/>
    <mergeCell ref="A178:B178"/>
    <mergeCell ref="C178:AB178"/>
    <mergeCell ref="A179:B179"/>
    <mergeCell ref="C179:AB179"/>
    <mergeCell ref="A180:B180"/>
    <mergeCell ref="C180:AB180"/>
    <mergeCell ref="A175:B175"/>
    <mergeCell ref="C175:AB175"/>
    <mergeCell ref="A176:B176"/>
    <mergeCell ref="C176:AB176"/>
    <mergeCell ref="A177:B177"/>
    <mergeCell ref="C177:AB177"/>
    <mergeCell ref="A172:B172"/>
    <mergeCell ref="C172:AB172"/>
    <mergeCell ref="A173:B173"/>
    <mergeCell ref="C173:AB173"/>
    <mergeCell ref="A174:B174"/>
    <mergeCell ref="C174:AB174"/>
    <mergeCell ref="A169:B169"/>
    <mergeCell ref="C169:AB169"/>
    <mergeCell ref="A170:B170"/>
    <mergeCell ref="C170:AB170"/>
    <mergeCell ref="A171:B171"/>
    <mergeCell ref="C171:AB171"/>
    <mergeCell ref="A166:B166"/>
    <mergeCell ref="C166:AB166"/>
    <mergeCell ref="A167:B167"/>
    <mergeCell ref="C167:AB167"/>
    <mergeCell ref="A168:B168"/>
    <mergeCell ref="C168:AB168"/>
    <mergeCell ref="A163:B163"/>
    <mergeCell ref="C163:AB163"/>
    <mergeCell ref="A164:B164"/>
    <mergeCell ref="C164:AB164"/>
    <mergeCell ref="A165:B165"/>
    <mergeCell ref="C165:AB165"/>
    <mergeCell ref="A160:B160"/>
    <mergeCell ref="C160:AB160"/>
    <mergeCell ref="A161:B161"/>
    <mergeCell ref="C161:AB161"/>
    <mergeCell ref="A162:B162"/>
    <mergeCell ref="C162:AB162"/>
    <mergeCell ref="A157:B157"/>
    <mergeCell ref="C157:AB157"/>
    <mergeCell ref="A158:B158"/>
    <mergeCell ref="C158:AB158"/>
    <mergeCell ref="A159:B159"/>
    <mergeCell ref="C159:AB159"/>
    <mergeCell ref="A154:B154"/>
    <mergeCell ref="C154:AB154"/>
    <mergeCell ref="A155:B155"/>
    <mergeCell ref="C155:AB155"/>
    <mergeCell ref="A156:B156"/>
    <mergeCell ref="C156:AB156"/>
    <mergeCell ref="A151:B151"/>
    <mergeCell ref="C151:AB151"/>
    <mergeCell ref="A152:B152"/>
    <mergeCell ref="C152:AB152"/>
    <mergeCell ref="A153:B153"/>
    <mergeCell ref="C153:AB153"/>
    <mergeCell ref="A148:B148"/>
    <mergeCell ref="C148:AB148"/>
    <mergeCell ref="A149:B149"/>
    <mergeCell ref="C149:AB149"/>
    <mergeCell ref="A150:B150"/>
    <mergeCell ref="C150:AB150"/>
    <mergeCell ref="A145:B145"/>
    <mergeCell ref="C145:AB145"/>
    <mergeCell ref="A146:B146"/>
    <mergeCell ref="C146:AB146"/>
    <mergeCell ref="A147:B147"/>
    <mergeCell ref="C147:AB147"/>
    <mergeCell ref="A142:B142"/>
    <mergeCell ref="C142:AB142"/>
    <mergeCell ref="A143:B143"/>
    <mergeCell ref="C143:AB143"/>
    <mergeCell ref="A144:B144"/>
    <mergeCell ref="C144:AB144"/>
    <mergeCell ref="A139:B139"/>
    <mergeCell ref="C139:AB139"/>
    <mergeCell ref="A140:B140"/>
    <mergeCell ref="C140:AB140"/>
    <mergeCell ref="A141:B141"/>
    <mergeCell ref="C141:AB141"/>
    <mergeCell ref="A136:B136"/>
    <mergeCell ref="C136:AB136"/>
    <mergeCell ref="A137:B137"/>
    <mergeCell ref="C137:AB137"/>
    <mergeCell ref="A138:B138"/>
    <mergeCell ref="C138:AB138"/>
    <mergeCell ref="A133:B133"/>
    <mergeCell ref="C133:AB133"/>
    <mergeCell ref="A134:B134"/>
    <mergeCell ref="C134:AB134"/>
    <mergeCell ref="A135:B135"/>
    <mergeCell ref="C135:AB135"/>
    <mergeCell ref="A130:B130"/>
    <mergeCell ref="C130:AB130"/>
    <mergeCell ref="A131:B131"/>
    <mergeCell ref="C131:AB131"/>
    <mergeCell ref="A132:B132"/>
    <mergeCell ref="C132:AB132"/>
    <mergeCell ref="A127:B127"/>
    <mergeCell ref="C127:AB127"/>
    <mergeCell ref="A128:B128"/>
    <mergeCell ref="C128:AB128"/>
    <mergeCell ref="A129:B129"/>
    <mergeCell ref="C129:AB129"/>
    <mergeCell ref="A124:B124"/>
    <mergeCell ref="C124:AB124"/>
    <mergeCell ref="A125:B125"/>
    <mergeCell ref="C125:AB125"/>
    <mergeCell ref="A126:B126"/>
    <mergeCell ref="C126:AB126"/>
    <mergeCell ref="A121:B121"/>
    <mergeCell ref="C121:AB121"/>
    <mergeCell ref="A122:B122"/>
    <mergeCell ref="C122:AB122"/>
    <mergeCell ref="A123:B123"/>
    <mergeCell ref="C123:AB123"/>
    <mergeCell ref="A118:B118"/>
    <mergeCell ref="C118:AB118"/>
    <mergeCell ref="A119:B119"/>
    <mergeCell ref="C119:AB119"/>
    <mergeCell ref="A120:B120"/>
    <mergeCell ref="C120:AB120"/>
    <mergeCell ref="A115:B115"/>
    <mergeCell ref="C115:AB115"/>
    <mergeCell ref="A116:B116"/>
    <mergeCell ref="C116:AB116"/>
    <mergeCell ref="A117:B117"/>
    <mergeCell ref="C117:AB117"/>
    <mergeCell ref="A112:B112"/>
    <mergeCell ref="C112:AB112"/>
    <mergeCell ref="A113:B113"/>
    <mergeCell ref="C113:AB113"/>
    <mergeCell ref="A114:B114"/>
    <mergeCell ref="C114:AB114"/>
    <mergeCell ref="A109:B109"/>
    <mergeCell ref="C109:AB109"/>
    <mergeCell ref="A110:B110"/>
    <mergeCell ref="C110:AB110"/>
    <mergeCell ref="A111:B111"/>
    <mergeCell ref="C111:AB111"/>
    <mergeCell ref="A106:B106"/>
    <mergeCell ref="C106:AB106"/>
    <mergeCell ref="A107:B107"/>
    <mergeCell ref="C107:AB107"/>
    <mergeCell ref="A108:B108"/>
    <mergeCell ref="C108:AB108"/>
    <mergeCell ref="A103:B103"/>
    <mergeCell ref="C103:AB103"/>
    <mergeCell ref="A104:B104"/>
    <mergeCell ref="C104:AB104"/>
    <mergeCell ref="A105:B105"/>
    <mergeCell ref="C105:AB105"/>
    <mergeCell ref="A100:B100"/>
    <mergeCell ref="C100:AB100"/>
    <mergeCell ref="A101:B101"/>
    <mergeCell ref="C101:AB101"/>
    <mergeCell ref="A102:B102"/>
    <mergeCell ref="C102:AB102"/>
    <mergeCell ref="A97:B97"/>
    <mergeCell ref="C97:AB97"/>
    <mergeCell ref="A98:B98"/>
    <mergeCell ref="C98:AB98"/>
    <mergeCell ref="A99:B99"/>
    <mergeCell ref="C99:AB99"/>
    <mergeCell ref="A93:B93"/>
    <mergeCell ref="C93:AB93"/>
    <mergeCell ref="A94:B94"/>
    <mergeCell ref="C94:AB94"/>
    <mergeCell ref="A95:B95"/>
    <mergeCell ref="C95:AB95"/>
    <mergeCell ref="A90:B90"/>
    <mergeCell ref="C90:AB90"/>
    <mergeCell ref="A91:B91"/>
    <mergeCell ref="C91:AB91"/>
    <mergeCell ref="A92:B92"/>
    <mergeCell ref="C92:AB92"/>
    <mergeCell ref="A87:B87"/>
    <mergeCell ref="C87:AB87"/>
    <mergeCell ref="A88:B88"/>
    <mergeCell ref="C88:AB88"/>
    <mergeCell ref="A89:B89"/>
    <mergeCell ref="C89:AB89"/>
    <mergeCell ref="A84:B84"/>
    <mergeCell ref="C84:AB84"/>
    <mergeCell ref="A85:B85"/>
    <mergeCell ref="C85:AB85"/>
    <mergeCell ref="A86:B86"/>
    <mergeCell ref="C86:AB86"/>
    <mergeCell ref="A81:B81"/>
    <mergeCell ref="C81:AB81"/>
    <mergeCell ref="A82:B82"/>
    <mergeCell ref="C82:AB82"/>
    <mergeCell ref="A83:B83"/>
    <mergeCell ref="C83:AB83"/>
    <mergeCell ref="A78:B78"/>
    <mergeCell ref="C78:AB78"/>
    <mergeCell ref="A79:B79"/>
    <mergeCell ref="C79:AB79"/>
    <mergeCell ref="A80:B80"/>
    <mergeCell ref="C80:AB80"/>
    <mergeCell ref="A75:B75"/>
    <mergeCell ref="C75:AB75"/>
    <mergeCell ref="A76:B76"/>
    <mergeCell ref="C76:AB76"/>
    <mergeCell ref="A77:B77"/>
    <mergeCell ref="C77:AB77"/>
    <mergeCell ref="A72:B72"/>
    <mergeCell ref="C72:AB72"/>
    <mergeCell ref="A73:B73"/>
    <mergeCell ref="C73:AB73"/>
    <mergeCell ref="A74:B74"/>
    <mergeCell ref="C74:AB74"/>
    <mergeCell ref="A69:B69"/>
    <mergeCell ref="C69:AB69"/>
    <mergeCell ref="A70:B70"/>
    <mergeCell ref="C70:AB70"/>
    <mergeCell ref="A71:B71"/>
    <mergeCell ref="C71:AB71"/>
    <mergeCell ref="A66:B66"/>
    <mergeCell ref="C66:AB66"/>
    <mergeCell ref="A67:B67"/>
    <mergeCell ref="C67:AB67"/>
    <mergeCell ref="A68:B68"/>
    <mergeCell ref="C68:AB68"/>
    <mergeCell ref="A63:B63"/>
    <mergeCell ref="C63:AB63"/>
    <mergeCell ref="A64:B64"/>
    <mergeCell ref="C64:AB64"/>
    <mergeCell ref="A65:B65"/>
    <mergeCell ref="C65:AB65"/>
    <mergeCell ref="A60:B60"/>
    <mergeCell ref="C60:AB60"/>
    <mergeCell ref="A61:B61"/>
    <mergeCell ref="C61:AB61"/>
    <mergeCell ref="A62:B62"/>
    <mergeCell ref="C62:AB62"/>
    <mergeCell ref="A57:B57"/>
    <mergeCell ref="C57:AB57"/>
    <mergeCell ref="A58:B58"/>
    <mergeCell ref="C58:AB58"/>
    <mergeCell ref="A59:B59"/>
    <mergeCell ref="C59:AB59"/>
    <mergeCell ref="A54:B54"/>
    <mergeCell ref="C54:AB54"/>
    <mergeCell ref="A55:B55"/>
    <mergeCell ref="C55:AB55"/>
    <mergeCell ref="A56:B56"/>
    <mergeCell ref="C56:AB56"/>
    <mergeCell ref="A51:B51"/>
    <mergeCell ref="C51:AB51"/>
    <mergeCell ref="A52:B52"/>
    <mergeCell ref="C52:AB52"/>
    <mergeCell ref="A53:B53"/>
    <mergeCell ref="C53:AB53"/>
    <mergeCell ref="A48:B48"/>
    <mergeCell ref="C48:AB48"/>
    <mergeCell ref="A49:B49"/>
    <mergeCell ref="C49:AB49"/>
    <mergeCell ref="A50:B50"/>
    <mergeCell ref="C50:AB50"/>
    <mergeCell ref="A45:B45"/>
    <mergeCell ref="C45:AB45"/>
    <mergeCell ref="A46:B46"/>
    <mergeCell ref="C46:AB46"/>
    <mergeCell ref="A47:B47"/>
    <mergeCell ref="C47:AB47"/>
    <mergeCell ref="A42:B42"/>
    <mergeCell ref="C42:AB42"/>
    <mergeCell ref="A43:B43"/>
    <mergeCell ref="C43:AB43"/>
    <mergeCell ref="A44:B44"/>
    <mergeCell ref="C44:AB44"/>
    <mergeCell ref="A39:B39"/>
    <mergeCell ref="C39:AB39"/>
    <mergeCell ref="A40:B40"/>
    <mergeCell ref="C40:AB40"/>
    <mergeCell ref="A41:B41"/>
    <mergeCell ref="C41:AB41"/>
    <mergeCell ref="A36:B36"/>
    <mergeCell ref="C36:AB36"/>
    <mergeCell ref="A37:B37"/>
    <mergeCell ref="C37:AB37"/>
    <mergeCell ref="A38:B38"/>
    <mergeCell ref="C38:AB38"/>
    <mergeCell ref="A33:B33"/>
    <mergeCell ref="C33:AB33"/>
    <mergeCell ref="A34:B34"/>
    <mergeCell ref="C34:AB34"/>
    <mergeCell ref="A35:B35"/>
    <mergeCell ref="C35:AB35"/>
    <mergeCell ref="A30:B30"/>
    <mergeCell ref="C30:AB30"/>
    <mergeCell ref="A31:B31"/>
    <mergeCell ref="C31:AB31"/>
    <mergeCell ref="A32:B32"/>
    <mergeCell ref="C32:AB32"/>
    <mergeCell ref="A27:B27"/>
    <mergeCell ref="C27:AB27"/>
    <mergeCell ref="A28:B28"/>
    <mergeCell ref="C28:AB28"/>
    <mergeCell ref="A29:B29"/>
    <mergeCell ref="C29:AB29"/>
    <mergeCell ref="A24:B24"/>
    <mergeCell ref="C24:AB24"/>
    <mergeCell ref="A25:B25"/>
    <mergeCell ref="C25:AB25"/>
    <mergeCell ref="A26:B26"/>
    <mergeCell ref="C26:AB26"/>
    <mergeCell ref="A21:B21"/>
    <mergeCell ref="C21:AB21"/>
    <mergeCell ref="A22:B22"/>
    <mergeCell ref="C22:AB22"/>
    <mergeCell ref="A23:B23"/>
    <mergeCell ref="C23:AB23"/>
    <mergeCell ref="A18:B18"/>
    <mergeCell ref="C18:AB18"/>
    <mergeCell ref="A19:B19"/>
    <mergeCell ref="C19:AB19"/>
    <mergeCell ref="A20:B20"/>
    <mergeCell ref="C20:AB20"/>
    <mergeCell ref="A15:B15"/>
    <mergeCell ref="C15:AB15"/>
    <mergeCell ref="A16:B16"/>
    <mergeCell ref="C16:AB16"/>
    <mergeCell ref="A17:B17"/>
    <mergeCell ref="C17:AB17"/>
    <mergeCell ref="A12:B12"/>
    <mergeCell ref="C12:AB12"/>
    <mergeCell ref="A13:B13"/>
    <mergeCell ref="C13:AB13"/>
    <mergeCell ref="A14:B14"/>
    <mergeCell ref="C14:AB14"/>
    <mergeCell ref="A9:B9"/>
    <mergeCell ref="C9:AB9"/>
    <mergeCell ref="A10:B10"/>
    <mergeCell ref="C10:AB10"/>
    <mergeCell ref="A4:AB4"/>
    <mergeCell ref="A11:B11"/>
    <mergeCell ref="C11:AB11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customWidth="1"/>
    <col min="2" max="2" width="27.8515625" style="27" customWidth="1"/>
    <col min="3" max="3" width="6.28125" style="0" customWidth="1"/>
    <col min="4" max="4" width="3.8515625" style="0" customWidth="1"/>
    <col min="5" max="5" width="8.28125" style="0" customWidth="1"/>
    <col min="6" max="6" width="10.28125" style="18" customWidth="1"/>
    <col min="7" max="7" width="12.00390625" style="0" customWidth="1"/>
    <col min="8" max="8" width="13.00390625" style="0" customWidth="1"/>
    <col min="9" max="9" width="12.421875" style="73" customWidth="1"/>
  </cols>
  <sheetData>
    <row r="2" ht="15">
      <c r="A2" t="s">
        <v>442</v>
      </c>
    </row>
    <row r="4" spans="2:9" ht="43.5" customHeight="1">
      <c r="B4" s="135" t="s">
        <v>423</v>
      </c>
      <c r="C4" s="136"/>
      <c r="D4" s="136"/>
      <c r="E4" s="136"/>
      <c r="F4" s="136"/>
      <c r="G4" s="136"/>
      <c r="H4" s="136"/>
      <c r="I4" s="47"/>
    </row>
    <row r="6" spans="8:9" ht="15">
      <c r="H6" s="9" t="s">
        <v>93</v>
      </c>
      <c r="I6" s="73" t="s">
        <v>93</v>
      </c>
    </row>
    <row r="7" spans="2:9" ht="15">
      <c r="B7" s="68" t="s">
        <v>0</v>
      </c>
      <c r="C7" s="2" t="s">
        <v>1</v>
      </c>
      <c r="D7" s="2" t="s">
        <v>2</v>
      </c>
      <c r="E7" s="2" t="s">
        <v>3</v>
      </c>
      <c r="F7" s="19" t="s">
        <v>4</v>
      </c>
      <c r="G7" s="2" t="s">
        <v>5</v>
      </c>
      <c r="H7" s="2" t="s">
        <v>6</v>
      </c>
      <c r="I7" s="2" t="s">
        <v>6</v>
      </c>
    </row>
    <row r="8" spans="2:9" s="35" customFormat="1" ht="27.75" customHeight="1">
      <c r="B8" s="69" t="s">
        <v>7</v>
      </c>
      <c r="C8" s="36" t="s">
        <v>8</v>
      </c>
      <c r="D8" s="36" t="s">
        <v>9</v>
      </c>
      <c r="E8" s="36" t="s">
        <v>10</v>
      </c>
      <c r="F8" s="37" t="s">
        <v>11</v>
      </c>
      <c r="G8" s="36" t="s">
        <v>12</v>
      </c>
      <c r="H8" s="36" t="s">
        <v>13</v>
      </c>
      <c r="I8" s="36" t="s">
        <v>435</v>
      </c>
    </row>
    <row r="9" spans="2:9" ht="15">
      <c r="B9" s="68">
        <v>1</v>
      </c>
      <c r="C9" s="2">
        <v>2</v>
      </c>
      <c r="D9" s="2">
        <v>3</v>
      </c>
      <c r="E9" s="2">
        <v>4</v>
      </c>
      <c r="F9" s="19">
        <v>5</v>
      </c>
      <c r="G9" s="2">
        <v>6</v>
      </c>
      <c r="H9" s="2" t="s">
        <v>14</v>
      </c>
      <c r="I9" s="2"/>
    </row>
    <row r="10" spans="2:9" ht="25.5" customHeight="1">
      <c r="B10" s="131" t="s">
        <v>15</v>
      </c>
      <c r="C10" s="131"/>
      <c r="D10" s="131"/>
      <c r="E10" s="131"/>
      <c r="F10" s="131"/>
      <c r="G10" s="131"/>
      <c r="H10" s="131"/>
      <c r="I10" s="67"/>
    </row>
    <row r="11" spans="2:9" ht="66" customHeight="1">
      <c r="B11" s="70" t="s">
        <v>16</v>
      </c>
      <c r="C11" s="1" t="s">
        <v>17</v>
      </c>
      <c r="D11" s="1"/>
      <c r="E11" s="1"/>
      <c r="F11" s="21">
        <f>D11*E11</f>
        <v>0</v>
      </c>
      <c r="G11" s="1">
        <v>0</v>
      </c>
      <c r="H11" s="39">
        <f aca="true" t="shared" si="0" ref="H11:I16">F11-G11</f>
        <v>0</v>
      </c>
      <c r="I11" s="74">
        <f t="shared" si="0"/>
        <v>0</v>
      </c>
    </row>
    <row r="12" spans="2:9" ht="34.5">
      <c r="B12" s="70" t="s">
        <v>18</v>
      </c>
      <c r="C12" s="1"/>
      <c r="D12" s="1"/>
      <c r="E12" s="1"/>
      <c r="F12" s="21">
        <v>196240</v>
      </c>
      <c r="G12" s="1">
        <v>0</v>
      </c>
      <c r="H12" s="39">
        <f t="shared" si="0"/>
        <v>196240</v>
      </c>
      <c r="I12" s="74">
        <v>196240</v>
      </c>
    </row>
    <row r="13" spans="2:9" ht="23.25">
      <c r="B13" s="70" t="s">
        <v>19</v>
      </c>
      <c r="C13" s="1"/>
      <c r="D13" s="1"/>
      <c r="E13" s="1"/>
      <c r="F13" s="21">
        <v>448000</v>
      </c>
      <c r="G13" s="1">
        <v>0</v>
      </c>
      <c r="H13" s="39">
        <f t="shared" si="0"/>
        <v>448000</v>
      </c>
      <c r="I13" s="74">
        <v>448000</v>
      </c>
    </row>
    <row r="14" spans="2:9" ht="23.25">
      <c r="B14" s="70" t="s">
        <v>20</v>
      </c>
      <c r="C14" s="1"/>
      <c r="D14" s="1"/>
      <c r="E14" s="1"/>
      <c r="F14" s="21">
        <v>239637</v>
      </c>
      <c r="G14" s="1">
        <v>0</v>
      </c>
      <c r="H14" s="39">
        <f t="shared" si="0"/>
        <v>239637</v>
      </c>
      <c r="I14" s="74">
        <v>239637</v>
      </c>
    </row>
    <row r="15" spans="2:9" ht="23.25">
      <c r="B15" s="70" t="s">
        <v>21</v>
      </c>
      <c r="C15" s="1"/>
      <c r="D15" s="1"/>
      <c r="E15" s="1"/>
      <c r="F15" s="21">
        <v>102150</v>
      </c>
      <c r="G15" s="1">
        <v>0</v>
      </c>
      <c r="H15" s="39">
        <f t="shared" si="0"/>
        <v>102150</v>
      </c>
      <c r="I15" s="74">
        <v>102150</v>
      </c>
    </row>
    <row r="16" spans="2:9" ht="23.25">
      <c r="B16" s="70" t="s">
        <v>22</v>
      </c>
      <c r="C16" s="1"/>
      <c r="D16" s="1"/>
      <c r="E16" s="1"/>
      <c r="F16" s="21">
        <v>5000000</v>
      </c>
      <c r="G16" s="39">
        <v>42730</v>
      </c>
      <c r="H16" s="39">
        <f t="shared" si="0"/>
        <v>4957270</v>
      </c>
      <c r="I16" s="74">
        <v>4978635</v>
      </c>
    </row>
    <row r="17" spans="2:11" ht="23.25">
      <c r="B17" s="70" t="s">
        <v>424</v>
      </c>
      <c r="C17" s="1"/>
      <c r="D17" s="1"/>
      <c r="E17" s="1"/>
      <c r="F17" s="21">
        <v>16891</v>
      </c>
      <c r="G17" s="39"/>
      <c r="H17" s="39">
        <f>F17-G17</f>
        <v>16891</v>
      </c>
      <c r="I17" s="74">
        <v>16891</v>
      </c>
      <c r="K17" s="18"/>
    </row>
    <row r="18" spans="2:9" ht="60.75" customHeight="1">
      <c r="B18" s="70" t="s">
        <v>394</v>
      </c>
      <c r="C18" s="1"/>
      <c r="D18" s="1"/>
      <c r="E18" s="1"/>
      <c r="F18" s="21">
        <v>40800</v>
      </c>
      <c r="G18" s="1">
        <v>0</v>
      </c>
      <c r="H18" s="39">
        <f>F18-G18</f>
        <v>40800</v>
      </c>
      <c r="I18" s="74">
        <v>40800</v>
      </c>
    </row>
    <row r="19" spans="2:9" ht="60.75" customHeight="1">
      <c r="B19" s="70"/>
      <c r="C19" s="1"/>
      <c r="D19" s="1"/>
      <c r="E19" s="1"/>
      <c r="F19" s="21">
        <f>SUM(F11:F18)</f>
        <v>6043718</v>
      </c>
      <c r="G19" s="21">
        <f>SUM(G11:G18)</f>
        <v>42730</v>
      </c>
      <c r="H19" s="21">
        <f>SUM(H11:H18)</f>
        <v>6000988</v>
      </c>
      <c r="I19" s="19">
        <f>SUM(I11:I18)</f>
        <v>6022353</v>
      </c>
    </row>
    <row r="20" spans="2:9" ht="15">
      <c r="B20" s="131" t="s">
        <v>23</v>
      </c>
      <c r="C20" s="131"/>
      <c r="D20" s="131"/>
      <c r="E20" s="131"/>
      <c r="F20" s="131"/>
      <c r="G20" s="131"/>
      <c r="H20" s="131"/>
      <c r="I20" s="67"/>
    </row>
    <row r="21" spans="2:11" ht="23.25">
      <c r="B21" s="70" t="s">
        <v>24</v>
      </c>
      <c r="C21" s="1"/>
      <c r="D21" s="1"/>
      <c r="E21" s="1"/>
      <c r="F21" s="21">
        <v>840018</v>
      </c>
      <c r="G21" s="1"/>
      <c r="H21" s="39">
        <f>F21-G21</f>
        <v>840018</v>
      </c>
      <c r="I21" s="74">
        <v>840018</v>
      </c>
      <c r="K21" s="18"/>
    </row>
    <row r="22" spans="2:9" ht="15">
      <c r="B22" s="71" t="s">
        <v>27</v>
      </c>
      <c r="C22" s="1"/>
      <c r="D22" s="1"/>
      <c r="E22" s="1">
        <v>2500000</v>
      </c>
      <c r="F22" s="21">
        <v>2500000</v>
      </c>
      <c r="G22" s="1">
        <v>0</v>
      </c>
      <c r="H22" s="39">
        <f>F22-G22</f>
        <v>2500000</v>
      </c>
      <c r="I22" s="74">
        <v>2500000</v>
      </c>
    </row>
    <row r="23" spans="2:9" ht="27.75" customHeight="1">
      <c r="B23" s="71"/>
      <c r="C23" s="1"/>
      <c r="D23" s="1"/>
      <c r="E23" s="1"/>
      <c r="F23" s="21">
        <f>SUM(F21:F22)</f>
        <v>3340018</v>
      </c>
      <c r="G23" s="21">
        <f>SUM(G21:G22)</f>
        <v>0</v>
      </c>
      <c r="H23" s="21">
        <f>SUM(H21:H22)</f>
        <v>3340018</v>
      </c>
      <c r="I23" s="19">
        <f>SUM(I21:I22)</f>
        <v>3340018</v>
      </c>
    </row>
    <row r="24" spans="2:9" ht="33.75" customHeight="1">
      <c r="B24" s="70" t="s">
        <v>437</v>
      </c>
      <c r="C24" s="1"/>
      <c r="D24" s="1"/>
      <c r="E24" s="1"/>
      <c r="F24" s="21"/>
      <c r="G24" s="39"/>
      <c r="H24" s="39">
        <v>270000</v>
      </c>
      <c r="I24" s="75">
        <v>279157</v>
      </c>
    </row>
    <row r="25" spans="2:9" ht="33.75" customHeight="1">
      <c r="B25" s="70" t="s">
        <v>438</v>
      </c>
      <c r="C25" s="1"/>
      <c r="D25" s="1"/>
      <c r="E25" s="1"/>
      <c r="F25" s="21"/>
      <c r="G25" s="39"/>
      <c r="H25" s="39">
        <v>180000</v>
      </c>
      <c r="I25" s="74">
        <v>178816</v>
      </c>
    </row>
    <row r="26" spans="2:9" ht="32.25" customHeight="1">
      <c r="B26" s="70" t="s">
        <v>436</v>
      </c>
      <c r="C26" s="1"/>
      <c r="D26" s="1"/>
      <c r="E26" s="1"/>
      <c r="F26" s="21"/>
      <c r="G26" s="1"/>
      <c r="H26" s="39">
        <v>1783000</v>
      </c>
      <c r="I26" s="74">
        <v>243000</v>
      </c>
    </row>
    <row r="27" spans="2:9" ht="32.25" customHeight="1">
      <c r="B27" s="70" t="s">
        <v>439</v>
      </c>
      <c r="C27" s="1"/>
      <c r="D27" s="1"/>
      <c r="E27" s="1"/>
      <c r="F27" s="21"/>
      <c r="G27" s="1"/>
      <c r="H27" s="39"/>
      <c r="I27" s="74">
        <v>590550</v>
      </c>
    </row>
    <row r="28" spans="2:9" ht="15">
      <c r="B28" s="132" t="s">
        <v>25</v>
      </c>
      <c r="C28" s="133"/>
      <c r="D28" s="133"/>
      <c r="E28" s="133"/>
      <c r="F28" s="133"/>
      <c r="G28" s="133"/>
      <c r="H28" s="134"/>
      <c r="I28" s="67"/>
    </row>
    <row r="29" spans="2:9" ht="45.75">
      <c r="B29" s="70" t="s">
        <v>26</v>
      </c>
      <c r="C29" s="1"/>
      <c r="D29" s="1"/>
      <c r="E29" s="1"/>
      <c r="F29" s="21">
        <v>1200000</v>
      </c>
      <c r="G29" s="1">
        <v>0</v>
      </c>
      <c r="H29" s="39">
        <f>F29-G29</f>
        <v>1200000</v>
      </c>
      <c r="I29" s="74">
        <v>1200000</v>
      </c>
    </row>
    <row r="30" spans="2:9" ht="15">
      <c r="B30" s="72" t="s">
        <v>28</v>
      </c>
      <c r="C30" s="5"/>
      <c r="D30" s="5"/>
      <c r="E30" s="5"/>
      <c r="F30" s="22">
        <f>SUM(F11:F17,F21:F22,F29:F29)</f>
        <v>10542936</v>
      </c>
      <c r="G30" s="22">
        <f>SUM(G11:G17,G21:G22,G29:G29)</f>
        <v>42730</v>
      </c>
      <c r="H30" s="22">
        <f>SUM(H19,H23,H24:H27,H29)</f>
        <v>12774006</v>
      </c>
      <c r="I30" s="76">
        <f>SUM(I19,I23,I24:I27,I29)</f>
        <v>11853894</v>
      </c>
    </row>
  </sheetData>
  <sheetProtection/>
  <mergeCells count="4">
    <mergeCell ref="B10:H10"/>
    <mergeCell ref="B20:H20"/>
    <mergeCell ref="B28:H28"/>
    <mergeCell ref="B4:H4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A2" sqref="A2"/>
    </sheetView>
  </sheetViews>
  <sheetFormatPr defaultColWidth="9.140625" defaultRowHeight="15"/>
  <cols>
    <col min="3" max="3" width="28.8515625" style="0" customWidth="1"/>
    <col min="4" max="4" width="21.00390625" style="0" bestFit="1" customWidth="1"/>
    <col min="5" max="5" width="25.7109375" style="0" customWidth="1"/>
  </cols>
  <sheetData>
    <row r="2" ht="15">
      <c r="A2" t="s">
        <v>443</v>
      </c>
    </row>
    <row r="3" ht="15">
      <c r="A3" t="s">
        <v>88</v>
      </c>
    </row>
    <row r="6" spans="2:5" ht="15">
      <c r="B6" s="95" t="s">
        <v>89</v>
      </c>
      <c r="C6" s="95"/>
      <c r="D6" s="95"/>
      <c r="E6" s="95"/>
    </row>
    <row r="7" spans="2:5" ht="15">
      <c r="B7" s="95" t="s">
        <v>90</v>
      </c>
      <c r="C7" s="95"/>
      <c r="D7" s="95"/>
      <c r="E7" s="95"/>
    </row>
    <row r="9" ht="15">
      <c r="E9" s="9" t="s">
        <v>421</v>
      </c>
    </row>
    <row r="10" spans="1:5" ht="15">
      <c r="A10" s="12"/>
      <c r="B10" s="6" t="s">
        <v>0</v>
      </c>
      <c r="C10" s="4" t="s">
        <v>1</v>
      </c>
      <c r="D10" s="4" t="s">
        <v>2</v>
      </c>
      <c r="E10" s="4" t="s">
        <v>6</v>
      </c>
    </row>
    <row r="11" spans="1:5" ht="15">
      <c r="A11" s="12"/>
      <c r="B11" s="6" t="s">
        <v>30</v>
      </c>
      <c r="C11" s="4" t="s">
        <v>31</v>
      </c>
      <c r="D11" s="4" t="s">
        <v>431</v>
      </c>
      <c r="E11" s="4" t="s">
        <v>432</v>
      </c>
    </row>
    <row r="12" spans="1:5" ht="15">
      <c r="A12" s="12"/>
      <c r="B12" s="1" t="s">
        <v>91</v>
      </c>
      <c r="C12" s="1" t="s">
        <v>418</v>
      </c>
      <c r="D12" s="39">
        <v>500000</v>
      </c>
      <c r="E12" s="39">
        <v>0</v>
      </c>
    </row>
    <row r="13" spans="1:5" ht="15">
      <c r="A13" s="12"/>
      <c r="B13" s="1" t="s">
        <v>94</v>
      </c>
      <c r="C13" s="1" t="s">
        <v>398</v>
      </c>
      <c r="D13" s="39">
        <v>1270000</v>
      </c>
      <c r="E13" s="39">
        <v>0</v>
      </c>
    </row>
    <row r="14" spans="1:5" ht="15">
      <c r="A14" s="12"/>
      <c r="B14" s="1" t="s">
        <v>95</v>
      </c>
      <c r="C14" s="1" t="s">
        <v>419</v>
      </c>
      <c r="D14" s="39">
        <v>500000</v>
      </c>
      <c r="E14" s="39">
        <v>1400000</v>
      </c>
    </row>
    <row r="15" spans="1:5" ht="15">
      <c r="A15" s="12"/>
      <c r="B15" s="1"/>
      <c r="C15" s="1" t="s">
        <v>429</v>
      </c>
      <c r="D15" s="39"/>
      <c r="E15" s="39">
        <v>2400000</v>
      </c>
    </row>
    <row r="16" spans="1:5" ht="15">
      <c r="A16" s="12"/>
      <c r="B16" s="1" t="s">
        <v>96</v>
      </c>
      <c r="C16" s="1" t="s">
        <v>430</v>
      </c>
      <c r="D16" s="39"/>
      <c r="E16" s="39">
        <v>299000</v>
      </c>
    </row>
    <row r="17" spans="3:5" ht="15">
      <c r="C17" s="10" t="s">
        <v>28</v>
      </c>
      <c r="D17" s="40">
        <f>SUM(D12:D16)</f>
        <v>2270000</v>
      </c>
      <c r="E17" s="40">
        <f>SUM(E12:E16)</f>
        <v>4099000</v>
      </c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9.421875" style="0" customWidth="1"/>
    <col min="3" max="3" width="33.57421875" style="0" customWidth="1"/>
    <col min="4" max="4" width="15.8515625" style="18" customWidth="1"/>
    <col min="5" max="5" width="19.421875" style="18" customWidth="1"/>
  </cols>
  <sheetData>
    <row r="2" ht="15">
      <c r="A2" t="s">
        <v>444</v>
      </c>
    </row>
    <row r="3" ht="15">
      <c r="A3" t="s">
        <v>88</v>
      </c>
    </row>
    <row r="6" spans="2:5" ht="15">
      <c r="B6" s="95" t="s">
        <v>89</v>
      </c>
      <c r="C6" s="95"/>
      <c r="D6" s="95"/>
      <c r="E6" s="95"/>
    </row>
    <row r="7" spans="2:5" ht="15">
      <c r="B7" s="95" t="s">
        <v>97</v>
      </c>
      <c r="C7" s="95"/>
      <c r="D7" s="95"/>
      <c r="E7" s="95"/>
    </row>
    <row r="10" spans="2:5" ht="15">
      <c r="B10" s="6" t="s">
        <v>0</v>
      </c>
      <c r="C10" s="6" t="s">
        <v>1</v>
      </c>
      <c r="D10" s="20" t="s">
        <v>2</v>
      </c>
      <c r="E10" s="20" t="s">
        <v>3</v>
      </c>
    </row>
    <row r="11" spans="2:5" s="63" customFormat="1" ht="32.25" customHeight="1">
      <c r="B11" s="64" t="s">
        <v>30</v>
      </c>
      <c r="C11" s="65" t="s">
        <v>31</v>
      </c>
      <c r="D11" s="66" t="s">
        <v>431</v>
      </c>
      <c r="E11" s="66" t="s">
        <v>432</v>
      </c>
    </row>
    <row r="12" spans="2:5" ht="15">
      <c r="B12" s="1" t="s">
        <v>33</v>
      </c>
      <c r="C12" s="1" t="s">
        <v>425</v>
      </c>
      <c r="D12" s="21">
        <v>200000</v>
      </c>
      <c r="E12" s="21">
        <v>0</v>
      </c>
    </row>
    <row r="13" spans="2:5" ht="15">
      <c r="B13" s="1" t="s">
        <v>34</v>
      </c>
      <c r="C13" s="1" t="s">
        <v>433</v>
      </c>
      <c r="D13" s="21">
        <v>2205000</v>
      </c>
      <c r="E13" s="21">
        <v>0</v>
      </c>
    </row>
    <row r="14" spans="2:5" ht="15">
      <c r="B14" s="1" t="s">
        <v>35</v>
      </c>
      <c r="C14" s="1"/>
      <c r="D14" s="21"/>
      <c r="E14" s="21"/>
    </row>
    <row r="15" spans="2:5" ht="15">
      <c r="B15" s="1" t="s">
        <v>36</v>
      </c>
      <c r="C15" s="1"/>
      <c r="D15" s="21"/>
      <c r="E15" s="21"/>
    </row>
    <row r="16" spans="3:5" ht="15">
      <c r="C16" s="10" t="s">
        <v>28</v>
      </c>
      <c r="D16" s="25">
        <f>SUM(D12:D15)</f>
        <v>2405000</v>
      </c>
      <c r="E16" s="25">
        <f>SUM(E12:E15)</f>
        <v>0</v>
      </c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6.57421875" style="0" customWidth="1"/>
    <col min="2" max="2" width="23.7109375" style="0" customWidth="1"/>
    <col min="3" max="3" width="24.140625" style="0" customWidth="1"/>
    <col min="4" max="4" width="24.8515625" style="0" customWidth="1"/>
  </cols>
  <sheetData>
    <row r="2" ht="15">
      <c r="A2" t="s">
        <v>445</v>
      </c>
    </row>
    <row r="3" ht="15">
      <c r="A3" t="s">
        <v>88</v>
      </c>
    </row>
    <row r="6" spans="2:4" ht="45" customHeight="1">
      <c r="B6" s="137" t="s">
        <v>395</v>
      </c>
      <c r="C6" s="95"/>
      <c r="D6" s="95"/>
    </row>
    <row r="8" ht="15">
      <c r="D8" s="9" t="s">
        <v>17</v>
      </c>
    </row>
    <row r="9" spans="2:4" ht="15">
      <c r="B9" s="1" t="s">
        <v>0</v>
      </c>
      <c r="C9" s="17" t="s">
        <v>1</v>
      </c>
      <c r="D9" s="1" t="s">
        <v>2</v>
      </c>
    </row>
    <row r="10" spans="2:4" ht="31.5" customHeight="1">
      <c r="B10" s="6" t="s">
        <v>31</v>
      </c>
      <c r="C10" s="36" t="s">
        <v>426</v>
      </c>
      <c r="D10" s="6" t="s">
        <v>434</v>
      </c>
    </row>
    <row r="11" spans="2:4" ht="15">
      <c r="B11" s="1"/>
      <c r="C11" s="13" t="s">
        <v>397</v>
      </c>
      <c r="D11" s="1"/>
    </row>
    <row r="12" spans="2:4" ht="30" customHeight="1">
      <c r="B12" s="7" t="s">
        <v>98</v>
      </c>
      <c r="C12" s="1">
        <v>1</v>
      </c>
      <c r="D12" s="1">
        <v>1</v>
      </c>
    </row>
    <row r="13" spans="2:4" ht="42" customHeight="1">
      <c r="B13" s="8" t="s">
        <v>396</v>
      </c>
      <c r="C13" s="1">
        <v>1</v>
      </c>
      <c r="D13" s="3">
        <v>1</v>
      </c>
    </row>
    <row r="14" spans="2:4" ht="42" customHeight="1">
      <c r="B14" s="8" t="s">
        <v>420</v>
      </c>
      <c r="C14" s="1">
        <v>6</v>
      </c>
      <c r="D14" s="3">
        <v>7</v>
      </c>
    </row>
    <row r="15" spans="2:4" ht="15">
      <c r="B15" s="10" t="s">
        <v>32</v>
      </c>
      <c r="C15" s="10">
        <f>SUM(C12:C14)</f>
        <v>8</v>
      </c>
      <c r="D15" s="10">
        <f>SUM(D12:D14)</f>
        <v>9</v>
      </c>
    </row>
  </sheetData>
  <sheetProtection/>
  <mergeCells count="1">
    <mergeCell ref="B6:D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8515625" style="30" customWidth="1"/>
    <col min="2" max="2" width="38.8515625" style="30" customWidth="1"/>
    <col min="3" max="4" width="13.421875" style="32" customWidth="1"/>
    <col min="5" max="5" width="36.00390625" style="30" customWidth="1"/>
    <col min="6" max="6" width="10.8515625" style="32" customWidth="1"/>
    <col min="7" max="7" width="12.57421875" style="32" customWidth="1"/>
    <col min="8" max="16384" width="9.140625" style="30" customWidth="1"/>
  </cols>
  <sheetData>
    <row r="2" ht="15">
      <c r="A2" t="s">
        <v>446</v>
      </c>
    </row>
    <row r="3" ht="15">
      <c r="A3" t="s">
        <v>88</v>
      </c>
    </row>
    <row r="5" spans="3:4" ht="12.75">
      <c r="C5" s="31" t="s">
        <v>401</v>
      </c>
      <c r="D5" s="31" t="s">
        <v>401</v>
      </c>
    </row>
    <row r="7" spans="6:7" ht="12.75">
      <c r="F7" s="32" t="s">
        <v>92</v>
      </c>
      <c r="G7" s="32" t="s">
        <v>92</v>
      </c>
    </row>
    <row r="8" spans="2:7" ht="24" customHeight="1">
      <c r="B8" s="33" t="s">
        <v>31</v>
      </c>
      <c r="C8" s="34" t="s">
        <v>427</v>
      </c>
      <c r="D8" s="34" t="s">
        <v>428</v>
      </c>
      <c r="E8" s="33" t="s">
        <v>31</v>
      </c>
      <c r="F8" s="34" t="s">
        <v>427</v>
      </c>
      <c r="G8" s="34" t="s">
        <v>428</v>
      </c>
    </row>
    <row r="9" spans="2:7" ht="12.75">
      <c r="B9" s="138" t="s">
        <v>52</v>
      </c>
      <c r="C9" s="139"/>
      <c r="D9" s="77"/>
      <c r="E9" s="140" t="s">
        <v>58</v>
      </c>
      <c r="F9" s="141"/>
      <c r="G9" s="78"/>
    </row>
    <row r="10" spans="2:7" s="79" customFormat="1" ht="24.75" customHeight="1">
      <c r="B10" s="80" t="s">
        <v>52</v>
      </c>
      <c r="C10" s="81">
        <v>626000</v>
      </c>
      <c r="D10" s="81">
        <v>601000</v>
      </c>
      <c r="E10" s="80" t="s">
        <v>58</v>
      </c>
      <c r="F10" s="81"/>
      <c r="G10" s="81"/>
    </row>
    <row r="11" spans="2:7" s="79" customFormat="1" ht="24.75" customHeight="1">
      <c r="B11" s="80" t="s">
        <v>53</v>
      </c>
      <c r="C11" s="81">
        <v>980000</v>
      </c>
      <c r="D11" s="81">
        <v>2087400</v>
      </c>
      <c r="E11" s="80" t="s">
        <v>402</v>
      </c>
      <c r="F11" s="81"/>
      <c r="G11" s="81">
        <v>1500000</v>
      </c>
    </row>
    <row r="12" spans="2:7" s="79" customFormat="1" ht="24.75" customHeight="1">
      <c r="B12" s="80" t="s">
        <v>403</v>
      </c>
      <c r="C12" s="81">
        <v>22774006</v>
      </c>
      <c r="D12" s="81">
        <v>24415670</v>
      </c>
      <c r="E12" s="80" t="s">
        <v>404</v>
      </c>
      <c r="F12" s="81"/>
      <c r="G12" s="81"/>
    </row>
    <row r="13" spans="2:7" s="79" customFormat="1" ht="24.75" customHeight="1">
      <c r="B13" s="80" t="s">
        <v>405</v>
      </c>
      <c r="C13" s="81">
        <v>60000</v>
      </c>
      <c r="D13" s="81">
        <v>144672</v>
      </c>
      <c r="E13" s="80" t="s">
        <v>406</v>
      </c>
      <c r="F13" s="81"/>
      <c r="G13" s="81"/>
    </row>
    <row r="14" spans="2:7" s="79" customFormat="1" ht="24.75" customHeight="1">
      <c r="B14" s="80" t="s">
        <v>407</v>
      </c>
      <c r="C14" s="81">
        <v>2860119</v>
      </c>
      <c r="D14" s="81">
        <v>3026783</v>
      </c>
      <c r="E14" s="80" t="s">
        <v>68</v>
      </c>
      <c r="F14" s="81"/>
      <c r="G14" s="81"/>
    </row>
    <row r="15" spans="2:7" s="79" customFormat="1" ht="24.75" customHeight="1">
      <c r="B15" s="80" t="s">
        <v>67</v>
      </c>
      <c r="C15" s="81"/>
      <c r="D15" s="81">
        <v>430800</v>
      </c>
      <c r="E15" s="80"/>
      <c r="F15" s="81"/>
      <c r="G15" s="81"/>
    </row>
    <row r="16" spans="2:7" s="79" customFormat="1" ht="24.75" customHeight="1">
      <c r="B16" s="82" t="s">
        <v>408</v>
      </c>
      <c r="C16" s="83">
        <f>SUM(C10:C15)</f>
        <v>27300125</v>
      </c>
      <c r="D16" s="83">
        <f>SUM(D10:D15)</f>
        <v>30706325</v>
      </c>
      <c r="E16" s="82" t="s">
        <v>409</v>
      </c>
      <c r="F16" s="83">
        <f>SUM(F10:F15)</f>
        <v>0</v>
      </c>
      <c r="G16" s="83">
        <f>SUM(G10:G15)</f>
        <v>1500000</v>
      </c>
    </row>
    <row r="17" spans="2:7" s="79" customFormat="1" ht="24.75" customHeight="1">
      <c r="B17" s="142" t="s">
        <v>400</v>
      </c>
      <c r="C17" s="143"/>
      <c r="D17" s="84"/>
      <c r="E17" s="142" t="s">
        <v>89</v>
      </c>
      <c r="F17" s="143"/>
      <c r="G17" s="85"/>
    </row>
    <row r="18" spans="2:7" s="79" customFormat="1" ht="24.75" customHeight="1">
      <c r="B18" s="80" t="s">
        <v>410</v>
      </c>
      <c r="C18" s="81">
        <v>10940000</v>
      </c>
      <c r="D18" s="81">
        <v>11187000</v>
      </c>
      <c r="E18" s="80" t="s">
        <v>90</v>
      </c>
      <c r="F18" s="81">
        <v>2270000</v>
      </c>
      <c r="G18" s="81">
        <v>4099000</v>
      </c>
    </row>
    <row r="19" spans="2:7" s="79" customFormat="1" ht="24.75" customHeight="1">
      <c r="B19" s="80" t="s">
        <v>411</v>
      </c>
      <c r="C19" s="81">
        <v>2052000</v>
      </c>
      <c r="D19" s="81">
        <v>2100000</v>
      </c>
      <c r="E19" s="80" t="s">
        <v>412</v>
      </c>
      <c r="F19" s="81">
        <v>200000</v>
      </c>
      <c r="G19" s="81">
        <v>2395000</v>
      </c>
    </row>
    <row r="20" spans="2:7" s="79" customFormat="1" ht="24.75" customHeight="1">
      <c r="B20" s="80" t="s">
        <v>73</v>
      </c>
      <c r="C20" s="81">
        <v>10109160</v>
      </c>
      <c r="D20" s="81">
        <v>10297360</v>
      </c>
      <c r="E20" s="80" t="s">
        <v>79</v>
      </c>
      <c r="F20" s="81">
        <v>50000</v>
      </c>
      <c r="G20" s="81">
        <v>50000</v>
      </c>
    </row>
    <row r="21" spans="2:7" s="79" customFormat="1" ht="24.75" customHeight="1">
      <c r="B21" s="80" t="s">
        <v>413</v>
      </c>
      <c r="C21" s="81">
        <v>248000</v>
      </c>
      <c r="D21" s="81">
        <v>222000</v>
      </c>
      <c r="E21" s="80"/>
      <c r="F21" s="81"/>
      <c r="G21" s="81"/>
    </row>
    <row r="22" spans="2:7" s="79" customFormat="1" ht="24.75" customHeight="1">
      <c r="B22" s="80" t="s">
        <v>75</v>
      </c>
      <c r="C22" s="81">
        <v>1010000</v>
      </c>
      <c r="D22" s="81">
        <v>1435000</v>
      </c>
      <c r="E22" s="80"/>
      <c r="F22" s="81"/>
      <c r="G22" s="81"/>
    </row>
    <row r="23" spans="2:7" s="79" customFormat="1" ht="24.75" customHeight="1">
      <c r="B23" s="80" t="s">
        <v>83</v>
      </c>
      <c r="C23" s="81">
        <v>420965</v>
      </c>
      <c r="D23" s="81">
        <v>420965</v>
      </c>
      <c r="E23" s="80"/>
      <c r="F23" s="81"/>
      <c r="G23" s="81"/>
    </row>
    <row r="24" spans="2:7" s="79" customFormat="1" ht="24.75" customHeight="1">
      <c r="B24" s="82" t="s">
        <v>414</v>
      </c>
      <c r="C24" s="83">
        <f>SUM(C18:C23)</f>
        <v>24780125</v>
      </c>
      <c r="D24" s="83">
        <f>SUM(D18:D23)</f>
        <v>25662325</v>
      </c>
      <c r="E24" s="82" t="s">
        <v>415</v>
      </c>
      <c r="F24" s="83">
        <f>SUM(F18:F23)</f>
        <v>2520000</v>
      </c>
      <c r="G24" s="83">
        <f>SUM(G18:G23)</f>
        <v>6544000</v>
      </c>
    </row>
    <row r="25" spans="2:7" s="79" customFormat="1" ht="24.75" customHeight="1">
      <c r="B25" s="82" t="s">
        <v>416</v>
      </c>
      <c r="C25" s="83">
        <f>C16-C24</f>
        <v>2520000</v>
      </c>
      <c r="D25" s="83">
        <f>D16-D24</f>
        <v>5044000</v>
      </c>
      <c r="E25" s="82" t="s">
        <v>417</v>
      </c>
      <c r="F25" s="83">
        <f>F16-F24</f>
        <v>-2520000</v>
      </c>
      <c r="G25" s="83">
        <f>G16-G24</f>
        <v>-5044000</v>
      </c>
    </row>
  </sheetData>
  <sheetProtection/>
  <mergeCells count="4">
    <mergeCell ref="B9:C9"/>
    <mergeCell ref="E9:F9"/>
    <mergeCell ref="B17:C17"/>
    <mergeCell ref="E17:F17"/>
  </mergeCells>
  <printOptions/>
  <pageMargins left="0.7086614173228347" right="0.7086614173228347" top="0.15748031496062992" bottom="0.1968503937007874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7" sqref="K3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Penzugy2</cp:lastModifiedBy>
  <cp:lastPrinted>2017-05-24T05:39:24Z</cp:lastPrinted>
  <dcterms:created xsi:type="dcterms:W3CDTF">2014-02-10T13:59:11Z</dcterms:created>
  <dcterms:modified xsi:type="dcterms:W3CDTF">2017-05-30T11:48:57Z</dcterms:modified>
  <cp:category/>
  <cp:version/>
  <cp:contentType/>
  <cp:contentStatus/>
</cp:coreProperties>
</file>