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activeTab="3"/>
  </bookViews>
  <sheets>
    <sheet name="Bevétel feladatonként - 1" sheetId="8" r:id="rId1"/>
    <sheet name="Bevétel feladatonként - 2" sheetId="9" r:id="rId2"/>
    <sheet name="Kiadás feladatonként - 1" sheetId="10" r:id="rId3"/>
    <sheet name="Kiadás feladatonként - 2" sheetId="12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0" l="1"/>
  <c r="E47" i="10"/>
  <c r="E35" i="10"/>
  <c r="E36" i="10"/>
  <c r="E37" i="10"/>
  <c r="E38" i="10"/>
  <c r="E39" i="10"/>
  <c r="E32" i="10"/>
  <c r="E33" i="10"/>
  <c r="E28" i="10"/>
  <c r="E22" i="10"/>
  <c r="E20" i="10"/>
  <c r="E16" i="10"/>
  <c r="E8" i="10"/>
  <c r="E9" i="10"/>
  <c r="E51" i="10"/>
  <c r="E71" i="8"/>
  <c r="E39" i="9" s="1"/>
  <c r="F42" i="8"/>
  <c r="F10" i="8"/>
  <c r="H40" i="9" l="1"/>
  <c r="F40" i="9"/>
  <c r="E22" i="12"/>
  <c r="E40" i="9"/>
  <c r="F59" i="12"/>
  <c r="F68" i="12" s="1"/>
  <c r="F52" i="12"/>
  <c r="F51" i="12"/>
  <c r="F12" i="12"/>
  <c r="F27" i="10"/>
  <c r="E61" i="10"/>
  <c r="E58" i="10"/>
  <c r="E60" i="10"/>
  <c r="F66" i="10"/>
  <c r="F63" i="10"/>
  <c r="F26" i="12"/>
  <c r="F23" i="12"/>
  <c r="F27" i="12" s="1"/>
  <c r="E27" i="12"/>
  <c r="F21" i="12"/>
  <c r="F18" i="12"/>
  <c r="F16" i="12"/>
  <c r="E59" i="12"/>
  <c r="E68" i="12" s="1"/>
  <c r="E71" i="12" s="1"/>
  <c r="E66" i="10"/>
  <c r="E70" i="10"/>
  <c r="E14" i="12"/>
  <c r="F13" i="12"/>
  <c r="F14" i="12" s="1"/>
  <c r="F46" i="10"/>
  <c r="E31" i="10"/>
  <c r="F50" i="10"/>
  <c r="F37" i="10"/>
  <c r="F41" i="10"/>
  <c r="E34" i="10"/>
  <c r="F29" i="10"/>
  <c r="F31" i="10" s="1"/>
  <c r="F24" i="10"/>
  <c r="F23" i="10"/>
  <c r="F14" i="10"/>
  <c r="E52" i="10" l="1"/>
  <c r="F25" i="10"/>
  <c r="F51" i="10"/>
  <c r="F42" i="10"/>
  <c r="F22" i="12"/>
  <c r="F52" i="10" l="1"/>
  <c r="E25" i="10"/>
  <c r="E21" i="10"/>
  <c r="F19" i="10"/>
  <c r="F8" i="10"/>
  <c r="F11" i="8"/>
  <c r="F9" i="8"/>
  <c r="H37" i="9"/>
  <c r="H19" i="9"/>
  <c r="H17" i="9"/>
  <c r="F37" i="9"/>
  <c r="E37" i="9"/>
  <c r="F19" i="9"/>
  <c r="E19" i="9"/>
  <c r="H38" i="9" s="1"/>
  <c r="F17" i="9"/>
  <c r="F21" i="10" l="1"/>
  <c r="F26" i="10" s="1"/>
  <c r="F38" i="12" s="1"/>
  <c r="E26" i="10"/>
  <c r="E38" i="12" s="1"/>
  <c r="F8" i="8"/>
  <c r="F12" i="8"/>
  <c r="F46" i="8"/>
  <c r="E52" i="8"/>
  <c r="F44" i="8"/>
  <c r="E58" i="8"/>
  <c r="E54" i="8"/>
  <c r="F19" i="8"/>
  <c r="F20" i="8" s="1"/>
  <c r="D38" i="8"/>
  <c r="F26" i="8"/>
  <c r="F38" i="8"/>
  <c r="F40" i="8" s="1"/>
  <c r="E39" i="8"/>
  <c r="E38" i="8"/>
  <c r="E32" i="8"/>
  <c r="E33" i="8"/>
  <c r="E26" i="8"/>
  <c r="E14" i="8"/>
  <c r="E20" i="8"/>
  <c r="E70" i="12" l="1"/>
  <c r="E72" i="12" s="1"/>
  <c r="F52" i="8"/>
  <c r="F71" i="8" s="1"/>
  <c r="F14" i="8"/>
  <c r="F39" i="9"/>
  <c r="E40" i="8"/>
  <c r="H70" i="12"/>
  <c r="G70" i="12"/>
  <c r="F71" i="12"/>
  <c r="F41" i="9" l="1"/>
  <c r="H39" i="9"/>
  <c r="H41" i="9" s="1"/>
  <c r="D31" i="10"/>
  <c r="D58" i="8" l="1"/>
  <c r="D52" i="8"/>
  <c r="D61" i="10"/>
  <c r="D20" i="8"/>
  <c r="F60" i="10"/>
  <c r="D59" i="12"/>
  <c r="D68" i="12" s="1"/>
  <c r="D14" i="12"/>
  <c r="D42" i="10"/>
  <c r="D51" i="10"/>
  <c r="D34" i="10"/>
  <c r="D52" i="10" l="1"/>
  <c r="D38" i="12" s="1"/>
  <c r="D70" i="12" s="1"/>
  <c r="D71" i="12"/>
  <c r="F61" i="10"/>
  <c r="D40" i="8"/>
  <c r="D71" i="8" s="1"/>
  <c r="D39" i="9" s="1"/>
  <c r="D14" i="8"/>
  <c r="D27" i="12" l="1"/>
  <c r="D22" i="12"/>
  <c r="D25" i="10"/>
  <c r="D21" i="10"/>
  <c r="D26" i="10" l="1"/>
  <c r="F67" i="12" l="1"/>
  <c r="F66" i="12"/>
  <c r="I66" i="12" s="1"/>
  <c r="F65" i="12"/>
  <c r="I65" i="12" s="1"/>
  <c r="F64" i="12"/>
  <c r="F63" i="12"/>
  <c r="F62" i="12"/>
  <c r="I62" i="12" s="1"/>
  <c r="F61" i="12"/>
  <c r="I61" i="12" s="1"/>
  <c r="F60" i="12"/>
  <c r="F58" i="12"/>
  <c r="I58" i="12" s="1"/>
  <c r="F57" i="12"/>
  <c r="I57" i="12" s="1"/>
  <c r="F56" i="12"/>
  <c r="F55" i="12"/>
  <c r="F54" i="12"/>
  <c r="I54" i="12" s="1"/>
  <c r="F53" i="12"/>
  <c r="I53" i="12" s="1"/>
  <c r="F50" i="12"/>
  <c r="I50" i="12" s="1"/>
  <c r="F49" i="12"/>
  <c r="I49" i="12" s="1"/>
  <c r="F48" i="12"/>
  <c r="F47" i="12"/>
  <c r="F46" i="12"/>
  <c r="I46" i="12" s="1"/>
  <c r="F45" i="12"/>
  <c r="I45" i="12" s="1"/>
  <c r="F44" i="12"/>
  <c r="F43" i="12"/>
  <c r="F42" i="12"/>
  <c r="I42" i="12" s="1"/>
  <c r="F41" i="12"/>
  <c r="I41" i="12" s="1"/>
  <c r="F40" i="12"/>
  <c r="F39" i="12"/>
  <c r="F70" i="12"/>
  <c r="F72" i="12" s="1"/>
  <c r="I72" i="12" s="1"/>
  <c r="F37" i="12"/>
  <c r="I37" i="12" s="1"/>
  <c r="F36" i="12"/>
  <c r="F35" i="12"/>
  <c r="F34" i="12"/>
  <c r="F33" i="12"/>
  <c r="I33" i="12" s="1"/>
  <c r="F32" i="12"/>
  <c r="F31" i="12"/>
  <c r="F30" i="12"/>
  <c r="I30" i="12" s="1"/>
  <c r="F29" i="12"/>
  <c r="I29" i="12" s="1"/>
  <c r="F28" i="12"/>
  <c r="I26" i="12"/>
  <c r="F25" i="12"/>
  <c r="I25" i="12" s="1"/>
  <c r="F24" i="12"/>
  <c r="I23" i="12"/>
  <c r="I22" i="12"/>
  <c r="I21" i="12"/>
  <c r="F20" i="12"/>
  <c r="F19" i="12"/>
  <c r="I18" i="12"/>
  <c r="F17" i="12"/>
  <c r="I17" i="12" s="1"/>
  <c r="F15" i="12"/>
  <c r="I14" i="12"/>
  <c r="I13" i="12"/>
  <c r="F11" i="12"/>
  <c r="F10" i="12"/>
  <c r="I10" i="12" s="1"/>
  <c r="F9" i="12"/>
  <c r="F72" i="10"/>
  <c r="F71" i="10"/>
  <c r="F70" i="10"/>
  <c r="I70" i="10" s="1"/>
  <c r="F69" i="10"/>
  <c r="I69" i="10" s="1"/>
  <c r="F68" i="10"/>
  <c r="F67" i="10"/>
  <c r="I66" i="10"/>
  <c r="F65" i="10"/>
  <c r="I65" i="10" s="1"/>
  <c r="F64" i="10"/>
  <c r="F62" i="10"/>
  <c r="I62" i="10" s="1"/>
  <c r="F59" i="10"/>
  <c r="F58" i="10"/>
  <c r="I58" i="10" s="1"/>
  <c r="F57" i="10"/>
  <c r="I57" i="10" s="1"/>
  <c r="F56" i="10"/>
  <c r="F55" i="10"/>
  <c r="F54" i="10"/>
  <c r="I54" i="10" s="1"/>
  <c r="F53" i="10"/>
  <c r="I53" i="10" s="1"/>
  <c r="I50" i="10"/>
  <c r="F49" i="10"/>
  <c r="I49" i="10" s="1"/>
  <c r="F48" i="10"/>
  <c r="I48" i="10" s="1"/>
  <c r="F47" i="10"/>
  <c r="I46" i="10"/>
  <c r="F45" i="10"/>
  <c r="I45" i="10" s="1"/>
  <c r="F44" i="10"/>
  <c r="F43" i="10"/>
  <c r="I42" i="10"/>
  <c r="I41" i="10"/>
  <c r="F40" i="10"/>
  <c r="I40" i="10" s="1"/>
  <c r="F39" i="10"/>
  <c r="I39" i="10" s="1"/>
  <c r="F38" i="10"/>
  <c r="I38" i="10" s="1"/>
  <c r="I37" i="10"/>
  <c r="F36" i="10"/>
  <c r="I36" i="10" s="1"/>
  <c r="F35" i="10"/>
  <c r="I35" i="10" s="1"/>
  <c r="F34" i="10"/>
  <c r="I34" i="10" s="1"/>
  <c r="F33" i="10"/>
  <c r="I33" i="10" s="1"/>
  <c r="F32" i="10"/>
  <c r="F30" i="10"/>
  <c r="I30" i="10" s="1"/>
  <c r="I29" i="10"/>
  <c r="F28" i="10"/>
  <c r="I28" i="10" s="1"/>
  <c r="I26" i="10"/>
  <c r="I25" i="10"/>
  <c r="I24" i="10"/>
  <c r="F22" i="10"/>
  <c r="I22" i="10" s="1"/>
  <c r="I21" i="10"/>
  <c r="F20" i="10"/>
  <c r="I19" i="10"/>
  <c r="F18" i="10"/>
  <c r="I18" i="10" s="1"/>
  <c r="F17" i="10"/>
  <c r="I17" i="10" s="1"/>
  <c r="F16" i="10"/>
  <c r="I16" i="10" s="1"/>
  <c r="F15" i="10"/>
  <c r="I14" i="10"/>
  <c r="F13" i="10"/>
  <c r="I13" i="10" s="1"/>
  <c r="F12" i="10"/>
  <c r="I12" i="10" s="1"/>
  <c r="F11" i="10"/>
  <c r="F10" i="10"/>
  <c r="I10" i="10" s="1"/>
  <c r="F9" i="10"/>
  <c r="I9" i="10" s="1"/>
  <c r="E36" i="9"/>
  <c r="E35" i="9"/>
  <c r="E34" i="9"/>
  <c r="H34" i="9" s="1"/>
  <c r="E33" i="9"/>
  <c r="E32" i="9"/>
  <c r="E31" i="9"/>
  <c r="E30" i="9"/>
  <c r="H30" i="9" s="1"/>
  <c r="E29" i="9"/>
  <c r="E28" i="9"/>
  <c r="E27" i="9"/>
  <c r="E26" i="9"/>
  <c r="H26" i="9" s="1"/>
  <c r="E25" i="9"/>
  <c r="E24" i="9"/>
  <c r="E23" i="9"/>
  <c r="E22" i="9"/>
  <c r="H22" i="9" s="1"/>
  <c r="E21" i="9"/>
  <c r="E20" i="9"/>
  <c r="H18" i="9"/>
  <c r="E16" i="9"/>
  <c r="E15" i="9"/>
  <c r="E14" i="9"/>
  <c r="H14" i="9" s="1"/>
  <c r="E13" i="9"/>
  <c r="E12" i="9"/>
  <c r="E11" i="9"/>
  <c r="E10" i="9"/>
  <c r="H10" i="9" s="1"/>
  <c r="E9" i="9"/>
  <c r="E8" i="9"/>
  <c r="E41" i="9"/>
  <c r="F70" i="8"/>
  <c r="F69" i="8"/>
  <c r="I69" i="8" s="1"/>
  <c r="F68" i="8"/>
  <c r="I68" i="8" s="1"/>
  <c r="F67" i="8"/>
  <c r="F66" i="8"/>
  <c r="I66" i="8" s="1"/>
  <c r="F65" i="8"/>
  <c r="F64" i="8"/>
  <c r="I64" i="8" s="1"/>
  <c r="F63" i="8"/>
  <c r="F62" i="8"/>
  <c r="I62" i="8" s="1"/>
  <c r="F61" i="8"/>
  <c r="F60" i="8"/>
  <c r="I60" i="8" s="1"/>
  <c r="F59" i="8"/>
  <c r="F58" i="8"/>
  <c r="F57" i="8"/>
  <c r="I57" i="8" s="1"/>
  <c r="F56" i="8"/>
  <c r="I56" i="8" s="1"/>
  <c r="F55" i="8"/>
  <c r="F54" i="8"/>
  <c r="I54" i="8" s="1"/>
  <c r="F53" i="8"/>
  <c r="I53" i="8" s="1"/>
  <c r="F51" i="8"/>
  <c r="F50" i="8"/>
  <c r="I50" i="8" s="1"/>
  <c r="F49" i="8"/>
  <c r="I49" i="8" s="1"/>
  <c r="F48" i="8"/>
  <c r="I48" i="8" s="1"/>
  <c r="F47" i="8"/>
  <c r="I46" i="8"/>
  <c r="F45" i="8"/>
  <c r="I45" i="8" s="1"/>
  <c r="I44" i="8"/>
  <c r="F43" i="8"/>
  <c r="I42" i="8"/>
  <c r="F41" i="8"/>
  <c r="I41" i="8" s="1"/>
  <c r="I40" i="8"/>
  <c r="F39" i="8"/>
  <c r="I38" i="8"/>
  <c r="F37" i="8"/>
  <c r="I37" i="8" s="1"/>
  <c r="I36" i="8"/>
  <c r="F35" i="8"/>
  <c r="F34" i="8"/>
  <c r="I34" i="8" s="1"/>
  <c r="F33" i="8"/>
  <c r="I33" i="8" s="1"/>
  <c r="F32" i="8"/>
  <c r="I32" i="8" s="1"/>
  <c r="F31" i="8"/>
  <c r="F30" i="8"/>
  <c r="I30" i="8" s="1"/>
  <c r="F29" i="8"/>
  <c r="I29" i="8" s="1"/>
  <c r="F28" i="8"/>
  <c r="I28" i="8" s="1"/>
  <c r="F27" i="8"/>
  <c r="I26" i="8"/>
  <c r="F25" i="8"/>
  <c r="I25" i="8" s="1"/>
  <c r="F24" i="8"/>
  <c r="I24" i="8" s="1"/>
  <c r="F23" i="8"/>
  <c r="F22" i="8"/>
  <c r="I22" i="8" s="1"/>
  <c r="I21" i="8"/>
  <c r="I20" i="8"/>
  <c r="F18" i="8"/>
  <c r="I18" i="8" s="1"/>
  <c r="F17" i="8"/>
  <c r="I17" i="8" s="1"/>
  <c r="F16" i="8"/>
  <c r="I16" i="8" s="1"/>
  <c r="F15" i="8"/>
  <c r="I14" i="8"/>
  <c r="I13" i="8"/>
  <c r="I10" i="8"/>
  <c r="I9" i="8"/>
  <c r="I8" i="8"/>
  <c r="I72" i="10"/>
  <c r="I71" i="10"/>
  <c r="I71" i="12"/>
  <c r="I68" i="12"/>
  <c r="I67" i="12"/>
  <c r="I64" i="12"/>
  <c r="I63" i="12"/>
  <c r="I60" i="12"/>
  <c r="I59" i="12"/>
  <c r="I56" i="12"/>
  <c r="I55" i="12"/>
  <c r="I52" i="12"/>
  <c r="I51" i="12"/>
  <c r="I48" i="12"/>
  <c r="I47" i="12"/>
  <c r="I44" i="12"/>
  <c r="I43" i="12"/>
  <c r="I40" i="12"/>
  <c r="I39" i="12"/>
  <c r="I36" i="12"/>
  <c r="I35" i="12"/>
  <c r="I34" i="12"/>
  <c r="I32" i="12"/>
  <c r="I31" i="12"/>
  <c r="I28" i="12"/>
  <c r="I27" i="12"/>
  <c r="I24" i="12"/>
  <c r="I20" i="12"/>
  <c r="I19" i="12"/>
  <c r="I16" i="12"/>
  <c r="I15" i="12"/>
  <c r="I12" i="12"/>
  <c r="I11" i="12"/>
  <c r="I9" i="12"/>
  <c r="I68" i="10"/>
  <c r="I67" i="10"/>
  <c r="I64" i="10"/>
  <c r="I63" i="10"/>
  <c r="I60" i="10"/>
  <c r="I59" i="10"/>
  <c r="I56" i="10"/>
  <c r="I55" i="10"/>
  <c r="I47" i="10"/>
  <c r="I44" i="10"/>
  <c r="I43" i="10"/>
  <c r="I32" i="10"/>
  <c r="I27" i="10"/>
  <c r="I23" i="10"/>
  <c r="I20" i="10"/>
  <c r="I15" i="10"/>
  <c r="I11" i="10"/>
  <c r="I8" i="10"/>
  <c r="D40" i="9"/>
  <c r="H36" i="9"/>
  <c r="H35" i="9"/>
  <c r="H33" i="9"/>
  <c r="H32" i="9"/>
  <c r="H31" i="9"/>
  <c r="H29" i="9"/>
  <c r="H28" i="9"/>
  <c r="H27" i="9"/>
  <c r="H25" i="9"/>
  <c r="H24" i="9"/>
  <c r="H23" i="9"/>
  <c r="H21" i="9"/>
  <c r="H20" i="9"/>
  <c r="H16" i="9"/>
  <c r="H15" i="9"/>
  <c r="H13" i="9"/>
  <c r="H12" i="9"/>
  <c r="H11" i="9"/>
  <c r="H9" i="9"/>
  <c r="H8" i="9"/>
  <c r="I70" i="8"/>
  <c r="I67" i="8"/>
  <c r="I65" i="8"/>
  <c r="I63" i="8"/>
  <c r="I61" i="8"/>
  <c r="I59" i="8"/>
  <c r="I58" i="8"/>
  <c r="I55" i="8"/>
  <c r="H52" i="8"/>
  <c r="H71" i="8" s="1"/>
  <c r="G52" i="8"/>
  <c r="G71" i="8" s="1"/>
  <c r="I51" i="8"/>
  <c r="I47" i="8"/>
  <c r="I43" i="8"/>
  <c r="I39" i="8"/>
  <c r="I35" i="8"/>
  <c r="I31" i="8"/>
  <c r="I27" i="8"/>
  <c r="I23" i="8"/>
  <c r="I19" i="8"/>
  <c r="I15" i="8"/>
  <c r="I11" i="8"/>
  <c r="D72" i="12" l="1"/>
  <c r="I61" i="10"/>
  <c r="I51" i="10"/>
  <c r="I31" i="10"/>
  <c r="D41" i="9"/>
  <c r="I71" i="8"/>
  <c r="I52" i="8"/>
  <c r="I52" i="10" l="1"/>
  <c r="I38" i="12" s="1"/>
  <c r="I70" i="12" s="1"/>
</calcChain>
</file>

<file path=xl/sharedStrings.xml><?xml version="1.0" encoding="utf-8"?>
<sst xmlns="http://schemas.openxmlformats.org/spreadsheetml/2006/main" count="653" uniqueCount="525">
  <si>
    <t xml:space="preserve">Mindösszesen Kiadás: </t>
  </si>
  <si>
    <t xml:space="preserve">Finaszírozási kiadás összesen: </t>
  </si>
  <si>
    <t xml:space="preserve">Költségvetési Kiadás összesen: </t>
  </si>
  <si>
    <t>K9</t>
  </si>
  <si>
    <t>K94</t>
  </si>
  <si>
    <t>Váltókiadások</t>
  </si>
  <si>
    <t>K93</t>
  </si>
  <si>
    <t>Adóssághoz nem kapcsolódó származékos ügyletek kiadásai</t>
  </si>
  <si>
    <t>K92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</si>
  <si>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</si>
  <si>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</si>
  <si>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</si>
  <si>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</si>
  <si>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</si>
  <si>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</si>
  <si>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</si>
  <si>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</si>
  <si>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</si>
  <si>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</si>
  <si>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</si>
  <si>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K919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</si>
  <si>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</si>
  <si>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</si>
  <si>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</si>
  <si>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</si>
  <si>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</si>
  <si>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</si>
  <si>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</si>
  <si>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</si>
  <si>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</si>
  <si>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</si>
  <si>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</si>
  <si>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</si>
  <si>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</si>
  <si>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</si>
  <si>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</si>
  <si>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</si>
  <si>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</si>
  <si>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</si>
  <si>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</si>
  <si>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</si>
  <si>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</si>
  <si>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</si>
  <si>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</si>
  <si>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8.</t>
  </si>
  <si>
    <t>K9123</t>
  </si>
  <si>
    <t>Kincstárjegyek beváltása</t>
  </si>
  <si>
    <t>7.</t>
  </si>
  <si>
    <t>K9122</t>
  </si>
  <si>
    <t>Befektetési célú belföldi értékpapírok vásárlása</t>
  </si>
  <si>
    <t>6.</t>
  </si>
  <si>
    <t>K9121</t>
  </si>
  <si>
    <t>Forgatási célú belföldi értékpapírok vásárlása</t>
  </si>
  <si>
    <t>5.</t>
  </si>
  <si>
    <t>K911</t>
  </si>
  <si>
    <t>4.</t>
  </si>
  <si>
    <t>K9113</t>
  </si>
  <si>
    <t>Rövid lejáratú hitelek, kölcsönök törlesztése pénzügyi vállalkozásnak</t>
  </si>
  <si>
    <t>3.</t>
  </si>
  <si>
    <t>K9112</t>
  </si>
  <si>
    <t>Likviditási célú hitelek, kölcsönök törlesztése pénzügyi vállalkozásnak</t>
  </si>
  <si>
    <t>2.</t>
  </si>
  <si>
    <t>K9111</t>
  </si>
  <si>
    <t>Hosszú lejáratú hitelek, kölcsönök törlesztése pénzügyi vállalkozásnak</t>
  </si>
  <si>
    <t>1.</t>
  </si>
  <si>
    <t>Rovat
száma</t>
  </si>
  <si>
    <t>Rovat megnevezése</t>
  </si>
  <si>
    <t>Sor-
szám</t>
  </si>
  <si>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</si>
  <si>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</si>
  <si>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</si>
  <si>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</si>
  <si>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</si>
  <si>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</si>
  <si>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</si>
  <si>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</si>
  <si>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</si>
  <si>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</si>
  <si>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</si>
  <si>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</si>
  <si>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</si>
  <si>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</si>
  <si>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</si>
  <si>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</si>
  <si>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</si>
  <si>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</si>
  <si>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</si>
  <si>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</si>
  <si>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</si>
  <si>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</si>
  <si>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</si>
  <si>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</si>
  <si>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</si>
  <si>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</si>
  <si>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</si>
  <si>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</si>
  <si>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</si>
  <si>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</si>
  <si>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</si>
  <si>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</si>
  <si>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</si>
  <si>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</si>
  <si>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</si>
  <si>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</si>
  <si>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</si>
  <si>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</si>
  <si>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</si>
  <si>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</si>
  <si>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</si>
  <si>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</si>
  <si>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</si>
  <si>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</si>
  <si>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</si>
  <si>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</si>
  <si>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</si>
  <si>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</si>
  <si>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</si>
  <si>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</si>
  <si>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</si>
  <si>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</si>
  <si>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</si>
  <si>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</si>
  <si>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</si>
  <si>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</si>
  <si>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</si>
  <si>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</si>
  <si>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</si>
  <si>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</si>
  <si>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</si>
  <si>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</si>
  <si>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</si>
  <si>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</si>
  <si>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</si>
  <si>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</si>
  <si>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</si>
  <si>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</si>
  <si>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</si>
  <si>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</si>
  <si>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</si>
  <si>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</si>
  <si>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</si>
  <si>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</si>
  <si>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</si>
  <si>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</si>
  <si>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</si>
  <si>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</si>
  <si>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</si>
  <si>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</si>
  <si>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</si>
  <si>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</si>
  <si>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</si>
  <si>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</si>
  <si>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</si>
  <si>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</si>
  <si>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</si>
  <si>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</si>
  <si>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</si>
  <si>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</si>
  <si>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</si>
  <si>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</si>
  <si>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</si>
  <si>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</si>
  <si>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</si>
  <si>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</si>
  <si>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</si>
  <si>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</si>
  <si>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</si>
  <si>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</si>
  <si>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</si>
  <si>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</si>
  <si>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</si>
  <si>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</si>
  <si>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</si>
  <si>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</si>
  <si>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</si>
  <si>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</si>
  <si>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</si>
  <si>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</si>
  <si>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</si>
  <si>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</si>
  <si>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</si>
  <si>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</si>
  <si>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</si>
  <si>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</si>
  <si>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</si>
  <si>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</si>
  <si>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</si>
  <si>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</si>
  <si>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</si>
  <si>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</si>
  <si>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</si>
  <si>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</si>
  <si>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</si>
  <si>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</si>
  <si>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</si>
  <si>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</si>
  <si>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</si>
  <si>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</si>
  <si>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</si>
  <si>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</si>
  <si>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</si>
  <si>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</si>
  <si>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</si>
  <si>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</si>
  <si>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</si>
  <si>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</si>
  <si>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</si>
  <si>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</si>
  <si>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</si>
  <si>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</si>
  <si>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</si>
  <si>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</si>
  <si>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</si>
  <si>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</si>
  <si>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</si>
  <si>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</si>
  <si>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</si>
  <si>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</si>
  <si>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</si>
  <si>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</si>
  <si>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</si>
  <si>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</si>
  <si>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</si>
  <si>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</si>
  <si>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</si>
  <si>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</si>
  <si>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</si>
  <si>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</si>
  <si>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</si>
  <si>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</si>
  <si>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</si>
  <si>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</si>
  <si>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</si>
  <si>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</si>
  <si>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</si>
  <si>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</si>
  <si>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</si>
  <si>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</si>
  <si>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</si>
  <si>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</si>
  <si>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</si>
  <si>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</si>
  <si>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</si>
  <si>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</si>
  <si>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</si>
  <si>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</si>
  <si>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</si>
  <si>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</si>
  <si>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</si>
  <si>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</si>
  <si>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</si>
  <si>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</si>
  <si>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</si>
  <si>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</si>
  <si>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</si>
  <si>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</si>
  <si>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</si>
  <si>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</si>
  <si>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</si>
  <si>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</si>
  <si>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</si>
  <si>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</si>
  <si>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</si>
  <si>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</si>
  <si>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</si>
  <si>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</si>
  <si>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</si>
  <si>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</si>
  <si>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</si>
  <si>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</si>
  <si>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</si>
  <si>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</si>
  <si>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14</t>
  </si>
  <si>
    <t>K1113</t>
  </si>
  <si>
    <t>Foglalkoztatottak egyéb személyi juttatásai</t>
  </si>
  <si>
    <t>13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</si>
  <si>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</si>
  <si>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</si>
  <si>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</si>
  <si>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</si>
  <si>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</si>
  <si>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</si>
  <si>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</si>
  <si>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</si>
  <si>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</si>
  <si>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</si>
  <si>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</si>
  <si>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</si>
  <si>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</si>
  <si>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</si>
  <si>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</si>
  <si>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</si>
  <si>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</si>
  <si>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</si>
  <si>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</si>
  <si>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</si>
  <si>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</si>
  <si>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</si>
  <si>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</si>
  <si>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</si>
  <si>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</si>
  <si>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</si>
  <si>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</si>
  <si>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</si>
  <si>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</si>
  <si>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</si>
  <si>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</si>
  <si>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</si>
  <si>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</si>
  <si>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</si>
  <si>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 xml:space="preserve">Mindösszesen: </t>
  </si>
  <si>
    <t>Finanszírozási bevétel:</t>
  </si>
  <si>
    <t>Költségvetési bevétel: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</si>
  <si>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</si>
  <si>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</si>
  <si>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</si>
  <si>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</si>
  <si>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</si>
  <si>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</si>
  <si>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</si>
  <si>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</si>
  <si>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</si>
  <si>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</si>
  <si>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</si>
  <si>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</si>
  <si>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</si>
  <si>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</si>
  <si>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</si>
  <si>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</si>
  <si>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</si>
  <si>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</si>
  <si>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</si>
  <si>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</si>
  <si>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</si>
  <si>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</si>
  <si>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</si>
  <si>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</si>
  <si>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</si>
  <si>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</si>
  <si>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</si>
  <si>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</si>
  <si>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</si>
  <si>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</si>
  <si>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</si>
  <si>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</si>
  <si>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</si>
  <si>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</si>
  <si>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</si>
  <si>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</si>
  <si>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</si>
  <si>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</si>
  <si>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</si>
  <si>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</si>
  <si>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</si>
  <si>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</si>
  <si>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</si>
  <si>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</si>
  <si>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</si>
  <si>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</si>
  <si>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</si>
  <si>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</si>
  <si>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</si>
  <si>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</si>
  <si>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</si>
  <si>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</si>
  <si>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</si>
  <si>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</si>
  <si>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</si>
  <si>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</si>
  <si>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</si>
  <si>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</si>
  <si>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</si>
  <si>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</si>
  <si>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 xml:space="preserve">Tószeg Községi
 Önkormányzat </t>
  </si>
  <si>
    <t>B1-B7</t>
  </si>
  <si>
    <t>Költségvetési bevételek (=13+19+33+45+51+57+63)</t>
  </si>
  <si>
    <t>B7</t>
  </si>
  <si>
    <t>Felhalmozási célú átvett pénzeszközök (=58+…+62)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</si>
  <si>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</si>
  <si>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</si>
  <si>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</si>
  <si>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</si>
  <si>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</si>
  <si>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</si>
  <si>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</si>
  <si>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</si>
  <si>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</si>
  <si>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</si>
  <si>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B6</t>
  </si>
  <si>
    <t>Működési célú átvett pénzeszközök (=52+…+56)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</si>
  <si>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</si>
  <si>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</si>
  <si>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</si>
  <si>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</si>
  <si>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</si>
  <si>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</si>
  <si>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</si>
  <si>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</si>
  <si>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</si>
  <si>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</si>
  <si>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B5</t>
  </si>
  <si>
    <t>Felhalmozási bevételek (=46+…+50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</si>
  <si>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</si>
  <si>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</si>
  <si>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</si>
  <si>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</si>
  <si>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</si>
  <si>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</si>
  <si>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</si>
  <si>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</si>
  <si>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</si>
  <si>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</si>
  <si>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</si>
  <si>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</si>
  <si>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</si>
  <si>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</si>
  <si>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</si>
  <si>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</si>
  <si>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</si>
  <si>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</si>
  <si>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</si>
  <si>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</si>
  <si>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</si>
  <si>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</si>
  <si>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</si>
  <si>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</si>
  <si>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</si>
  <si>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</si>
  <si>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</si>
  <si>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</si>
  <si>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</si>
  <si>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</si>
  <si>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</si>
  <si>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</si>
  <si>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</si>
  <si>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</si>
  <si>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B36</t>
  </si>
  <si>
    <t xml:space="preserve">Egyéb közhatalmi bevételek </t>
  </si>
  <si>
    <t>B35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</si>
  <si>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</si>
  <si>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</si>
  <si>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</si>
  <si>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</si>
  <si>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</si>
  <si>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</si>
  <si>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</si>
  <si>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</si>
  <si>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</si>
  <si>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</si>
  <si>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</si>
  <si>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</si>
  <si>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</si>
  <si>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</si>
  <si>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</si>
  <si>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</si>
  <si>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</si>
  <si>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</si>
  <si>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</si>
  <si>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</si>
  <si>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</si>
  <si>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</si>
  <si>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</si>
  <si>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</si>
  <si>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</si>
  <si>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</si>
  <si>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</si>
  <si>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</si>
  <si>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</si>
  <si>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</si>
  <si>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</si>
  <si>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</si>
  <si>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</si>
  <si>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</si>
  <si>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</si>
  <si>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</si>
  <si>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</si>
  <si>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</si>
  <si>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</si>
  <si>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</si>
  <si>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</si>
  <si>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</si>
  <si>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</si>
  <si>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</si>
  <si>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</si>
  <si>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</si>
  <si>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</si>
  <si>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</si>
  <si>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</si>
  <si>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</si>
  <si>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</si>
  <si>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</si>
  <si>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</si>
  <si>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</si>
  <si>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</si>
  <si>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</si>
  <si>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</si>
  <si>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Önkormányzat Mindösszesen: </t>
  </si>
  <si>
    <t xml:space="preserve">Államigazgatási
 feladat </t>
  </si>
  <si>
    <t xml:space="preserve">Kötelező 
feladat </t>
  </si>
  <si>
    <t xml:space="preserve">Ebből </t>
  </si>
  <si>
    <t xml:space="preserve"> Ft-ban </t>
  </si>
  <si>
    <t xml:space="preserve">Önként vállalt feladat </t>
  </si>
  <si>
    <t>Hitel-, kölcsöntörlesztés államháztartáson kívülre (=96+97+98)</t>
  </si>
  <si>
    <t>Belföldi értékpapírok kiadásai (=100+…+105)</t>
  </si>
  <si>
    <t>Tulajdonosi kölcsönök kiadásai (=113+114)</t>
  </si>
  <si>
    <t>Belföldi finanszírozás kiadásai (=99+106+107+108+109+110+111+112+115)</t>
  </si>
  <si>
    <t>Külföldi finanszírozás kiadásai (=117+…+121)</t>
  </si>
  <si>
    <t>Finanszírozási kiadások (=116+122+123+124)</t>
  </si>
  <si>
    <t xml:space="preserve"> Tószeg Községi Önkormányzatának feladatai, kötelező -, államigazgatási -, önként vállat feladatonként  2020. évben </t>
  </si>
  <si>
    <t xml:space="preserve"> Eredeti előir.</t>
  </si>
  <si>
    <t>Mód. Előirányzat</t>
  </si>
  <si>
    <t>Eredeti előir.</t>
  </si>
  <si>
    <t>Módosított előir.</t>
  </si>
  <si>
    <t>Közhatalmi bevételek (=38+39)</t>
  </si>
  <si>
    <t>Működési bevételek (=41…+51)</t>
  </si>
  <si>
    <t>Felhalmozási célú támogatások államháztartáson belülről (=21+…+25)</t>
  </si>
  <si>
    <t>Működési célú támogatások államháztartáson belülről (=15+….19)</t>
  </si>
  <si>
    <t>Önkormányzatok működési támogatásai (=08+…13)</t>
  </si>
  <si>
    <t xml:space="preserve">Termékek és szolgáltatások adói (=30+…+37) </t>
  </si>
  <si>
    <t>Eredeti előirányzat</t>
  </si>
  <si>
    <t>Módosított előirányzat</t>
  </si>
  <si>
    <t xml:space="preserve">Reprez. Kiadások </t>
  </si>
  <si>
    <t>Foglalkoztatottak személyi juttatásai (=01+…+14)</t>
  </si>
  <si>
    <t xml:space="preserve">8. számú melléklet   a 7/ 2020.(IX.24.) számú rendeletéhez </t>
  </si>
  <si>
    <t xml:space="preserve">8. számú melléklet   7/ 2020.(IX.24.) számú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</si>
</sst>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164" formatCode="00"/>
    <numFmt numFmtId="165" formatCode="\ ##########"/>
    <numFmt numFmtId="166" formatCode="0__"/>
  </numFmts>
  <fonts count="10" x14ac:knownFonts="1">
    <font>
      <sz val="10"/>
      <name val="Arial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3"/>
      <name val="Calibri Light"/>
      <family val="2"/>
      <charset val="238"/>
      <scheme val="major"/>
    </font>
    <font>
      <sz val="13"/>
      <name val="Calibri Light"/>
      <family val="2"/>
      <charset val="238"/>
      <scheme val="major"/>
    </font>
    <font>
      <b/>
      <sz val="20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/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0" fillId="2" borderId="0" xfId="0" applyFill="1"/>
    <xf numFmtId="0" fontId="5" fillId="0" borderId="9" xfId="0" applyFont="1" applyBorder="1"/>
    <xf numFmtId="0" fontId="5" fillId="0" borderId="0" xfId="0" applyFont="1"/>
    <xf numFmtId="0" fontId="6" fillId="5" borderId="1" xfId="0" applyFont="1" applyFill="1" applyBorder="1" applyAlignment="1">
      <alignment horizontal="center" wrapText="1"/>
    </xf>
    <xf numFmtId="0" fontId="3" fillId="0" borderId="1" xfId="1" applyFont="1" applyBorder="1" applyAlignment="1">
      <alignment vertical="center"/>
    </xf>
    <xf numFmtId="41" fontId="5" fillId="0" borderId="1" xfId="0" applyNumberFormat="1" applyFont="1" applyBorder="1"/>
    <xf numFmtId="0" fontId="3" fillId="0" borderId="3" xfId="1" quotePrefix="1" applyFont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quotePrefix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left" vertical="center" wrapText="1" indent="1"/>
    </xf>
    <xf numFmtId="0" fontId="4" fillId="4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left" vertical="center" indent="1"/>
    </xf>
    <xf numFmtId="0" fontId="3" fillId="3" borderId="1" xfId="1" applyFont="1" applyFill="1" applyBorder="1" applyAlignment="1">
      <alignment horizontal="left" vertical="center" wrapText="1" indent="1"/>
    </xf>
    <xf numFmtId="0" fontId="5" fillId="3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indent="1"/>
    </xf>
    <xf numFmtId="166" fontId="3" fillId="0" borderId="1" xfId="1" applyNumberFormat="1" applyFont="1" applyBorder="1" applyAlignment="1">
      <alignment horizontal="left" vertical="center" indent="1"/>
    </xf>
    <xf numFmtId="41" fontId="6" fillId="4" borderId="1" xfId="0" applyNumberFormat="1" applyFont="1" applyFill="1" applyBorder="1"/>
    <xf numFmtId="0" fontId="4" fillId="5" borderId="3" xfId="1" quotePrefix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 wrapText="1" indent="1"/>
    </xf>
    <xf numFmtId="0" fontId="4" fillId="5" borderId="1" xfId="1" applyFont="1" applyFill="1" applyBorder="1" applyAlignment="1">
      <alignment vertical="center"/>
    </xf>
    <xf numFmtId="41" fontId="6" fillId="5" borderId="1" xfId="0" applyNumberFormat="1" applyFont="1" applyFill="1" applyBorder="1"/>
    <xf numFmtId="0" fontId="5" fillId="0" borderId="1" xfId="0" applyFont="1" applyBorder="1" applyAlignment="1">
      <alignment horizontal="center"/>
    </xf>
    <xf numFmtId="1" fontId="3" fillId="5" borderId="3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41" fontId="5" fillId="5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41" fontId="5" fillId="0" borderId="13" xfId="0" applyNumberFormat="1" applyFont="1" applyBorder="1"/>
    <xf numFmtId="0" fontId="5" fillId="2" borderId="6" xfId="0" applyFont="1" applyFill="1" applyBorder="1"/>
    <xf numFmtId="41" fontId="5" fillId="0" borderId="6" xfId="0" applyNumberFormat="1" applyFont="1" applyBorder="1"/>
    <xf numFmtId="0" fontId="5" fillId="2" borderId="8" xfId="0" applyFont="1" applyFill="1" applyBorder="1"/>
    <xf numFmtId="0" fontId="5" fillId="2" borderId="6" xfId="0" applyFont="1" applyFill="1" applyBorder="1" applyAlignment="1">
      <alignment horizontal="left" indent="1"/>
    </xf>
    <xf numFmtId="0" fontId="5" fillId="0" borderId="1" xfId="0" quotePrefix="1" applyFont="1" applyBorder="1" applyAlignment="1">
      <alignment horizontal="center"/>
    </xf>
    <xf numFmtId="0" fontId="5" fillId="0" borderId="7" xfId="0" applyFont="1" applyBorder="1"/>
    <xf numFmtId="41" fontId="5" fillId="5" borderId="15" xfId="0" applyNumberFormat="1" applyFont="1" applyFill="1" applyBorder="1"/>
    <xf numFmtId="0" fontId="5" fillId="0" borderId="16" xfId="0" applyFont="1" applyBorder="1" applyAlignment="1">
      <alignment horizontal="left" indent="1"/>
    </xf>
    <xf numFmtId="0" fontId="5" fillId="0" borderId="16" xfId="0" applyFont="1" applyBorder="1"/>
    <xf numFmtId="41" fontId="5" fillId="0" borderId="16" xfId="0" applyNumberFormat="1" applyFont="1" applyBorder="1"/>
    <xf numFmtId="0" fontId="6" fillId="5" borderId="15" xfId="0" applyFont="1" applyFill="1" applyBorder="1" applyAlignment="1">
      <alignment horizontal="left" indent="1"/>
    </xf>
    <xf numFmtId="0" fontId="6" fillId="5" borderId="15" xfId="0" applyFont="1" applyFill="1" applyBorder="1"/>
    <xf numFmtId="41" fontId="6" fillId="5" borderId="15" xfId="0" applyNumberFormat="1" applyFont="1" applyFill="1" applyBorder="1"/>
    <xf numFmtId="0" fontId="2" fillId="2" borderId="0" xfId="0" applyFont="1" applyFill="1"/>
    <xf numFmtId="0" fontId="6" fillId="4" borderId="1" xfId="0" applyFont="1" applyFill="1" applyBorder="1" applyAlignment="1">
      <alignment horizontal="center" wrapText="1"/>
    </xf>
    <xf numFmtId="1" fontId="3" fillId="4" borderId="3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41" fontId="5" fillId="4" borderId="1" xfId="0" applyNumberFormat="1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8" xfId="0" applyFont="1" applyFill="1" applyBorder="1" applyAlignment="1">
      <alignment horizontal="left" indent="1"/>
    </xf>
    <xf numFmtId="0" fontId="5" fillId="2" borderId="18" xfId="0" applyFont="1" applyFill="1" applyBorder="1"/>
    <xf numFmtId="41" fontId="5" fillId="0" borderId="18" xfId="0" applyNumberFormat="1" applyFont="1" applyBorder="1"/>
    <xf numFmtId="0" fontId="0" fillId="0" borderId="6" xfId="0" applyBorder="1"/>
    <xf numFmtId="0" fontId="5" fillId="0" borderId="10" xfId="0" applyFont="1" applyBorder="1"/>
    <xf numFmtId="0" fontId="6" fillId="5" borderId="19" xfId="0" applyFont="1" applyFill="1" applyBorder="1" applyAlignment="1">
      <alignment horizontal="left" indent="1"/>
    </xf>
    <xf numFmtId="0" fontId="6" fillId="5" borderId="19" xfId="0" applyFont="1" applyFill="1" applyBorder="1"/>
    <xf numFmtId="41" fontId="6" fillId="5" borderId="19" xfId="0" applyNumberFormat="1" applyFont="1" applyFill="1" applyBorder="1"/>
    <xf numFmtId="41" fontId="5" fillId="5" borderId="19" xfId="0" applyNumberFormat="1" applyFont="1" applyFill="1" applyBorder="1"/>
    <xf numFmtId="0" fontId="0" fillId="2" borderId="6" xfId="0" applyFill="1" applyBorder="1"/>
    <xf numFmtId="0" fontId="8" fillId="0" borderId="0" xfId="0" applyFont="1" applyBorder="1" applyAlignment="1">
      <alignment horizontal="right"/>
    </xf>
    <xf numFmtId="41" fontId="5" fillId="0" borderId="0" xfId="0" applyNumberFormat="1" applyFont="1" applyBorder="1"/>
    <xf numFmtId="0" fontId="0" fillId="0" borderId="0" xfId="0" applyBorder="1"/>
    <xf numFmtId="0" fontId="0" fillId="0" borderId="20" xfId="0" applyBorder="1"/>
    <xf numFmtId="0" fontId="7" fillId="0" borderId="2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4" borderId="22" xfId="0" applyFont="1" applyFill="1" applyBorder="1"/>
    <xf numFmtId="0" fontId="6" fillId="4" borderId="23" xfId="0" applyFont="1" applyFill="1" applyBorder="1" applyAlignment="1">
      <alignment horizontal="left" indent="1"/>
    </xf>
    <xf numFmtId="0" fontId="6" fillId="4" borderId="23" xfId="0" applyFont="1" applyFill="1" applyBorder="1"/>
    <xf numFmtId="41" fontId="6" fillId="4" borderId="23" xfId="0" applyNumberFormat="1" applyFont="1" applyFill="1" applyBorder="1"/>
    <xf numFmtId="0" fontId="6" fillId="4" borderId="22" xfId="0" applyFont="1" applyFill="1" applyBorder="1"/>
    <xf numFmtId="0" fontId="0" fillId="0" borderId="9" xfId="0" applyBorder="1"/>
    <xf numFmtId="0" fontId="0" fillId="0" borderId="14" xfId="0" applyBorder="1"/>
    <xf numFmtId="0" fontId="5" fillId="4" borderId="24" xfId="0" applyFont="1" applyFill="1" applyBorder="1"/>
    <xf numFmtId="0" fontId="6" fillId="4" borderId="25" xfId="0" applyFont="1" applyFill="1" applyBorder="1" applyAlignment="1">
      <alignment horizontal="left" indent="1"/>
    </xf>
    <xf numFmtId="0" fontId="6" fillId="4" borderId="25" xfId="0" applyFont="1" applyFill="1" applyBorder="1"/>
    <xf numFmtId="41" fontId="6" fillId="4" borderId="25" xfId="0" applyNumberFormat="1" applyFont="1" applyFill="1" applyBorder="1"/>
    <xf numFmtId="0" fontId="5" fillId="0" borderId="12" xfId="0" applyFont="1" applyBorder="1"/>
    <xf numFmtId="0" fontId="5" fillId="0" borderId="13" xfId="0" applyFont="1" applyBorder="1" applyAlignment="1">
      <alignment horizontal="left" indent="1"/>
    </xf>
    <xf numFmtId="0" fontId="5" fillId="0" borderId="13" xfId="0" applyFont="1" applyBorder="1"/>
    <xf numFmtId="0" fontId="6" fillId="4" borderId="26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8" fillId="0" borderId="0" xfId="0" applyFont="1" applyAlignment="1">
      <alignment horizontal="right"/>
    </xf>
    <xf numFmtId="164" fontId="4" fillId="5" borderId="2" xfId="1" applyNumberFormat="1" applyFont="1" applyFill="1" applyBorder="1" applyAlignment="1">
      <alignment horizontal="center" vertical="center" wrapText="1"/>
    </xf>
    <xf numFmtId="164" fontId="4" fillId="5" borderId="1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4" fillId="4" borderId="11" xfId="1" applyNumberFormat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4"/>
  <sheetViews>
    <sheetView topLeftCell="B1" zoomScaleNormal="100" zoomScaleSheetLayoutView="100" workbookViewId="0">
      <selection activeCell="F1" sqref="F1:I1"/>
    </sheetView>
  </sheetViews>
  <sheetFormatPr defaultRowHeight="12.75" x14ac:dyDescent="0.2"/>
  <cols>
    <col min="2" max="2" width="104.28515625" customWidth="1"/>
    <col min="3" max="3" width="9.140625" customWidth="1"/>
    <col min="4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A1" s="3"/>
      <c r="B1" s="3"/>
      <c r="C1" s="3"/>
      <c r="D1" s="3"/>
      <c r="E1" s="3"/>
      <c r="F1" s="88" t="s">
        <v>523</v>
      </c>
      <c r="G1" s="88"/>
      <c r="H1" s="88"/>
      <c r="I1" s="88"/>
    </row>
    <row r="2" spans="1:9" ht="15" customHeight="1" x14ac:dyDescent="0.2">
      <c r="A2" s="101" t="s">
        <v>508</v>
      </c>
      <c r="B2" s="101"/>
      <c r="C2" s="101"/>
      <c r="D2" s="101"/>
      <c r="E2" s="101"/>
      <c r="F2" s="101"/>
      <c r="G2" s="101"/>
      <c r="H2" s="101"/>
      <c r="I2" s="101"/>
    </row>
    <row r="3" spans="1:9" ht="15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</row>
    <row r="4" spans="1:9" ht="15" customHeight="1" x14ac:dyDescent="0.3">
      <c r="A4" s="3"/>
      <c r="B4" s="3"/>
      <c r="C4" s="3"/>
      <c r="D4" s="3"/>
      <c r="E4" s="3"/>
      <c r="F4" s="3"/>
      <c r="G4" s="3"/>
      <c r="H4" s="3"/>
      <c r="I4" s="33" t="s">
        <v>500</v>
      </c>
    </row>
    <row r="5" spans="1:9" ht="15" customHeight="1" x14ac:dyDescent="0.25">
      <c r="A5" s="89" t="s">
        <v>67</v>
      </c>
      <c r="B5" s="91" t="s">
        <v>66</v>
      </c>
      <c r="C5" s="93" t="s">
        <v>65</v>
      </c>
      <c r="D5" s="86" t="s">
        <v>511</v>
      </c>
      <c r="E5" s="86" t="s">
        <v>512</v>
      </c>
      <c r="F5" s="96" t="s">
        <v>499</v>
      </c>
      <c r="G5" s="97"/>
      <c r="H5" s="98"/>
      <c r="I5" s="99" t="s">
        <v>496</v>
      </c>
    </row>
    <row r="6" spans="1:9" ht="15" customHeight="1" x14ac:dyDescent="0.25">
      <c r="A6" s="90"/>
      <c r="B6" s="92"/>
      <c r="C6" s="94"/>
      <c r="D6" s="95"/>
      <c r="E6" s="87"/>
      <c r="F6" s="4" t="s">
        <v>498</v>
      </c>
      <c r="G6" s="4" t="s">
        <v>497</v>
      </c>
      <c r="H6" s="4" t="s">
        <v>501</v>
      </c>
      <c r="I6" s="100"/>
    </row>
    <row r="7" spans="1:9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/>
      <c r="F7" s="32" t="s">
        <v>53</v>
      </c>
      <c r="G7" s="32" t="s">
        <v>50</v>
      </c>
      <c r="H7" s="32" t="s">
        <v>47</v>
      </c>
      <c r="I7" s="32" t="s">
        <v>44</v>
      </c>
    </row>
    <row r="8" spans="1:9" ht="15" customHeight="1" x14ac:dyDescent="0.25">
      <c r="A8" s="7" t="s">
        <v>309</v>
      </c>
      <c r="B8" s="13" t="s">
        <v>495</v>
      </c>
      <c r="C8" s="5" t="s">
        <v>494</v>
      </c>
      <c r="D8" s="6">
        <v>18500000</v>
      </c>
      <c r="E8" s="6">
        <v>19557000</v>
      </c>
      <c r="F8" s="6">
        <f>SUM(E8)</f>
        <v>19557000</v>
      </c>
      <c r="G8" s="6"/>
      <c r="H8" s="6"/>
      <c r="I8" s="6">
        <f>SUM(F8:H8)</f>
        <v>19557000</v>
      </c>
    </row>
    <row r="9" spans="1:9" ht="15" customHeight="1" x14ac:dyDescent="0.25">
      <c r="A9" s="7" t="s">
        <v>306</v>
      </c>
      <c r="B9" s="13" t="s">
        <v>493</v>
      </c>
      <c r="C9" s="5" t="s">
        <v>492</v>
      </c>
      <c r="D9" s="6">
        <v>68665000</v>
      </c>
      <c r="E9" s="6">
        <v>76080000</v>
      </c>
      <c r="F9" s="6">
        <f>SUM(E9)</f>
        <v>76080000</v>
      </c>
      <c r="G9" s="6"/>
      <c r="H9" s="6"/>
      <c r="I9" s="6">
        <f>SUM(F9:H9)</f>
        <v>76080000</v>
      </c>
    </row>
    <row r="10" spans="1:9" ht="15" customHeight="1" x14ac:dyDescent="0.25">
      <c r="A10" s="7" t="s">
        <v>303</v>
      </c>
      <c r="B10" s="13" t="s">
        <v>491</v>
      </c>
      <c r="C10" s="5" t="s">
        <v>490</v>
      </c>
      <c r="D10" s="6">
        <v>28064000</v>
      </c>
      <c r="E10" s="6">
        <v>30349000</v>
      </c>
      <c r="F10" s="6">
        <f>SUM(E10)</f>
        <v>30349000</v>
      </c>
      <c r="G10" s="6"/>
      <c r="H10" s="6"/>
      <c r="I10" s="6">
        <f>SUM(F10:H10)</f>
        <v>30349000</v>
      </c>
    </row>
    <row r="11" spans="1:9" ht="15" customHeight="1" x14ac:dyDescent="0.25">
      <c r="A11" s="7" t="s">
        <v>300</v>
      </c>
      <c r="B11" s="13" t="s">
        <v>489</v>
      </c>
      <c r="C11" s="5" t="s">
        <v>488</v>
      </c>
      <c r="D11" s="6">
        <v>5711000</v>
      </c>
      <c r="E11" s="6">
        <v>7902000</v>
      </c>
      <c r="F11" s="6">
        <f>SUM(E11)</f>
        <v>7902000</v>
      </c>
      <c r="G11" s="6"/>
      <c r="H11" s="6"/>
      <c r="I11" s="6">
        <f>SUM(F11:H11)</f>
        <v>7902000</v>
      </c>
    </row>
    <row r="12" spans="1:9" ht="15" customHeight="1" x14ac:dyDescent="0.25">
      <c r="A12" s="7" t="s">
        <v>297</v>
      </c>
      <c r="B12" s="13" t="s">
        <v>487</v>
      </c>
      <c r="C12" s="5" t="s">
        <v>486</v>
      </c>
      <c r="D12" s="6">
        <v>3000000</v>
      </c>
      <c r="E12" s="6">
        <v>3000000</v>
      </c>
      <c r="F12" s="6">
        <f>SUM(E12)</f>
        <v>3000000</v>
      </c>
      <c r="G12" s="6"/>
      <c r="H12" s="6"/>
      <c r="I12" s="6">
        <v>0</v>
      </c>
    </row>
    <row r="13" spans="1:9" ht="15" customHeight="1" x14ac:dyDescent="0.25">
      <c r="A13" s="7" t="s">
        <v>294</v>
      </c>
      <c r="B13" s="13" t="s">
        <v>485</v>
      </c>
      <c r="C13" s="5" t="s">
        <v>484</v>
      </c>
      <c r="D13" s="6"/>
      <c r="E13" s="6">
        <v>3537000</v>
      </c>
      <c r="F13" s="6">
        <v>3537000</v>
      </c>
      <c r="G13" s="6"/>
      <c r="H13" s="6"/>
      <c r="I13" s="6">
        <f t="shared" ref="I13:I44" si="0">SUM(F13:H13)</f>
        <v>3537000</v>
      </c>
    </row>
    <row r="14" spans="1:9" ht="15" customHeight="1" x14ac:dyDescent="0.25">
      <c r="A14" s="25" t="s">
        <v>291</v>
      </c>
      <c r="B14" s="26" t="s">
        <v>517</v>
      </c>
      <c r="C14" s="27" t="s">
        <v>483</v>
      </c>
      <c r="D14" s="28">
        <f>SUM(D8:D13)</f>
        <v>123940000</v>
      </c>
      <c r="E14" s="28">
        <f>SUM(E8:E13)</f>
        <v>140425000</v>
      </c>
      <c r="F14" s="28">
        <f>SUM(F8:F13)</f>
        <v>140425000</v>
      </c>
      <c r="G14" s="28"/>
      <c r="H14" s="28"/>
      <c r="I14" s="28">
        <f t="shared" si="0"/>
        <v>140425000</v>
      </c>
    </row>
    <row r="15" spans="1:9" ht="15" customHeight="1" x14ac:dyDescent="0.25">
      <c r="A15" s="7" t="s">
        <v>288</v>
      </c>
      <c r="B15" s="13" t="s">
        <v>482</v>
      </c>
      <c r="C15" s="5" t="s">
        <v>481</v>
      </c>
      <c r="D15" s="6"/>
      <c r="E15" s="6"/>
      <c r="F15" s="6">
        <f t="shared" ref="F15:F70" si="1">D15</f>
        <v>0</v>
      </c>
      <c r="G15" s="6"/>
      <c r="H15" s="6"/>
      <c r="I15" s="6">
        <f t="shared" si="0"/>
        <v>0</v>
      </c>
    </row>
    <row r="16" spans="1:9" ht="15" customHeight="1" x14ac:dyDescent="0.25">
      <c r="A16" s="7" t="s">
        <v>285</v>
      </c>
      <c r="B16" s="13" t="s">
        <v>480</v>
      </c>
      <c r="C16" s="5" t="s">
        <v>479</v>
      </c>
      <c r="D16" s="6"/>
      <c r="E16" s="6"/>
      <c r="F16" s="6">
        <f t="shared" si="1"/>
        <v>0</v>
      </c>
      <c r="G16" s="6"/>
      <c r="H16" s="6"/>
      <c r="I16" s="6">
        <f t="shared" si="0"/>
        <v>0</v>
      </c>
    </row>
    <row r="17" spans="1:9" ht="15" customHeight="1" x14ac:dyDescent="0.25">
      <c r="A17" s="7" t="s">
        <v>282</v>
      </c>
      <c r="B17" s="13" t="s">
        <v>478</v>
      </c>
      <c r="C17" s="5" t="s">
        <v>477</v>
      </c>
      <c r="D17" s="6"/>
      <c r="E17" s="6"/>
      <c r="F17" s="6">
        <f t="shared" si="1"/>
        <v>0</v>
      </c>
      <c r="G17" s="6"/>
      <c r="H17" s="6"/>
      <c r="I17" s="6">
        <f t="shared" si="0"/>
        <v>0</v>
      </c>
    </row>
    <row r="18" spans="1:9" ht="15" customHeight="1" x14ac:dyDescent="0.25">
      <c r="A18" s="7" t="s">
        <v>279</v>
      </c>
      <c r="B18" s="13" t="s">
        <v>476</v>
      </c>
      <c r="C18" s="5" t="s">
        <v>475</v>
      </c>
      <c r="D18" s="6"/>
      <c r="E18" s="6"/>
      <c r="F18" s="6">
        <f t="shared" si="1"/>
        <v>0</v>
      </c>
      <c r="G18" s="6"/>
      <c r="H18" s="6"/>
      <c r="I18" s="6">
        <f t="shared" si="0"/>
        <v>0</v>
      </c>
    </row>
    <row r="19" spans="1:9" ht="15" customHeight="1" x14ac:dyDescent="0.25">
      <c r="A19" s="7" t="s">
        <v>276</v>
      </c>
      <c r="B19" s="13" t="s">
        <v>474</v>
      </c>
      <c r="C19" s="5" t="s">
        <v>473</v>
      </c>
      <c r="D19" s="6">
        <v>31559000</v>
      </c>
      <c r="E19" s="6">
        <v>33714000</v>
      </c>
      <c r="F19" s="6">
        <f>SUM(E19)</f>
        <v>33714000</v>
      </c>
      <c r="G19" s="6"/>
      <c r="H19" s="6"/>
      <c r="I19" s="6">
        <f t="shared" si="0"/>
        <v>33714000</v>
      </c>
    </row>
    <row r="20" spans="1:9" ht="15" customHeight="1" x14ac:dyDescent="0.25">
      <c r="A20" s="25" t="s">
        <v>275</v>
      </c>
      <c r="B20" s="26" t="s">
        <v>516</v>
      </c>
      <c r="C20" s="27" t="s">
        <v>472</v>
      </c>
      <c r="D20" s="28">
        <f>SUM(D15:D19)</f>
        <v>31559000</v>
      </c>
      <c r="E20" s="28">
        <f>SUM(E17:E19)</f>
        <v>33714000</v>
      </c>
      <c r="F20" s="28">
        <f>SUM(F19)</f>
        <v>33714000</v>
      </c>
      <c r="G20" s="28"/>
      <c r="H20" s="28"/>
      <c r="I20" s="28">
        <f t="shared" si="0"/>
        <v>33714000</v>
      </c>
    </row>
    <row r="21" spans="1:9" ht="15" customHeight="1" x14ac:dyDescent="0.25">
      <c r="A21" s="7" t="s">
        <v>272</v>
      </c>
      <c r="B21" s="13" t="s">
        <v>471</v>
      </c>
      <c r="C21" s="5" t="s">
        <v>470</v>
      </c>
      <c r="D21" s="6"/>
      <c r="E21" s="6">
        <v>155182000</v>
      </c>
      <c r="F21" s="6">
        <v>155182000</v>
      </c>
      <c r="G21" s="6"/>
      <c r="H21" s="6"/>
      <c r="I21" s="6">
        <f t="shared" si="0"/>
        <v>155182000</v>
      </c>
    </row>
    <row r="22" spans="1:9" ht="15" customHeight="1" x14ac:dyDescent="0.25">
      <c r="A22" s="7" t="s">
        <v>270</v>
      </c>
      <c r="B22" s="13" t="s">
        <v>469</v>
      </c>
      <c r="C22" s="5" t="s">
        <v>468</v>
      </c>
      <c r="D22" s="6"/>
      <c r="E22" s="6"/>
      <c r="F22" s="6">
        <f t="shared" si="1"/>
        <v>0</v>
      </c>
      <c r="G22" s="6"/>
      <c r="H22" s="6"/>
      <c r="I22" s="6">
        <f t="shared" si="0"/>
        <v>0</v>
      </c>
    </row>
    <row r="23" spans="1:9" ht="15" customHeight="1" x14ac:dyDescent="0.25">
      <c r="A23" s="7" t="s">
        <v>267</v>
      </c>
      <c r="B23" s="13" t="s">
        <v>467</v>
      </c>
      <c r="C23" s="5" t="s">
        <v>466</v>
      </c>
      <c r="D23" s="6"/>
      <c r="E23" s="6"/>
      <c r="F23" s="6">
        <f t="shared" si="1"/>
        <v>0</v>
      </c>
      <c r="G23" s="6"/>
      <c r="H23" s="6"/>
      <c r="I23" s="6">
        <f t="shared" si="0"/>
        <v>0</v>
      </c>
    </row>
    <row r="24" spans="1:9" ht="15" customHeight="1" x14ac:dyDescent="0.25">
      <c r="A24" s="7" t="s">
        <v>264</v>
      </c>
      <c r="B24" s="13" t="s">
        <v>465</v>
      </c>
      <c r="C24" s="5" t="s">
        <v>464</v>
      </c>
      <c r="D24" s="6"/>
      <c r="E24" s="6"/>
      <c r="F24" s="6">
        <f t="shared" si="1"/>
        <v>0</v>
      </c>
      <c r="G24" s="6"/>
      <c r="H24" s="6"/>
      <c r="I24" s="6">
        <f t="shared" si="0"/>
        <v>0</v>
      </c>
    </row>
    <row r="25" spans="1:9" ht="15" customHeight="1" x14ac:dyDescent="0.25">
      <c r="A25" s="7" t="s">
        <v>261</v>
      </c>
      <c r="B25" s="13" t="s">
        <v>463</v>
      </c>
      <c r="C25" s="5" t="s">
        <v>462</v>
      </c>
      <c r="D25" s="6"/>
      <c r="E25" s="6"/>
      <c r="F25" s="6">
        <f t="shared" si="1"/>
        <v>0</v>
      </c>
      <c r="G25" s="6"/>
      <c r="H25" s="6"/>
      <c r="I25" s="6">
        <f t="shared" si="0"/>
        <v>0</v>
      </c>
    </row>
    <row r="26" spans="1:9" ht="15" customHeight="1" x14ac:dyDescent="0.25">
      <c r="A26" s="25" t="s">
        <v>258</v>
      </c>
      <c r="B26" s="26" t="s">
        <v>515</v>
      </c>
      <c r="C26" s="27" t="s">
        <v>461</v>
      </c>
      <c r="D26" s="28"/>
      <c r="E26" s="28">
        <f>SUM(E21:E25)</f>
        <v>155182000</v>
      </c>
      <c r="F26" s="28">
        <f>SUM(F21:F25)</f>
        <v>155182000</v>
      </c>
      <c r="G26" s="28"/>
      <c r="H26" s="28"/>
      <c r="I26" s="28">
        <f t="shared" si="0"/>
        <v>155182000</v>
      </c>
    </row>
    <row r="27" spans="1:9" ht="15" customHeight="1" x14ac:dyDescent="0.25">
      <c r="A27" s="7" t="s">
        <v>255</v>
      </c>
      <c r="B27" s="13" t="s">
        <v>460</v>
      </c>
      <c r="C27" s="5" t="s">
        <v>459</v>
      </c>
      <c r="D27" s="6"/>
      <c r="E27" s="6"/>
      <c r="F27" s="6">
        <f t="shared" si="1"/>
        <v>0</v>
      </c>
      <c r="G27" s="6"/>
      <c r="H27" s="6"/>
      <c r="I27" s="6">
        <f t="shared" si="0"/>
        <v>0</v>
      </c>
    </row>
    <row r="28" spans="1:9" ht="15" customHeight="1" x14ac:dyDescent="0.25">
      <c r="A28" s="7" t="s">
        <v>252</v>
      </c>
      <c r="B28" s="13" t="s">
        <v>458</v>
      </c>
      <c r="C28" s="5" t="s">
        <v>457</v>
      </c>
      <c r="D28" s="6"/>
      <c r="E28" s="6"/>
      <c r="F28" s="6">
        <f t="shared" si="1"/>
        <v>0</v>
      </c>
      <c r="G28" s="6"/>
      <c r="H28" s="6"/>
      <c r="I28" s="6">
        <f t="shared" si="0"/>
        <v>0</v>
      </c>
    </row>
    <row r="29" spans="1:9" ht="15" customHeight="1" x14ac:dyDescent="0.25">
      <c r="A29" s="25" t="s">
        <v>249</v>
      </c>
      <c r="B29" s="26" t="s">
        <v>456</v>
      </c>
      <c r="C29" s="27" t="s">
        <v>455</v>
      </c>
      <c r="D29" s="28"/>
      <c r="E29" s="28"/>
      <c r="F29" s="28">
        <f t="shared" si="1"/>
        <v>0</v>
      </c>
      <c r="G29" s="28"/>
      <c r="H29" s="28"/>
      <c r="I29" s="28">
        <f t="shared" si="0"/>
        <v>0</v>
      </c>
    </row>
    <row r="30" spans="1:9" ht="15" customHeight="1" x14ac:dyDescent="0.25">
      <c r="A30" s="7" t="s">
        <v>246</v>
      </c>
      <c r="B30" s="13" t="s">
        <v>454</v>
      </c>
      <c r="C30" s="5" t="s">
        <v>453</v>
      </c>
      <c r="D30" s="6"/>
      <c r="E30" s="6"/>
      <c r="F30" s="6">
        <f t="shared" si="1"/>
        <v>0</v>
      </c>
      <c r="G30" s="6"/>
      <c r="H30" s="6"/>
      <c r="I30" s="6">
        <f t="shared" si="0"/>
        <v>0</v>
      </c>
    </row>
    <row r="31" spans="1:9" ht="15" customHeight="1" x14ac:dyDescent="0.25">
      <c r="A31" s="7" t="s">
        <v>243</v>
      </c>
      <c r="B31" s="13" t="s">
        <v>452</v>
      </c>
      <c r="C31" s="5" t="s">
        <v>451</v>
      </c>
      <c r="D31" s="6"/>
      <c r="E31" s="6"/>
      <c r="F31" s="6">
        <f t="shared" si="1"/>
        <v>0</v>
      </c>
      <c r="G31" s="6"/>
      <c r="H31" s="6"/>
      <c r="I31" s="6">
        <f t="shared" si="0"/>
        <v>0</v>
      </c>
    </row>
    <row r="32" spans="1:9" ht="15" customHeight="1" x14ac:dyDescent="0.25">
      <c r="A32" s="7" t="s">
        <v>240</v>
      </c>
      <c r="B32" s="13" t="s">
        <v>450</v>
      </c>
      <c r="C32" s="5" t="s">
        <v>449</v>
      </c>
      <c r="D32" s="6">
        <v>14700000</v>
      </c>
      <c r="E32" s="6">
        <f>SUM(D32)</f>
        <v>14700000</v>
      </c>
      <c r="F32" s="6">
        <f t="shared" si="1"/>
        <v>14700000</v>
      </c>
      <c r="G32" s="6"/>
      <c r="H32" s="6"/>
      <c r="I32" s="6">
        <f t="shared" si="0"/>
        <v>14700000</v>
      </c>
    </row>
    <row r="33" spans="1:9" ht="15" customHeight="1" x14ac:dyDescent="0.25">
      <c r="A33" s="7" t="s">
        <v>237</v>
      </c>
      <c r="B33" s="13" t="s">
        <v>448</v>
      </c>
      <c r="C33" s="5" t="s">
        <v>447</v>
      </c>
      <c r="D33" s="6">
        <v>280000000</v>
      </c>
      <c r="E33" s="6">
        <f>SUM(D33)</f>
        <v>280000000</v>
      </c>
      <c r="F33" s="6">
        <f t="shared" si="1"/>
        <v>280000000</v>
      </c>
      <c r="G33" s="6"/>
      <c r="H33" s="6"/>
      <c r="I33" s="6">
        <f t="shared" si="0"/>
        <v>280000000</v>
      </c>
    </row>
    <row r="34" spans="1:9" ht="15" customHeight="1" x14ac:dyDescent="0.25">
      <c r="A34" s="7" t="s">
        <v>234</v>
      </c>
      <c r="B34" s="13" t="s">
        <v>446</v>
      </c>
      <c r="C34" s="5" t="s">
        <v>445</v>
      </c>
      <c r="D34" s="6"/>
      <c r="E34" s="6"/>
      <c r="F34" s="6">
        <f t="shared" si="1"/>
        <v>0</v>
      </c>
      <c r="G34" s="6"/>
      <c r="H34" s="6"/>
      <c r="I34" s="6">
        <f t="shared" si="0"/>
        <v>0</v>
      </c>
    </row>
    <row r="35" spans="1:9" ht="15" customHeight="1" x14ac:dyDescent="0.25">
      <c r="A35" s="7" t="s">
        <v>231</v>
      </c>
      <c r="B35" s="13" t="s">
        <v>444</v>
      </c>
      <c r="C35" s="5" t="s">
        <v>443</v>
      </c>
      <c r="D35" s="6"/>
      <c r="E35" s="6"/>
      <c r="F35" s="6">
        <f t="shared" si="1"/>
        <v>0</v>
      </c>
      <c r="G35" s="6"/>
      <c r="H35" s="6"/>
      <c r="I35" s="6">
        <f t="shared" si="0"/>
        <v>0</v>
      </c>
    </row>
    <row r="36" spans="1:9" ht="15" customHeight="1" x14ac:dyDescent="0.25">
      <c r="A36" s="7" t="s">
        <v>228</v>
      </c>
      <c r="B36" s="13" t="s">
        <v>442</v>
      </c>
      <c r="C36" s="5" t="s">
        <v>441</v>
      </c>
      <c r="D36" s="6">
        <v>11000000</v>
      </c>
      <c r="E36" s="6"/>
      <c r="F36" s="6"/>
      <c r="G36" s="6"/>
      <c r="H36" s="6"/>
      <c r="I36" s="6">
        <f t="shared" si="0"/>
        <v>0</v>
      </c>
    </row>
    <row r="37" spans="1:9" ht="15" customHeight="1" x14ac:dyDescent="0.25">
      <c r="A37" s="7" t="s">
        <v>225</v>
      </c>
      <c r="B37" s="13" t="s">
        <v>440</v>
      </c>
      <c r="C37" s="5" t="s">
        <v>439</v>
      </c>
      <c r="D37" s="6"/>
      <c r="E37" s="6"/>
      <c r="F37" s="6">
        <f t="shared" si="1"/>
        <v>0</v>
      </c>
      <c r="G37" s="6"/>
      <c r="H37" s="6"/>
      <c r="I37" s="6">
        <f t="shared" si="0"/>
        <v>0</v>
      </c>
    </row>
    <row r="38" spans="1:9" ht="15" customHeight="1" x14ac:dyDescent="0.25">
      <c r="A38" s="25" t="s">
        <v>222</v>
      </c>
      <c r="B38" s="26" t="s">
        <v>518</v>
      </c>
      <c r="C38" s="27" t="s">
        <v>438</v>
      </c>
      <c r="D38" s="28">
        <f>SUM(D32:D37)</f>
        <v>305700000</v>
      </c>
      <c r="E38" s="28">
        <f>SUM(E32:E37)</f>
        <v>294700000</v>
      </c>
      <c r="F38" s="28">
        <f>SUM(F32:F37)</f>
        <v>294700000</v>
      </c>
      <c r="G38" s="28"/>
      <c r="H38" s="28"/>
      <c r="I38" s="28">
        <f t="shared" si="0"/>
        <v>294700000</v>
      </c>
    </row>
    <row r="39" spans="1:9" ht="15" customHeight="1" x14ac:dyDescent="0.25">
      <c r="A39" s="7" t="s">
        <v>219</v>
      </c>
      <c r="B39" s="13" t="s">
        <v>437</v>
      </c>
      <c r="C39" s="5" t="s">
        <v>436</v>
      </c>
      <c r="D39" s="6">
        <v>2050000</v>
      </c>
      <c r="E39" s="6">
        <f>SUM(D39)</f>
        <v>2050000</v>
      </c>
      <c r="F39" s="6">
        <f t="shared" si="1"/>
        <v>2050000</v>
      </c>
      <c r="G39" s="6"/>
      <c r="H39" s="6"/>
      <c r="I39" s="6">
        <f t="shared" si="0"/>
        <v>2050000</v>
      </c>
    </row>
    <row r="40" spans="1:9" ht="15" customHeight="1" x14ac:dyDescent="0.25">
      <c r="A40" s="25" t="s">
        <v>216</v>
      </c>
      <c r="B40" s="26" t="s">
        <v>513</v>
      </c>
      <c r="C40" s="27" t="s">
        <v>435</v>
      </c>
      <c r="D40" s="28">
        <f>SUM(D38:D39)</f>
        <v>307750000</v>
      </c>
      <c r="E40" s="28">
        <f>SUM(E38:E39)</f>
        <v>296750000</v>
      </c>
      <c r="F40" s="28">
        <f>SUM(F38:F39)</f>
        <v>296750000</v>
      </c>
      <c r="G40" s="28"/>
      <c r="H40" s="28"/>
      <c r="I40" s="28">
        <f t="shared" si="0"/>
        <v>296750000</v>
      </c>
    </row>
    <row r="41" spans="1:9" ht="15" customHeight="1" x14ac:dyDescent="0.25">
      <c r="A41" s="7" t="s">
        <v>213</v>
      </c>
      <c r="B41" s="15" t="s">
        <v>434</v>
      </c>
      <c r="C41" s="5" t="s">
        <v>433</v>
      </c>
      <c r="D41" s="6"/>
      <c r="E41" s="6"/>
      <c r="F41" s="6">
        <f t="shared" si="1"/>
        <v>0</v>
      </c>
      <c r="G41" s="6"/>
      <c r="H41" s="6"/>
      <c r="I41" s="6">
        <f t="shared" si="0"/>
        <v>0</v>
      </c>
    </row>
    <row r="42" spans="1:9" ht="15" customHeight="1" x14ac:dyDescent="0.25">
      <c r="A42" s="7" t="s">
        <v>210</v>
      </c>
      <c r="B42" s="15" t="s">
        <v>432</v>
      </c>
      <c r="C42" s="5" t="s">
        <v>431</v>
      </c>
      <c r="D42" s="6">
        <v>2348000</v>
      </c>
      <c r="E42" s="6">
        <v>11537000</v>
      </c>
      <c r="F42" s="6">
        <f>SUM(E42)</f>
        <v>11537000</v>
      </c>
      <c r="G42" s="6"/>
      <c r="H42" s="6">
        <v>0</v>
      </c>
      <c r="I42" s="6">
        <f t="shared" si="0"/>
        <v>11537000</v>
      </c>
    </row>
    <row r="43" spans="1:9" ht="15" customHeight="1" x14ac:dyDescent="0.25">
      <c r="A43" s="7" t="s">
        <v>207</v>
      </c>
      <c r="B43" s="15" t="s">
        <v>430</v>
      </c>
      <c r="C43" s="5" t="s">
        <v>429</v>
      </c>
      <c r="D43" s="6">
        <v>3450000</v>
      </c>
      <c r="E43" s="6">
        <v>3450000</v>
      </c>
      <c r="F43" s="6">
        <f t="shared" si="1"/>
        <v>3450000</v>
      </c>
      <c r="G43" s="6"/>
      <c r="H43" s="6"/>
      <c r="I43" s="6">
        <f t="shared" si="0"/>
        <v>3450000</v>
      </c>
    </row>
    <row r="44" spans="1:9" ht="15" customHeight="1" x14ac:dyDescent="0.25">
      <c r="A44" s="7" t="s">
        <v>204</v>
      </c>
      <c r="B44" s="15" t="s">
        <v>428</v>
      </c>
      <c r="C44" s="5" t="s">
        <v>427</v>
      </c>
      <c r="D44" s="6">
        <v>7520000</v>
      </c>
      <c r="E44" s="6">
        <v>7520000</v>
      </c>
      <c r="F44" s="6">
        <f>SUM(E44)</f>
        <v>7520000</v>
      </c>
      <c r="G44" s="6"/>
      <c r="H44" s="6"/>
      <c r="I44" s="6">
        <f t="shared" si="0"/>
        <v>7520000</v>
      </c>
    </row>
    <row r="45" spans="1:9" ht="15" customHeight="1" x14ac:dyDescent="0.25">
      <c r="A45" s="7" t="s">
        <v>201</v>
      </c>
      <c r="B45" s="15" t="s">
        <v>426</v>
      </c>
      <c r="C45" s="5" t="s">
        <v>425</v>
      </c>
      <c r="D45" s="6"/>
      <c r="E45" s="6"/>
      <c r="F45" s="6">
        <f t="shared" si="1"/>
        <v>0</v>
      </c>
      <c r="G45" s="6"/>
      <c r="H45" s="6"/>
      <c r="I45" s="6">
        <f t="shared" ref="I45:I71" si="2">SUM(F45:H45)</f>
        <v>0</v>
      </c>
    </row>
    <row r="46" spans="1:9" ht="15" customHeight="1" x14ac:dyDescent="0.25">
      <c r="A46" s="7" t="s">
        <v>198</v>
      </c>
      <c r="B46" s="15" t="s">
        <v>424</v>
      </c>
      <c r="C46" s="5" t="s">
        <v>423</v>
      </c>
      <c r="D46" s="6">
        <v>3535000</v>
      </c>
      <c r="E46" s="6">
        <v>6016000</v>
      </c>
      <c r="F46" s="6">
        <f>SUM(E46)</f>
        <v>6016000</v>
      </c>
      <c r="G46" s="6"/>
      <c r="H46" s="6"/>
      <c r="I46" s="6">
        <f t="shared" si="2"/>
        <v>6016000</v>
      </c>
    </row>
    <row r="47" spans="1:9" ht="15" customHeight="1" x14ac:dyDescent="0.25">
      <c r="A47" s="7" t="s">
        <v>195</v>
      </c>
      <c r="B47" s="15" t="s">
        <v>422</v>
      </c>
      <c r="C47" s="5" t="s">
        <v>421</v>
      </c>
      <c r="D47" s="6">
        <v>862000</v>
      </c>
      <c r="E47" s="6">
        <v>862000</v>
      </c>
      <c r="F47" s="6">
        <f t="shared" si="1"/>
        <v>862000</v>
      </c>
      <c r="G47" s="6"/>
      <c r="H47" s="6"/>
      <c r="I47" s="6">
        <f t="shared" si="2"/>
        <v>862000</v>
      </c>
    </row>
    <row r="48" spans="1:9" ht="15" customHeight="1" x14ac:dyDescent="0.25">
      <c r="A48" s="7" t="s">
        <v>192</v>
      </c>
      <c r="B48" s="15" t="s">
        <v>420</v>
      </c>
      <c r="C48" s="5" t="s">
        <v>419</v>
      </c>
      <c r="D48" s="6"/>
      <c r="E48" s="6"/>
      <c r="F48" s="6">
        <f t="shared" si="1"/>
        <v>0</v>
      </c>
      <c r="G48" s="6"/>
      <c r="H48" s="6"/>
      <c r="I48" s="6">
        <f t="shared" si="2"/>
        <v>0</v>
      </c>
    </row>
    <row r="49" spans="1:9" ht="15" customHeight="1" x14ac:dyDescent="0.25">
      <c r="A49" s="7" t="s">
        <v>189</v>
      </c>
      <c r="B49" s="15" t="s">
        <v>418</v>
      </c>
      <c r="C49" s="5" t="s">
        <v>417</v>
      </c>
      <c r="D49" s="6"/>
      <c r="E49" s="6"/>
      <c r="F49" s="6">
        <f t="shared" si="1"/>
        <v>0</v>
      </c>
      <c r="G49" s="6"/>
      <c r="H49" s="6"/>
      <c r="I49" s="6">
        <f t="shared" si="2"/>
        <v>0</v>
      </c>
    </row>
    <row r="50" spans="1:9" ht="15" customHeight="1" x14ac:dyDescent="0.25">
      <c r="A50" s="7">
        <v>43</v>
      </c>
      <c r="B50" s="15" t="s">
        <v>416</v>
      </c>
      <c r="C50" s="5" t="s">
        <v>415</v>
      </c>
      <c r="D50" s="6"/>
      <c r="E50" s="6"/>
      <c r="F50" s="6">
        <f t="shared" si="1"/>
        <v>0</v>
      </c>
      <c r="G50" s="6"/>
      <c r="H50" s="6"/>
      <c r="I50" s="6">
        <f t="shared" si="2"/>
        <v>0</v>
      </c>
    </row>
    <row r="51" spans="1:9" ht="15" customHeight="1" x14ac:dyDescent="0.25">
      <c r="A51" s="7">
        <v>44</v>
      </c>
      <c r="B51" s="15" t="s">
        <v>414</v>
      </c>
      <c r="C51" s="5" t="s">
        <v>413</v>
      </c>
      <c r="D51" s="6"/>
      <c r="E51" s="6"/>
      <c r="F51" s="6">
        <f t="shared" si="1"/>
        <v>0</v>
      </c>
      <c r="G51" s="6"/>
      <c r="H51" s="6"/>
      <c r="I51" s="6">
        <f t="shared" si="2"/>
        <v>0</v>
      </c>
    </row>
    <row r="52" spans="1:9" ht="15" customHeight="1" x14ac:dyDescent="0.25">
      <c r="A52" s="25">
        <v>45</v>
      </c>
      <c r="B52" s="26" t="s">
        <v>514</v>
      </c>
      <c r="C52" s="27" t="s">
        <v>412</v>
      </c>
      <c r="D52" s="28">
        <f>SUM(D41:D51)</f>
        <v>17715000</v>
      </c>
      <c r="E52" s="28">
        <f>SUM(E42:E51)</f>
        <v>29385000</v>
      </c>
      <c r="F52" s="28">
        <f>SUM(F42:F51)</f>
        <v>29385000</v>
      </c>
      <c r="G52" s="28">
        <f>SUM(G41:G51)</f>
        <v>0</v>
      </c>
      <c r="H52" s="28">
        <f>SUM(H41:H51)</f>
        <v>0</v>
      </c>
      <c r="I52" s="28">
        <f t="shared" si="2"/>
        <v>29385000</v>
      </c>
    </row>
    <row r="53" spans="1:9" ht="15" customHeight="1" x14ac:dyDescent="0.25">
      <c r="A53" s="7">
        <v>46</v>
      </c>
      <c r="B53" s="15" t="s">
        <v>411</v>
      </c>
      <c r="C53" s="5" t="s">
        <v>410</v>
      </c>
      <c r="D53" s="6"/>
      <c r="E53" s="6"/>
      <c r="F53" s="6">
        <f t="shared" si="1"/>
        <v>0</v>
      </c>
      <c r="G53" s="6"/>
      <c r="H53" s="6"/>
      <c r="I53" s="6">
        <f t="shared" si="2"/>
        <v>0</v>
      </c>
    </row>
    <row r="54" spans="1:9" ht="15" customHeight="1" x14ac:dyDescent="0.25">
      <c r="A54" s="7">
        <v>47</v>
      </c>
      <c r="B54" s="15" t="s">
        <v>409</v>
      </c>
      <c r="C54" s="5" t="s">
        <v>408</v>
      </c>
      <c r="D54" s="6">
        <v>7000000</v>
      </c>
      <c r="E54" s="6">
        <f>SUM(D54)</f>
        <v>7000000</v>
      </c>
      <c r="F54" s="6">
        <f t="shared" si="1"/>
        <v>7000000</v>
      </c>
      <c r="G54" s="6"/>
      <c r="H54" s="6"/>
      <c r="I54" s="6">
        <f t="shared" si="2"/>
        <v>7000000</v>
      </c>
    </row>
    <row r="55" spans="1:9" ht="15" customHeight="1" x14ac:dyDescent="0.25">
      <c r="A55" s="7">
        <v>48</v>
      </c>
      <c r="B55" s="15" t="s">
        <v>407</v>
      </c>
      <c r="C55" s="5" t="s">
        <v>406</v>
      </c>
      <c r="D55" s="6"/>
      <c r="E55" s="6"/>
      <c r="F55" s="6">
        <f t="shared" si="1"/>
        <v>0</v>
      </c>
      <c r="G55" s="6"/>
      <c r="H55" s="6"/>
      <c r="I55" s="6">
        <f t="shared" si="2"/>
        <v>0</v>
      </c>
    </row>
    <row r="56" spans="1:9" ht="15" customHeight="1" x14ac:dyDescent="0.25">
      <c r="A56" s="7">
        <v>49</v>
      </c>
      <c r="B56" s="15" t="s">
        <v>405</v>
      </c>
      <c r="C56" s="5" t="s">
        <v>404</v>
      </c>
      <c r="D56" s="6"/>
      <c r="E56" s="6"/>
      <c r="F56" s="6">
        <f t="shared" si="1"/>
        <v>0</v>
      </c>
      <c r="G56" s="6"/>
      <c r="H56" s="6"/>
      <c r="I56" s="6">
        <f t="shared" si="2"/>
        <v>0</v>
      </c>
    </row>
    <row r="57" spans="1:9" ht="15" customHeight="1" x14ac:dyDescent="0.25">
      <c r="A57" s="7">
        <v>50</v>
      </c>
      <c r="B57" s="15" t="s">
        <v>403</v>
      </c>
      <c r="C57" s="5" t="s">
        <v>402</v>
      </c>
      <c r="D57" s="6"/>
      <c r="E57" s="6"/>
      <c r="F57" s="6">
        <f t="shared" si="1"/>
        <v>0</v>
      </c>
      <c r="G57" s="6"/>
      <c r="H57" s="6"/>
      <c r="I57" s="6">
        <f t="shared" si="2"/>
        <v>0</v>
      </c>
    </row>
    <row r="58" spans="1:9" ht="15" customHeight="1" x14ac:dyDescent="0.25">
      <c r="A58" s="25">
        <v>51</v>
      </c>
      <c r="B58" s="26" t="s">
        <v>401</v>
      </c>
      <c r="C58" s="27" t="s">
        <v>400</v>
      </c>
      <c r="D58" s="28">
        <f>SUM(D53:D57)</f>
        <v>7000000</v>
      </c>
      <c r="E58" s="28">
        <f>SUM(D58)</f>
        <v>7000000</v>
      </c>
      <c r="F58" s="28">
        <f t="shared" si="1"/>
        <v>7000000</v>
      </c>
      <c r="G58" s="28"/>
      <c r="H58" s="28"/>
      <c r="I58" s="28">
        <f t="shared" si="2"/>
        <v>7000000</v>
      </c>
    </row>
    <row r="59" spans="1:9" ht="15" customHeight="1" x14ac:dyDescent="0.25">
      <c r="A59" s="7">
        <v>52</v>
      </c>
      <c r="B59" s="15" t="s">
        <v>399</v>
      </c>
      <c r="C59" s="5" t="s">
        <v>398</v>
      </c>
      <c r="D59" s="6"/>
      <c r="E59" s="6"/>
      <c r="F59" s="6">
        <f t="shared" si="1"/>
        <v>0</v>
      </c>
      <c r="G59" s="6"/>
      <c r="H59" s="6"/>
      <c r="I59" s="6">
        <f t="shared" si="2"/>
        <v>0</v>
      </c>
    </row>
    <row r="60" spans="1:9" ht="15" customHeight="1" x14ac:dyDescent="0.25">
      <c r="A60" s="7">
        <v>53</v>
      </c>
      <c r="B60" s="15" t="s">
        <v>397</v>
      </c>
      <c r="C60" s="5" t="s">
        <v>396</v>
      </c>
      <c r="D60" s="6"/>
      <c r="E60" s="6"/>
      <c r="F60" s="6">
        <f t="shared" si="1"/>
        <v>0</v>
      </c>
      <c r="G60" s="6"/>
      <c r="H60" s="6"/>
      <c r="I60" s="6">
        <f t="shared" si="2"/>
        <v>0</v>
      </c>
    </row>
    <row r="61" spans="1:9" ht="15" customHeight="1" x14ac:dyDescent="0.25">
      <c r="A61" s="7">
        <v>54</v>
      </c>
      <c r="B61" s="15" t="s">
        <v>395</v>
      </c>
      <c r="C61" s="5" t="s">
        <v>394</v>
      </c>
      <c r="D61" s="6"/>
      <c r="E61" s="6"/>
      <c r="F61" s="6">
        <f t="shared" si="1"/>
        <v>0</v>
      </c>
      <c r="G61" s="6"/>
      <c r="H61" s="6"/>
      <c r="I61" s="6">
        <f t="shared" si="2"/>
        <v>0</v>
      </c>
    </row>
    <row r="62" spans="1:9" ht="15" customHeight="1" x14ac:dyDescent="0.25">
      <c r="A62" s="7">
        <v>55</v>
      </c>
      <c r="B62" s="13" t="s">
        <v>393</v>
      </c>
      <c r="C62" s="5" t="s">
        <v>392</v>
      </c>
      <c r="D62" s="6"/>
      <c r="E62" s="6"/>
      <c r="F62" s="6">
        <f t="shared" si="1"/>
        <v>0</v>
      </c>
      <c r="G62" s="6"/>
      <c r="H62" s="6"/>
      <c r="I62" s="6">
        <f t="shared" si="2"/>
        <v>0</v>
      </c>
    </row>
    <row r="63" spans="1:9" ht="15" customHeight="1" x14ac:dyDescent="0.25">
      <c r="A63" s="7">
        <v>56</v>
      </c>
      <c r="B63" s="15" t="s">
        <v>391</v>
      </c>
      <c r="C63" s="5" t="s">
        <v>390</v>
      </c>
      <c r="D63" s="6"/>
      <c r="E63" s="6"/>
      <c r="F63" s="6">
        <f t="shared" si="1"/>
        <v>0</v>
      </c>
      <c r="G63" s="6"/>
      <c r="H63" s="6"/>
      <c r="I63" s="6">
        <f t="shared" si="2"/>
        <v>0</v>
      </c>
    </row>
    <row r="64" spans="1:9" ht="15" customHeight="1" x14ac:dyDescent="0.25">
      <c r="A64" s="25">
        <v>57</v>
      </c>
      <c r="B64" s="26" t="s">
        <v>389</v>
      </c>
      <c r="C64" s="27" t="s">
        <v>388</v>
      </c>
      <c r="D64" s="28"/>
      <c r="E64" s="28"/>
      <c r="F64" s="28">
        <f t="shared" si="1"/>
        <v>0</v>
      </c>
      <c r="G64" s="28"/>
      <c r="H64" s="28"/>
      <c r="I64" s="28">
        <f t="shared" si="2"/>
        <v>0</v>
      </c>
    </row>
    <row r="65" spans="1:9" ht="15" customHeight="1" x14ac:dyDescent="0.25">
      <c r="A65" s="7">
        <v>58</v>
      </c>
      <c r="B65" s="15" t="s">
        <v>387</v>
      </c>
      <c r="C65" s="5" t="s">
        <v>386</v>
      </c>
      <c r="D65" s="6"/>
      <c r="E65" s="6"/>
      <c r="F65" s="6">
        <f t="shared" si="1"/>
        <v>0</v>
      </c>
      <c r="G65" s="6"/>
      <c r="H65" s="6"/>
      <c r="I65" s="6">
        <f t="shared" si="2"/>
        <v>0</v>
      </c>
    </row>
    <row r="66" spans="1:9" ht="15" customHeight="1" x14ac:dyDescent="0.25">
      <c r="A66" s="7">
        <v>59</v>
      </c>
      <c r="B66" s="13" t="s">
        <v>385</v>
      </c>
      <c r="C66" s="5" t="s">
        <v>384</v>
      </c>
      <c r="D66" s="6"/>
      <c r="E66" s="6"/>
      <c r="F66" s="6">
        <f t="shared" si="1"/>
        <v>0</v>
      </c>
      <c r="G66" s="6"/>
      <c r="H66" s="6"/>
      <c r="I66" s="6">
        <f t="shared" si="2"/>
        <v>0</v>
      </c>
    </row>
    <row r="67" spans="1:9" ht="15" customHeight="1" x14ac:dyDescent="0.25">
      <c r="A67" s="7">
        <v>60</v>
      </c>
      <c r="B67" s="13" t="s">
        <v>383</v>
      </c>
      <c r="C67" s="5" t="s">
        <v>382</v>
      </c>
      <c r="D67" s="6"/>
      <c r="E67" s="6"/>
      <c r="F67" s="6">
        <f t="shared" si="1"/>
        <v>0</v>
      </c>
      <c r="G67" s="6"/>
      <c r="H67" s="6"/>
      <c r="I67" s="6">
        <f t="shared" si="2"/>
        <v>0</v>
      </c>
    </row>
    <row r="68" spans="1:9" ht="15" customHeight="1" x14ac:dyDescent="0.25">
      <c r="A68" s="7">
        <v>61</v>
      </c>
      <c r="B68" s="13" t="s">
        <v>381</v>
      </c>
      <c r="C68" s="5" t="s">
        <v>380</v>
      </c>
      <c r="D68" s="6"/>
      <c r="E68" s="6"/>
      <c r="F68" s="6">
        <f t="shared" si="1"/>
        <v>0</v>
      </c>
      <c r="G68" s="6"/>
      <c r="H68" s="6"/>
      <c r="I68" s="6">
        <f t="shared" si="2"/>
        <v>0</v>
      </c>
    </row>
    <row r="69" spans="1:9" ht="15" customHeight="1" x14ac:dyDescent="0.25">
      <c r="A69" s="7">
        <v>62</v>
      </c>
      <c r="B69" s="15" t="s">
        <v>379</v>
      </c>
      <c r="C69" s="5" t="s">
        <v>378</v>
      </c>
      <c r="D69" s="6"/>
      <c r="E69" s="6"/>
      <c r="F69" s="6">
        <f t="shared" si="1"/>
        <v>0</v>
      </c>
      <c r="G69" s="6"/>
      <c r="H69" s="6"/>
      <c r="I69" s="6">
        <f t="shared" si="2"/>
        <v>0</v>
      </c>
    </row>
    <row r="70" spans="1:9" ht="15" customHeight="1" x14ac:dyDescent="0.25">
      <c r="A70" s="25">
        <v>63</v>
      </c>
      <c r="B70" s="26" t="s">
        <v>377</v>
      </c>
      <c r="C70" s="27" t="s">
        <v>376</v>
      </c>
      <c r="D70" s="28"/>
      <c r="E70" s="28"/>
      <c r="F70" s="28">
        <f t="shared" si="1"/>
        <v>0</v>
      </c>
      <c r="G70" s="28"/>
      <c r="H70" s="28"/>
      <c r="I70" s="28">
        <f t="shared" si="2"/>
        <v>0</v>
      </c>
    </row>
    <row r="71" spans="1:9" ht="15" customHeight="1" x14ac:dyDescent="0.25">
      <c r="A71" s="25">
        <v>64</v>
      </c>
      <c r="B71" s="26" t="s">
        <v>375</v>
      </c>
      <c r="C71" s="27" t="s">
        <v>374</v>
      </c>
      <c r="D71" s="28">
        <f>D58+D52+D40+D20+D14</f>
        <v>487964000</v>
      </c>
      <c r="E71" s="28">
        <f>E14+E20+E26+E38+E39+E52+E58</f>
        <v>662456000</v>
      </c>
      <c r="F71" s="28">
        <f>F58+F52+F40+F26+F20+F14</f>
        <v>662456000</v>
      </c>
      <c r="G71" s="28">
        <f>G20+G26+G40+G52+G58+G64+G70</f>
        <v>0</v>
      </c>
      <c r="H71" s="28">
        <f>H20+H26+H40+H52+H58+H64+H70</f>
        <v>0</v>
      </c>
      <c r="I71" s="28">
        <f t="shared" si="2"/>
        <v>662456000</v>
      </c>
    </row>
    <row r="72" spans="1:9" ht="15" customHeight="1" x14ac:dyDescent="0.25">
      <c r="A72" s="53"/>
      <c r="B72" s="54"/>
      <c r="C72" s="55"/>
      <c r="D72" s="56"/>
      <c r="E72" s="56"/>
      <c r="F72" s="56"/>
      <c r="G72" s="56"/>
      <c r="H72" s="56"/>
      <c r="I72" s="56"/>
    </row>
    <row r="73" spans="1:9" s="57" customFormat="1" x14ac:dyDescent="0.2"/>
    <row r="74" spans="1:9" s="57" customFormat="1" x14ac:dyDescent="0.2"/>
    <row r="75" spans="1:9" s="57" customFormat="1" x14ac:dyDescent="0.2"/>
    <row r="76" spans="1:9" s="57" customFormat="1" x14ac:dyDescent="0.2"/>
    <row r="77" spans="1:9" s="57" customFormat="1" x14ac:dyDescent="0.2"/>
    <row r="78" spans="1:9" s="57" customFormat="1" x14ac:dyDescent="0.2"/>
    <row r="79" spans="1:9" s="57" customFormat="1" x14ac:dyDescent="0.2"/>
    <row r="80" spans="1:9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</sheetData>
  <mergeCells count="9">
    <mergeCell ref="E5:E6"/>
    <mergeCell ref="F1:I1"/>
    <mergeCell ref="A5:A6"/>
    <mergeCell ref="B5:B6"/>
    <mergeCell ref="C5:C6"/>
    <mergeCell ref="D5:D6"/>
    <mergeCell ref="F5:H5"/>
    <mergeCell ref="I5:I6"/>
    <mergeCell ref="A2:I3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zoomScaleNormal="100" zoomScaleSheetLayoutView="100" workbookViewId="0">
      <selection activeCell="E1" sqref="E1:H1"/>
    </sheetView>
  </sheetViews>
  <sheetFormatPr defaultRowHeight="15" customHeight="1" x14ac:dyDescent="0.2"/>
  <cols>
    <col min="2" max="2" width="99" customWidth="1"/>
    <col min="3" max="3" width="9.140625" customWidth="1"/>
    <col min="4" max="4" width="18.28515625" customWidth="1"/>
    <col min="5" max="5" width="22.28515625" customWidth="1"/>
    <col min="6" max="6" width="20" customWidth="1"/>
    <col min="7" max="7" width="16.7109375" customWidth="1"/>
    <col min="8" max="8" width="20.42578125" customWidth="1"/>
  </cols>
  <sheetData>
    <row r="1" spans="1:8" ht="15" customHeight="1" x14ac:dyDescent="0.3">
      <c r="A1" s="37"/>
      <c r="B1" s="38"/>
      <c r="C1" s="35"/>
      <c r="D1" s="36"/>
      <c r="E1" s="88" t="s">
        <v>524</v>
      </c>
      <c r="F1" s="88"/>
      <c r="G1" s="88"/>
      <c r="H1" s="88"/>
    </row>
    <row r="2" spans="1:8" ht="15" customHeight="1" x14ac:dyDescent="0.2">
      <c r="A2" s="101" t="s">
        <v>508</v>
      </c>
      <c r="B2" s="101"/>
      <c r="C2" s="101"/>
      <c r="D2" s="101"/>
      <c r="E2" s="101"/>
      <c r="F2" s="101"/>
      <c r="G2" s="101"/>
      <c r="H2" s="101"/>
    </row>
    <row r="3" spans="1:8" ht="15" customHeight="1" x14ac:dyDescent="0.2">
      <c r="A3" s="101"/>
      <c r="B3" s="101"/>
      <c r="C3" s="101"/>
      <c r="D3" s="101"/>
      <c r="E3" s="101"/>
      <c r="F3" s="101"/>
      <c r="G3" s="101"/>
      <c r="H3" s="101"/>
    </row>
    <row r="4" spans="1:8" ht="15" customHeight="1" x14ac:dyDescent="0.3">
      <c r="A4" s="68"/>
      <c r="B4" s="68"/>
      <c r="C4" s="68"/>
      <c r="D4" s="68"/>
      <c r="E4" s="68"/>
      <c r="F4" s="68"/>
      <c r="G4" s="68"/>
      <c r="H4" s="64" t="s">
        <v>500</v>
      </c>
    </row>
    <row r="5" spans="1:8" ht="15" customHeight="1" x14ac:dyDescent="0.25">
      <c r="A5" s="89" t="s">
        <v>67</v>
      </c>
      <c r="B5" s="91" t="s">
        <v>66</v>
      </c>
      <c r="C5" s="93" t="s">
        <v>65</v>
      </c>
      <c r="D5" s="99" t="s">
        <v>373</v>
      </c>
      <c r="E5" s="96" t="s">
        <v>499</v>
      </c>
      <c r="F5" s="97"/>
      <c r="G5" s="98"/>
      <c r="H5" s="99" t="s">
        <v>496</v>
      </c>
    </row>
    <row r="6" spans="1:8" ht="15" customHeight="1" x14ac:dyDescent="0.25">
      <c r="A6" s="90"/>
      <c r="B6" s="92"/>
      <c r="C6" s="94"/>
      <c r="D6" s="100"/>
      <c r="E6" s="4" t="s">
        <v>498</v>
      </c>
      <c r="F6" s="4" t="s">
        <v>497</v>
      </c>
      <c r="G6" s="4" t="s">
        <v>501</v>
      </c>
      <c r="H6" s="100"/>
    </row>
    <row r="7" spans="1:8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 t="s">
        <v>53</v>
      </c>
      <c r="F7" s="32" t="s">
        <v>50</v>
      </c>
      <c r="G7" s="32" t="s">
        <v>47</v>
      </c>
      <c r="H7" s="32" t="s">
        <v>44</v>
      </c>
    </row>
    <row r="8" spans="1:8" ht="15" customHeight="1" x14ac:dyDescent="0.25">
      <c r="A8" s="39" t="s">
        <v>309</v>
      </c>
      <c r="B8" s="16" t="s">
        <v>372</v>
      </c>
      <c r="C8" s="10" t="s">
        <v>371</v>
      </c>
      <c r="D8" s="6">
        <v>0</v>
      </c>
      <c r="E8" s="6">
        <f>D8</f>
        <v>0</v>
      </c>
      <c r="F8" s="6"/>
      <c r="G8" s="6"/>
      <c r="H8" s="6">
        <f t="shared" ref="H8:H38" si="0">SUM(E8:G8)</f>
        <v>0</v>
      </c>
    </row>
    <row r="9" spans="1:8" ht="15" customHeight="1" x14ac:dyDescent="0.25">
      <c r="A9" s="29" t="s">
        <v>306</v>
      </c>
      <c r="B9" s="17" t="s">
        <v>370</v>
      </c>
      <c r="C9" s="10" t="s">
        <v>369</v>
      </c>
      <c r="D9" s="6">
        <v>0</v>
      </c>
      <c r="E9" s="6">
        <f t="shared" ref="E9:E36" si="1">D9</f>
        <v>0</v>
      </c>
      <c r="F9" s="6"/>
      <c r="G9" s="6"/>
      <c r="H9" s="6">
        <f t="shared" si="0"/>
        <v>0</v>
      </c>
    </row>
    <row r="10" spans="1:8" ht="15" customHeight="1" x14ac:dyDescent="0.25">
      <c r="A10" s="29" t="s">
        <v>303</v>
      </c>
      <c r="B10" s="16" t="s">
        <v>368</v>
      </c>
      <c r="C10" s="10" t="s">
        <v>367</v>
      </c>
      <c r="D10" s="6">
        <v>0</v>
      </c>
      <c r="E10" s="6">
        <f t="shared" si="1"/>
        <v>0</v>
      </c>
      <c r="F10" s="6"/>
      <c r="G10" s="6"/>
      <c r="H10" s="6">
        <f t="shared" si="0"/>
        <v>0</v>
      </c>
    </row>
    <row r="11" spans="1:8" ht="15" customHeight="1" x14ac:dyDescent="0.25">
      <c r="A11" s="25" t="s">
        <v>300</v>
      </c>
      <c r="B11" s="26" t="s">
        <v>366</v>
      </c>
      <c r="C11" s="27" t="s">
        <v>365</v>
      </c>
      <c r="D11" s="28">
        <v>0</v>
      </c>
      <c r="E11" s="28">
        <f t="shared" si="1"/>
        <v>0</v>
      </c>
      <c r="F11" s="28"/>
      <c r="G11" s="28"/>
      <c r="H11" s="28">
        <f t="shared" si="0"/>
        <v>0</v>
      </c>
    </row>
    <row r="12" spans="1:8" ht="15" customHeight="1" x14ac:dyDescent="0.25">
      <c r="A12" s="29" t="s">
        <v>297</v>
      </c>
      <c r="B12" s="17" t="s">
        <v>364</v>
      </c>
      <c r="C12" s="10" t="s">
        <v>363</v>
      </c>
      <c r="D12" s="65">
        <v>0</v>
      </c>
      <c r="E12" s="6">
        <f t="shared" si="1"/>
        <v>0</v>
      </c>
      <c r="F12" s="6"/>
      <c r="G12" s="6"/>
      <c r="H12" s="6">
        <f t="shared" si="0"/>
        <v>0</v>
      </c>
    </row>
    <row r="13" spans="1:8" ht="15" customHeight="1" x14ac:dyDescent="0.25">
      <c r="A13" s="29" t="s">
        <v>294</v>
      </c>
      <c r="B13" s="16" t="s">
        <v>362</v>
      </c>
      <c r="C13" s="10" t="s">
        <v>361</v>
      </c>
      <c r="D13" s="6">
        <v>0</v>
      </c>
      <c r="E13" s="6">
        <f t="shared" si="1"/>
        <v>0</v>
      </c>
      <c r="F13" s="6"/>
      <c r="G13" s="6"/>
      <c r="H13" s="6">
        <f t="shared" si="0"/>
        <v>0</v>
      </c>
    </row>
    <row r="14" spans="1:8" ht="15" customHeight="1" x14ac:dyDescent="0.25">
      <c r="A14" s="29" t="s">
        <v>291</v>
      </c>
      <c r="B14" s="17" t="s">
        <v>360</v>
      </c>
      <c r="C14" s="10" t="s">
        <v>359</v>
      </c>
      <c r="D14" s="6">
        <v>0</v>
      </c>
      <c r="E14" s="6">
        <f t="shared" si="1"/>
        <v>0</v>
      </c>
      <c r="F14" s="6"/>
      <c r="G14" s="6"/>
      <c r="H14" s="6">
        <f t="shared" si="0"/>
        <v>0</v>
      </c>
    </row>
    <row r="15" spans="1:8" ht="15" customHeight="1" x14ac:dyDescent="0.25">
      <c r="A15" s="29" t="s">
        <v>288</v>
      </c>
      <c r="B15" s="16" t="s">
        <v>358</v>
      </c>
      <c r="C15" s="10" t="s">
        <v>357</v>
      </c>
      <c r="D15" s="6">
        <v>0</v>
      </c>
      <c r="E15" s="6">
        <f t="shared" si="1"/>
        <v>0</v>
      </c>
      <c r="F15" s="6"/>
      <c r="G15" s="6"/>
      <c r="H15" s="6">
        <f t="shared" si="0"/>
        <v>0</v>
      </c>
    </row>
    <row r="16" spans="1:8" ht="15" customHeight="1" x14ac:dyDescent="0.25">
      <c r="A16" s="25" t="s">
        <v>285</v>
      </c>
      <c r="B16" s="26" t="s">
        <v>356</v>
      </c>
      <c r="C16" s="27" t="s">
        <v>355</v>
      </c>
      <c r="D16" s="28">
        <v>0</v>
      </c>
      <c r="E16" s="28">
        <f t="shared" si="1"/>
        <v>0</v>
      </c>
      <c r="F16" s="28"/>
      <c r="G16" s="28"/>
      <c r="H16" s="28">
        <f t="shared" si="0"/>
        <v>0</v>
      </c>
    </row>
    <row r="17" spans="1:8" ht="15" customHeight="1" x14ac:dyDescent="0.25">
      <c r="A17" s="29" t="s">
        <v>282</v>
      </c>
      <c r="B17" s="18" t="s">
        <v>354</v>
      </c>
      <c r="C17" s="10" t="s">
        <v>353</v>
      </c>
      <c r="D17" s="6"/>
      <c r="E17" s="6">
        <v>367744000</v>
      </c>
      <c r="F17" s="6">
        <f>SUM(E17)</f>
        <v>367744000</v>
      </c>
      <c r="G17" s="6"/>
      <c r="H17" s="6">
        <f>F17</f>
        <v>367744000</v>
      </c>
    </row>
    <row r="18" spans="1:8" ht="15" customHeight="1" x14ac:dyDescent="0.25">
      <c r="A18" s="29" t="s">
        <v>279</v>
      </c>
      <c r="B18" s="18" t="s">
        <v>352</v>
      </c>
      <c r="C18" s="10" t="s">
        <v>351</v>
      </c>
      <c r="D18" s="6">
        <v>0</v>
      </c>
      <c r="E18" s="6"/>
      <c r="F18" s="6"/>
      <c r="G18" s="6"/>
      <c r="H18" s="6">
        <f t="shared" si="0"/>
        <v>0</v>
      </c>
    </row>
    <row r="19" spans="1:8" ht="15" customHeight="1" x14ac:dyDescent="0.25">
      <c r="A19" s="25" t="s">
        <v>276</v>
      </c>
      <c r="B19" s="26" t="s">
        <v>350</v>
      </c>
      <c r="C19" s="27" t="s">
        <v>349</v>
      </c>
      <c r="D19" s="28"/>
      <c r="E19" s="28">
        <f>SUM(E17:E18)</f>
        <v>367744000</v>
      </c>
      <c r="F19" s="28">
        <f>SUM(F17:F18)</f>
        <v>367744000</v>
      </c>
      <c r="G19" s="28"/>
      <c r="H19" s="28">
        <f>F19</f>
        <v>367744000</v>
      </c>
    </row>
    <row r="20" spans="1:8" ht="15" customHeight="1" x14ac:dyDescent="0.25">
      <c r="A20" s="29" t="s">
        <v>275</v>
      </c>
      <c r="B20" s="16" t="s">
        <v>348</v>
      </c>
      <c r="C20" s="10" t="s">
        <v>347</v>
      </c>
      <c r="D20" s="6">
        <v>0</v>
      </c>
      <c r="E20" s="6">
        <f t="shared" si="1"/>
        <v>0</v>
      </c>
      <c r="F20" s="6"/>
      <c r="G20" s="6"/>
      <c r="H20" s="6">
        <f t="shared" si="0"/>
        <v>0</v>
      </c>
    </row>
    <row r="21" spans="1:8" ht="15" customHeight="1" x14ac:dyDescent="0.25">
      <c r="A21" s="29" t="s">
        <v>272</v>
      </c>
      <c r="B21" s="16" t="s">
        <v>346</v>
      </c>
      <c r="C21" s="10" t="s">
        <v>345</v>
      </c>
      <c r="D21" s="6">
        <v>0</v>
      </c>
      <c r="E21" s="6">
        <f t="shared" si="1"/>
        <v>0</v>
      </c>
      <c r="F21" s="6"/>
      <c r="G21" s="6"/>
      <c r="H21" s="6">
        <f t="shared" si="0"/>
        <v>0</v>
      </c>
    </row>
    <row r="22" spans="1:8" ht="15" customHeight="1" x14ac:dyDescent="0.25">
      <c r="A22" s="29" t="s">
        <v>270</v>
      </c>
      <c r="B22" s="16" t="s">
        <v>344</v>
      </c>
      <c r="C22" s="10" t="s">
        <v>343</v>
      </c>
      <c r="D22" s="6">
        <v>0</v>
      </c>
      <c r="E22" s="6">
        <f t="shared" si="1"/>
        <v>0</v>
      </c>
      <c r="F22" s="6"/>
      <c r="G22" s="6"/>
      <c r="H22" s="6">
        <f t="shared" si="0"/>
        <v>0</v>
      </c>
    </row>
    <row r="23" spans="1:8" ht="15" customHeight="1" x14ac:dyDescent="0.25">
      <c r="A23" s="29" t="s">
        <v>267</v>
      </c>
      <c r="B23" s="16" t="s">
        <v>342</v>
      </c>
      <c r="C23" s="10" t="s">
        <v>341</v>
      </c>
      <c r="D23" s="6">
        <v>0</v>
      </c>
      <c r="E23" s="6">
        <f t="shared" si="1"/>
        <v>0</v>
      </c>
      <c r="F23" s="6"/>
      <c r="G23" s="6"/>
      <c r="H23" s="6">
        <f t="shared" si="0"/>
        <v>0</v>
      </c>
    </row>
    <row r="24" spans="1:8" ht="15" customHeight="1" x14ac:dyDescent="0.25">
      <c r="A24" s="29" t="s">
        <v>264</v>
      </c>
      <c r="B24" s="17" t="s">
        <v>340</v>
      </c>
      <c r="C24" s="10" t="s">
        <v>339</v>
      </c>
      <c r="D24" s="6">
        <v>0</v>
      </c>
      <c r="E24" s="6">
        <f t="shared" si="1"/>
        <v>0</v>
      </c>
      <c r="F24" s="6"/>
      <c r="G24" s="6"/>
      <c r="H24" s="6">
        <f t="shared" si="0"/>
        <v>0</v>
      </c>
    </row>
    <row r="25" spans="1:8" ht="15" customHeight="1" x14ac:dyDescent="0.25">
      <c r="A25" s="29" t="s">
        <v>261</v>
      </c>
      <c r="B25" s="17" t="s">
        <v>338</v>
      </c>
      <c r="C25" s="10" t="s">
        <v>337</v>
      </c>
      <c r="D25" s="6">
        <v>0</v>
      </c>
      <c r="E25" s="6">
        <f t="shared" si="1"/>
        <v>0</v>
      </c>
      <c r="F25" s="6"/>
      <c r="G25" s="6"/>
      <c r="H25" s="6">
        <f t="shared" si="0"/>
        <v>0</v>
      </c>
    </row>
    <row r="26" spans="1:8" ht="15" customHeight="1" x14ac:dyDescent="0.25">
      <c r="A26" s="29" t="s">
        <v>258</v>
      </c>
      <c r="B26" s="17" t="s">
        <v>336</v>
      </c>
      <c r="C26" s="10" t="s">
        <v>335</v>
      </c>
      <c r="D26" s="6">
        <v>0</v>
      </c>
      <c r="E26" s="6">
        <f t="shared" si="1"/>
        <v>0</v>
      </c>
      <c r="F26" s="6"/>
      <c r="G26" s="6"/>
      <c r="H26" s="6">
        <f t="shared" si="0"/>
        <v>0</v>
      </c>
    </row>
    <row r="27" spans="1:8" ht="15" customHeight="1" x14ac:dyDescent="0.25">
      <c r="A27" s="25" t="s">
        <v>255</v>
      </c>
      <c r="B27" s="26" t="s">
        <v>334</v>
      </c>
      <c r="C27" s="27" t="s">
        <v>333</v>
      </c>
      <c r="D27" s="28">
        <v>0</v>
      </c>
      <c r="E27" s="28">
        <f t="shared" si="1"/>
        <v>0</v>
      </c>
      <c r="F27" s="28"/>
      <c r="G27" s="28"/>
      <c r="H27" s="28">
        <f t="shared" si="0"/>
        <v>0</v>
      </c>
    </row>
    <row r="28" spans="1:8" ht="15" customHeight="1" x14ac:dyDescent="0.25">
      <c r="A28" s="25" t="s">
        <v>252</v>
      </c>
      <c r="B28" s="26" t="s">
        <v>332</v>
      </c>
      <c r="C28" s="27" t="s">
        <v>331</v>
      </c>
      <c r="D28" s="28"/>
      <c r="E28" s="28">
        <f t="shared" si="1"/>
        <v>0</v>
      </c>
      <c r="F28" s="28"/>
      <c r="G28" s="28"/>
      <c r="H28" s="28">
        <f t="shared" si="0"/>
        <v>0</v>
      </c>
    </row>
    <row r="29" spans="1:8" ht="15" customHeight="1" x14ac:dyDescent="0.25">
      <c r="A29" s="29" t="s">
        <v>249</v>
      </c>
      <c r="B29" s="17" t="s">
        <v>330</v>
      </c>
      <c r="C29" s="10" t="s">
        <v>329</v>
      </c>
      <c r="D29" s="6">
        <v>0</v>
      </c>
      <c r="E29" s="6">
        <f t="shared" si="1"/>
        <v>0</v>
      </c>
      <c r="F29" s="6"/>
      <c r="G29" s="6"/>
      <c r="H29" s="6">
        <f t="shared" si="0"/>
        <v>0</v>
      </c>
    </row>
    <row r="30" spans="1:8" ht="15" customHeight="1" x14ac:dyDescent="0.25">
      <c r="A30" s="29" t="s">
        <v>246</v>
      </c>
      <c r="B30" s="17" t="s">
        <v>328</v>
      </c>
      <c r="C30" s="10" t="s">
        <v>327</v>
      </c>
      <c r="D30" s="6">
        <v>0</v>
      </c>
      <c r="E30" s="6">
        <f t="shared" si="1"/>
        <v>0</v>
      </c>
      <c r="F30" s="6"/>
      <c r="G30" s="6"/>
      <c r="H30" s="6">
        <f t="shared" si="0"/>
        <v>0</v>
      </c>
    </row>
    <row r="31" spans="1:8" ht="15" customHeight="1" x14ac:dyDescent="0.25">
      <c r="A31" s="29" t="s">
        <v>243</v>
      </c>
      <c r="B31" s="16" t="s">
        <v>326</v>
      </c>
      <c r="C31" s="10" t="s">
        <v>325</v>
      </c>
      <c r="D31" s="6">
        <v>0</v>
      </c>
      <c r="E31" s="6">
        <f t="shared" si="1"/>
        <v>0</v>
      </c>
      <c r="F31" s="6"/>
      <c r="G31" s="6"/>
      <c r="H31" s="6">
        <f t="shared" si="0"/>
        <v>0</v>
      </c>
    </row>
    <row r="32" spans="1:8" ht="15" customHeight="1" x14ac:dyDescent="0.25">
      <c r="A32" s="29" t="s">
        <v>240</v>
      </c>
      <c r="B32" s="16" t="s">
        <v>324</v>
      </c>
      <c r="C32" s="10" t="s">
        <v>323</v>
      </c>
      <c r="D32" s="6">
        <v>0</v>
      </c>
      <c r="E32" s="6">
        <f t="shared" si="1"/>
        <v>0</v>
      </c>
      <c r="F32" s="6"/>
      <c r="G32" s="6"/>
      <c r="H32" s="6">
        <f t="shared" si="0"/>
        <v>0</v>
      </c>
    </row>
    <row r="33" spans="1:8" ht="15" customHeight="1" x14ac:dyDescent="0.25">
      <c r="A33" s="29" t="s">
        <v>237</v>
      </c>
      <c r="B33" s="16" t="s">
        <v>322</v>
      </c>
      <c r="C33" s="10" t="s">
        <v>321</v>
      </c>
      <c r="D33" s="6">
        <v>0</v>
      </c>
      <c r="E33" s="6">
        <f t="shared" si="1"/>
        <v>0</v>
      </c>
      <c r="F33" s="6"/>
      <c r="G33" s="6"/>
      <c r="H33" s="6">
        <f t="shared" si="0"/>
        <v>0</v>
      </c>
    </row>
    <row r="34" spans="1:8" ht="15" customHeight="1" x14ac:dyDescent="0.25">
      <c r="A34" s="25" t="s">
        <v>234</v>
      </c>
      <c r="B34" s="26" t="s">
        <v>320</v>
      </c>
      <c r="C34" s="27" t="s">
        <v>319</v>
      </c>
      <c r="D34" s="28">
        <v>0</v>
      </c>
      <c r="E34" s="28">
        <f t="shared" si="1"/>
        <v>0</v>
      </c>
      <c r="F34" s="28"/>
      <c r="G34" s="28"/>
      <c r="H34" s="28">
        <f t="shared" si="0"/>
        <v>0</v>
      </c>
    </row>
    <row r="35" spans="1:8" ht="15" customHeight="1" x14ac:dyDescent="0.25">
      <c r="A35" s="29" t="s">
        <v>231</v>
      </c>
      <c r="B35" s="17" t="s">
        <v>318</v>
      </c>
      <c r="C35" s="10" t="s">
        <v>317</v>
      </c>
      <c r="D35" s="6">
        <v>0</v>
      </c>
      <c r="E35" s="6">
        <f t="shared" si="1"/>
        <v>0</v>
      </c>
      <c r="F35" s="6"/>
      <c r="G35" s="6"/>
      <c r="H35" s="6">
        <f t="shared" si="0"/>
        <v>0</v>
      </c>
    </row>
    <row r="36" spans="1:8" ht="15" customHeight="1" x14ac:dyDescent="0.25">
      <c r="A36" s="29" t="s">
        <v>228</v>
      </c>
      <c r="B36" s="17" t="s">
        <v>316</v>
      </c>
      <c r="C36" s="10" t="s">
        <v>315</v>
      </c>
      <c r="D36" s="6">
        <v>0</v>
      </c>
      <c r="E36" s="6">
        <f t="shared" si="1"/>
        <v>0</v>
      </c>
      <c r="F36" s="6"/>
      <c r="G36" s="6"/>
      <c r="H36" s="6">
        <f t="shared" si="0"/>
        <v>0</v>
      </c>
    </row>
    <row r="37" spans="1:8" ht="15" customHeight="1" x14ac:dyDescent="0.25">
      <c r="A37" s="25" t="s">
        <v>225</v>
      </c>
      <c r="B37" s="26" t="s">
        <v>314</v>
      </c>
      <c r="C37" s="27" t="s">
        <v>313</v>
      </c>
      <c r="D37" s="28"/>
      <c r="E37" s="28">
        <f>E19</f>
        <v>367744000</v>
      </c>
      <c r="F37" s="28">
        <f>SUM(E37)</f>
        <v>367744000</v>
      </c>
      <c r="G37" s="28"/>
      <c r="H37" s="28">
        <f>F37</f>
        <v>367744000</v>
      </c>
    </row>
    <row r="38" spans="1:8" ht="15" customHeight="1" x14ac:dyDescent="0.25">
      <c r="A38" s="2"/>
      <c r="B38" s="42"/>
      <c r="C38" s="43"/>
      <c r="D38" s="44"/>
      <c r="E38" s="44"/>
      <c r="F38" s="44"/>
      <c r="G38" s="44"/>
      <c r="H38" s="44">
        <f t="shared" si="0"/>
        <v>0</v>
      </c>
    </row>
    <row r="39" spans="1:8" ht="15" customHeight="1" x14ac:dyDescent="0.25">
      <c r="A39" s="40"/>
      <c r="B39" s="45" t="s">
        <v>312</v>
      </c>
      <c r="C39" s="46"/>
      <c r="D39" s="47">
        <f>'Bevétel feladatonként - 1'!D71</f>
        <v>487964000</v>
      </c>
      <c r="E39" s="47">
        <f>'Bevétel feladatonként - 1'!E71</f>
        <v>662456000</v>
      </c>
      <c r="F39" s="47">
        <f>SUM(E39)</f>
        <v>662456000</v>
      </c>
      <c r="G39" s="41"/>
      <c r="H39" s="47">
        <f>SUM(F39:G39)</f>
        <v>662456000</v>
      </c>
    </row>
    <row r="40" spans="1:8" ht="15" customHeight="1" x14ac:dyDescent="0.25">
      <c r="A40" s="40"/>
      <c r="B40" s="45" t="s">
        <v>311</v>
      </c>
      <c r="C40" s="46"/>
      <c r="D40" s="47">
        <f>D37</f>
        <v>0</v>
      </c>
      <c r="E40" s="47">
        <f>E37</f>
        <v>367744000</v>
      </c>
      <c r="F40" s="47">
        <f>SUM(E40)</f>
        <v>367744000</v>
      </c>
      <c r="G40" s="41"/>
      <c r="H40" s="47">
        <f>SUM(F40:G40)</f>
        <v>367744000</v>
      </c>
    </row>
    <row r="41" spans="1:8" ht="15" customHeight="1" x14ac:dyDescent="0.25">
      <c r="A41" s="58"/>
      <c r="B41" s="59" t="s">
        <v>310</v>
      </c>
      <c r="C41" s="60"/>
      <c r="D41" s="61">
        <f>SUM(D39:D40)</f>
        <v>487964000</v>
      </c>
      <c r="E41" s="61">
        <f>SUM(E39:E40)</f>
        <v>1030200000</v>
      </c>
      <c r="F41" s="61">
        <f>SUM(F39:F40)</f>
        <v>1030200000</v>
      </c>
      <c r="G41" s="62"/>
      <c r="H41" s="61">
        <f>SUM(H39:H40)</f>
        <v>1030200000</v>
      </c>
    </row>
    <row r="42" spans="1:8" s="63" customFormat="1" ht="15" customHeight="1" x14ac:dyDescent="0.25">
      <c r="A42" s="35"/>
      <c r="B42" s="38"/>
      <c r="C42" s="35"/>
      <c r="D42" s="36"/>
      <c r="E42" s="36"/>
      <c r="F42" s="36"/>
      <c r="G42" s="36"/>
      <c r="H42" s="36"/>
    </row>
    <row r="43" spans="1:8" ht="15" customHeight="1" x14ac:dyDescent="0.2">
      <c r="A43" s="66"/>
      <c r="B43" s="66"/>
      <c r="C43" s="66"/>
      <c r="D43" s="66"/>
      <c r="E43" s="66"/>
      <c r="F43" s="66"/>
      <c r="G43" s="66"/>
      <c r="H43" s="66"/>
    </row>
    <row r="44" spans="1:8" ht="15" customHeight="1" x14ac:dyDescent="0.2">
      <c r="A44" s="66"/>
      <c r="B44" s="66"/>
      <c r="C44" s="66"/>
      <c r="D44" s="66"/>
      <c r="E44" s="66"/>
      <c r="F44" s="66"/>
      <c r="G44" s="66"/>
      <c r="H44" s="66"/>
    </row>
    <row r="45" spans="1:8" ht="15" customHeight="1" x14ac:dyDescent="0.2">
      <c r="A45" s="66"/>
      <c r="B45" s="66"/>
      <c r="C45" s="66"/>
      <c r="D45" s="66"/>
      <c r="E45" s="66"/>
      <c r="F45" s="66"/>
      <c r="G45" s="66"/>
      <c r="H45" s="66"/>
    </row>
    <row r="46" spans="1:8" ht="15" customHeight="1" x14ac:dyDescent="0.2">
      <c r="A46" s="66"/>
      <c r="B46" s="66"/>
      <c r="C46" s="66"/>
      <c r="D46" s="66"/>
      <c r="E46" s="66"/>
      <c r="F46" s="66"/>
      <c r="G46" s="66"/>
      <c r="H46" s="66"/>
    </row>
    <row r="47" spans="1:8" ht="15" customHeight="1" x14ac:dyDescent="0.2">
      <c r="A47" s="66"/>
      <c r="B47" s="66"/>
      <c r="C47" s="66"/>
      <c r="D47" s="66"/>
      <c r="E47" s="66"/>
      <c r="F47" s="66"/>
      <c r="G47" s="66"/>
      <c r="H47" s="66"/>
    </row>
    <row r="48" spans="1:8" ht="15" customHeight="1" x14ac:dyDescent="0.2">
      <c r="A48" s="66"/>
      <c r="B48" s="66"/>
      <c r="C48" s="66"/>
      <c r="D48" s="66"/>
      <c r="E48" s="66"/>
      <c r="F48" s="66"/>
      <c r="G48" s="66"/>
      <c r="H48" s="66"/>
    </row>
    <row r="49" spans="1:8" ht="15" customHeight="1" x14ac:dyDescent="0.2">
      <c r="A49" s="66"/>
      <c r="B49" s="66"/>
      <c r="C49" s="66"/>
      <c r="D49" s="66"/>
      <c r="E49" s="66"/>
      <c r="F49" s="66"/>
      <c r="G49" s="66"/>
      <c r="H49" s="66"/>
    </row>
    <row r="50" spans="1:8" ht="15" customHeight="1" x14ac:dyDescent="0.2">
      <c r="A50" s="66"/>
      <c r="B50" s="66"/>
      <c r="C50" s="66"/>
      <c r="D50" s="66"/>
      <c r="E50" s="66"/>
      <c r="F50" s="66"/>
      <c r="G50" s="66"/>
      <c r="H50" s="66"/>
    </row>
    <row r="51" spans="1:8" ht="15" customHeight="1" x14ac:dyDescent="0.2">
      <c r="A51" s="66"/>
      <c r="B51" s="66"/>
      <c r="C51" s="66"/>
      <c r="D51" s="66"/>
      <c r="E51" s="66"/>
      <c r="F51" s="66"/>
      <c r="G51" s="66"/>
      <c r="H51" s="66"/>
    </row>
    <row r="52" spans="1:8" ht="15" customHeight="1" x14ac:dyDescent="0.2">
      <c r="A52" s="66"/>
      <c r="B52" s="66"/>
      <c r="C52" s="66"/>
      <c r="D52" s="66"/>
      <c r="E52" s="66"/>
      <c r="F52" s="66"/>
      <c r="G52" s="66"/>
      <c r="H52" s="66"/>
    </row>
    <row r="53" spans="1:8" ht="15" customHeight="1" x14ac:dyDescent="0.2">
      <c r="A53" s="66"/>
      <c r="B53" s="66"/>
      <c r="C53" s="66"/>
      <c r="D53" s="66"/>
      <c r="E53" s="66"/>
      <c r="F53" s="66"/>
      <c r="G53" s="66"/>
      <c r="H53" s="66"/>
    </row>
    <row r="54" spans="1:8" ht="15" customHeight="1" x14ac:dyDescent="0.2">
      <c r="A54" s="66"/>
      <c r="B54" s="66"/>
      <c r="C54" s="66"/>
      <c r="D54" s="66"/>
      <c r="E54" s="66"/>
      <c r="F54" s="66"/>
      <c r="G54" s="66"/>
      <c r="H54" s="66"/>
    </row>
    <row r="55" spans="1:8" ht="15" customHeight="1" x14ac:dyDescent="0.2">
      <c r="A55" s="66"/>
      <c r="B55" s="66"/>
      <c r="C55" s="66"/>
      <c r="D55" s="66"/>
      <c r="E55" s="66"/>
      <c r="F55" s="66"/>
      <c r="G55" s="66"/>
      <c r="H55" s="66"/>
    </row>
    <row r="56" spans="1:8" ht="15" customHeight="1" x14ac:dyDescent="0.2">
      <c r="A56" s="66"/>
      <c r="B56" s="66"/>
      <c r="C56" s="66"/>
      <c r="D56" s="66"/>
      <c r="E56" s="66"/>
      <c r="F56" s="66"/>
      <c r="G56" s="66"/>
      <c r="H56" s="66"/>
    </row>
    <row r="57" spans="1:8" ht="15" customHeight="1" x14ac:dyDescent="0.2">
      <c r="A57" s="66"/>
      <c r="B57" s="66"/>
      <c r="C57" s="66"/>
      <c r="D57" s="66"/>
      <c r="E57" s="66"/>
      <c r="F57" s="66"/>
      <c r="G57" s="66"/>
      <c r="H57" s="66"/>
    </row>
    <row r="58" spans="1:8" ht="15" customHeight="1" x14ac:dyDescent="0.2">
      <c r="A58" s="66"/>
      <c r="B58" s="66"/>
      <c r="C58" s="66"/>
      <c r="D58" s="66"/>
      <c r="E58" s="66"/>
      <c r="F58" s="66"/>
      <c r="G58" s="66"/>
      <c r="H58" s="66"/>
    </row>
    <row r="59" spans="1:8" ht="15" customHeight="1" x14ac:dyDescent="0.2">
      <c r="A59" s="66"/>
      <c r="B59" s="66"/>
      <c r="C59" s="66"/>
      <c r="D59" s="66"/>
      <c r="E59" s="66"/>
      <c r="F59" s="66"/>
      <c r="G59" s="66"/>
      <c r="H59" s="66"/>
    </row>
    <row r="60" spans="1:8" ht="15" customHeight="1" x14ac:dyDescent="0.2">
      <c r="A60" s="66"/>
      <c r="B60" s="66"/>
      <c r="C60" s="66"/>
      <c r="D60" s="66"/>
      <c r="E60" s="66"/>
      <c r="F60" s="66"/>
      <c r="G60" s="66"/>
      <c r="H60" s="66"/>
    </row>
    <row r="61" spans="1:8" ht="15" customHeight="1" x14ac:dyDescent="0.2">
      <c r="A61" s="66"/>
      <c r="B61" s="66"/>
      <c r="C61" s="66"/>
      <c r="D61" s="66"/>
      <c r="E61" s="66"/>
      <c r="F61" s="66"/>
      <c r="G61" s="66"/>
      <c r="H61" s="66"/>
    </row>
    <row r="62" spans="1:8" ht="15" customHeight="1" x14ac:dyDescent="0.2">
      <c r="A62" s="66"/>
      <c r="B62" s="66"/>
      <c r="C62" s="66"/>
      <c r="D62" s="66"/>
      <c r="E62" s="66"/>
      <c r="F62" s="66"/>
      <c r="G62" s="66"/>
      <c r="H62" s="66"/>
    </row>
    <row r="63" spans="1:8" ht="15" customHeight="1" x14ac:dyDescent="0.2">
      <c r="A63" s="66"/>
      <c r="B63" s="66"/>
      <c r="C63" s="66"/>
      <c r="D63" s="66"/>
      <c r="E63" s="66"/>
      <c r="F63" s="66"/>
      <c r="G63" s="66"/>
      <c r="H63" s="66"/>
    </row>
    <row r="64" spans="1:8" ht="15" customHeight="1" x14ac:dyDescent="0.2">
      <c r="A64" s="66"/>
      <c r="B64" s="66"/>
      <c r="C64" s="66"/>
      <c r="D64" s="66"/>
      <c r="E64" s="66"/>
      <c r="F64" s="66"/>
      <c r="G64" s="66"/>
      <c r="H64" s="66"/>
    </row>
    <row r="65" spans="1:8" ht="15" customHeight="1" x14ac:dyDescent="0.2">
      <c r="A65" s="66"/>
      <c r="B65" s="66"/>
      <c r="C65" s="66"/>
      <c r="D65" s="66"/>
      <c r="E65" s="66"/>
      <c r="F65" s="66"/>
      <c r="G65" s="66"/>
      <c r="H65" s="66"/>
    </row>
    <row r="66" spans="1:8" ht="15" customHeight="1" x14ac:dyDescent="0.2">
      <c r="A66" s="66"/>
      <c r="B66" s="66"/>
      <c r="C66" s="66"/>
      <c r="D66" s="66"/>
      <c r="E66" s="66"/>
      <c r="F66" s="66"/>
      <c r="G66" s="66"/>
      <c r="H66" s="66"/>
    </row>
    <row r="67" spans="1:8" ht="15" customHeight="1" x14ac:dyDescent="0.2">
      <c r="A67" s="66"/>
      <c r="B67" s="66"/>
      <c r="C67" s="66"/>
      <c r="D67" s="66"/>
      <c r="E67" s="66"/>
      <c r="F67" s="66"/>
      <c r="G67" s="66"/>
      <c r="H67" s="66"/>
    </row>
    <row r="68" spans="1:8" ht="15" customHeight="1" x14ac:dyDescent="0.2">
      <c r="A68" s="66"/>
      <c r="B68" s="66"/>
      <c r="C68" s="66"/>
      <c r="D68" s="66"/>
      <c r="E68" s="66"/>
      <c r="F68" s="66"/>
      <c r="G68" s="66"/>
      <c r="H68" s="66"/>
    </row>
    <row r="69" spans="1:8" ht="15" customHeight="1" x14ac:dyDescent="0.2">
      <c r="A69" s="66"/>
      <c r="B69" s="66"/>
      <c r="C69" s="66"/>
      <c r="D69" s="66"/>
      <c r="E69" s="66"/>
      <c r="F69" s="66"/>
      <c r="G69" s="66"/>
      <c r="H69" s="66"/>
    </row>
    <row r="70" spans="1:8" ht="15" customHeight="1" x14ac:dyDescent="0.2">
      <c r="A70" s="66"/>
      <c r="B70" s="66"/>
      <c r="C70" s="66"/>
      <c r="D70" s="66"/>
      <c r="E70" s="66"/>
      <c r="F70" s="66"/>
      <c r="G70" s="66"/>
      <c r="H70" s="66"/>
    </row>
    <row r="71" spans="1:8" ht="15" customHeight="1" x14ac:dyDescent="0.2">
      <c r="A71" s="66"/>
      <c r="B71" s="66"/>
      <c r="C71" s="66"/>
      <c r="D71" s="66"/>
      <c r="E71" s="66"/>
      <c r="F71" s="66"/>
      <c r="G71" s="66"/>
      <c r="H71" s="66"/>
    </row>
    <row r="72" spans="1:8" ht="15" customHeight="1" x14ac:dyDescent="0.2">
      <c r="A72" s="67"/>
      <c r="B72" s="67"/>
      <c r="C72" s="67"/>
      <c r="D72" s="67"/>
      <c r="E72" s="67"/>
      <c r="F72" s="67"/>
      <c r="G72" s="67"/>
      <c r="H72" s="67"/>
    </row>
  </sheetData>
  <mergeCells count="8">
    <mergeCell ref="E1:H1"/>
    <mergeCell ref="H5:H6"/>
    <mergeCell ref="A2:H3"/>
    <mergeCell ref="A5:A6"/>
    <mergeCell ref="B5:B6"/>
    <mergeCell ref="C5:C6"/>
    <mergeCell ref="D5:D6"/>
    <mergeCell ref="E5:G5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6"/>
  <sheetViews>
    <sheetView zoomScaleNormal="100" zoomScaleSheetLayoutView="100" workbookViewId="0">
      <selection activeCell="F1" sqref="F1:I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F1" s="88" t="s">
        <v>524</v>
      </c>
      <c r="G1" s="88"/>
      <c r="H1" s="88"/>
      <c r="I1" s="88"/>
    </row>
    <row r="2" spans="1:9" s="1" customFormat="1" ht="15" customHeight="1" x14ac:dyDescent="0.2">
      <c r="A2" s="101" t="s">
        <v>508</v>
      </c>
      <c r="B2" s="101"/>
      <c r="C2" s="101"/>
      <c r="D2" s="101"/>
      <c r="E2" s="101"/>
      <c r="F2" s="101"/>
      <c r="G2" s="101"/>
      <c r="H2" s="101"/>
      <c r="I2" s="101"/>
    </row>
    <row r="3" spans="1:9" s="1" customFormat="1" ht="15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</row>
    <row r="4" spans="1:9" s="1" customFormat="1" ht="15" customHeight="1" x14ac:dyDescent="0.3">
      <c r="A4" s="68"/>
      <c r="B4" s="68"/>
      <c r="C4" s="68"/>
      <c r="D4" s="68"/>
      <c r="E4" s="68"/>
      <c r="F4" s="68"/>
      <c r="G4" s="68"/>
      <c r="H4" s="68"/>
      <c r="I4" s="33" t="s">
        <v>500</v>
      </c>
    </row>
    <row r="5" spans="1:9" ht="15" customHeight="1" x14ac:dyDescent="0.25">
      <c r="A5" s="104" t="s">
        <v>67</v>
      </c>
      <c r="B5" s="106" t="s">
        <v>66</v>
      </c>
      <c r="C5" s="108" t="s">
        <v>65</v>
      </c>
      <c r="D5" s="102" t="s">
        <v>519</v>
      </c>
      <c r="E5" s="113" t="s">
        <v>520</v>
      </c>
      <c r="F5" s="110" t="s">
        <v>499</v>
      </c>
      <c r="G5" s="111"/>
      <c r="H5" s="112"/>
      <c r="I5" s="102" t="s">
        <v>496</v>
      </c>
    </row>
    <row r="6" spans="1:9" s="48" customFormat="1" ht="15" customHeight="1" x14ac:dyDescent="0.25">
      <c r="A6" s="105"/>
      <c r="B6" s="107"/>
      <c r="C6" s="109"/>
      <c r="D6" s="103"/>
      <c r="E6" s="114"/>
      <c r="F6" s="49" t="s">
        <v>498</v>
      </c>
      <c r="G6" s="49" t="s">
        <v>497</v>
      </c>
      <c r="H6" s="49" t="s">
        <v>501</v>
      </c>
      <c r="I6" s="103"/>
    </row>
    <row r="7" spans="1:9" ht="15" customHeight="1" x14ac:dyDescent="0.25">
      <c r="A7" s="50" t="s">
        <v>64</v>
      </c>
      <c r="B7" s="51" t="s">
        <v>61</v>
      </c>
      <c r="C7" s="51" t="s">
        <v>58</v>
      </c>
      <c r="D7" s="52" t="s">
        <v>55</v>
      </c>
      <c r="E7" s="52"/>
      <c r="F7" s="52" t="s">
        <v>53</v>
      </c>
      <c r="G7" s="52" t="s">
        <v>50</v>
      </c>
      <c r="H7" s="52" t="s">
        <v>47</v>
      </c>
      <c r="I7" s="52" t="s">
        <v>44</v>
      </c>
    </row>
    <row r="8" spans="1:9" ht="15" customHeight="1" x14ac:dyDescent="0.25">
      <c r="A8" s="11" t="s">
        <v>309</v>
      </c>
      <c r="B8" s="19" t="s">
        <v>308</v>
      </c>
      <c r="C8" s="5" t="s">
        <v>307</v>
      </c>
      <c r="D8" s="6">
        <v>43918000</v>
      </c>
      <c r="E8" s="6">
        <f>SUM(D8)</f>
        <v>43918000</v>
      </c>
      <c r="F8" s="6">
        <f>SUM(E8)</f>
        <v>43918000</v>
      </c>
      <c r="G8" s="6"/>
      <c r="H8" s="6"/>
      <c r="I8" s="6">
        <f t="shared" ref="I8:I70" si="0">SUM(F8:H8)</f>
        <v>43918000</v>
      </c>
    </row>
    <row r="9" spans="1:9" ht="15" customHeight="1" x14ac:dyDescent="0.25">
      <c r="A9" s="11" t="s">
        <v>306</v>
      </c>
      <c r="B9" s="19" t="s">
        <v>305</v>
      </c>
      <c r="C9" s="12" t="s">
        <v>304</v>
      </c>
      <c r="D9" s="6">
        <v>1585000</v>
      </c>
      <c r="E9" s="6">
        <f>SUM(D9)</f>
        <v>1585000</v>
      </c>
      <c r="F9" s="6">
        <f t="shared" ref="F9:F72" si="1">D9</f>
        <v>1585000</v>
      </c>
      <c r="G9" s="6"/>
      <c r="H9" s="6"/>
      <c r="I9" s="6">
        <f t="shared" si="0"/>
        <v>1585000</v>
      </c>
    </row>
    <row r="10" spans="1:9" ht="15" customHeight="1" x14ac:dyDescent="0.25">
      <c r="A10" s="11" t="s">
        <v>303</v>
      </c>
      <c r="B10" s="19" t="s">
        <v>302</v>
      </c>
      <c r="C10" s="12" t="s">
        <v>301</v>
      </c>
      <c r="D10" s="6"/>
      <c r="E10" s="6"/>
      <c r="F10" s="6">
        <f t="shared" si="1"/>
        <v>0</v>
      </c>
      <c r="G10" s="6"/>
      <c r="H10" s="6"/>
      <c r="I10" s="6">
        <f t="shared" si="0"/>
        <v>0</v>
      </c>
    </row>
    <row r="11" spans="1:9" ht="15" customHeight="1" x14ac:dyDescent="0.25">
      <c r="A11" s="11" t="s">
        <v>300</v>
      </c>
      <c r="B11" s="13" t="s">
        <v>299</v>
      </c>
      <c r="C11" s="12" t="s">
        <v>298</v>
      </c>
      <c r="D11" s="6">
        <v>0</v>
      </c>
      <c r="E11" s="6"/>
      <c r="F11" s="6">
        <f t="shared" si="1"/>
        <v>0</v>
      </c>
      <c r="G11" s="6"/>
      <c r="H11" s="6"/>
      <c r="I11" s="6">
        <f t="shared" si="0"/>
        <v>0</v>
      </c>
    </row>
    <row r="12" spans="1:9" ht="15" customHeight="1" x14ac:dyDescent="0.25">
      <c r="A12" s="11" t="s">
        <v>297</v>
      </c>
      <c r="B12" s="13" t="s">
        <v>296</v>
      </c>
      <c r="C12" s="12" t="s">
        <v>295</v>
      </c>
      <c r="D12" s="6">
        <v>0</v>
      </c>
      <c r="E12" s="6"/>
      <c r="F12" s="6">
        <f t="shared" si="1"/>
        <v>0</v>
      </c>
      <c r="G12" s="6"/>
      <c r="H12" s="6"/>
      <c r="I12" s="6">
        <f t="shared" si="0"/>
        <v>0</v>
      </c>
    </row>
    <row r="13" spans="1:9" ht="15" customHeight="1" x14ac:dyDescent="0.25">
      <c r="A13" s="11" t="s">
        <v>294</v>
      </c>
      <c r="B13" s="13" t="s">
        <v>293</v>
      </c>
      <c r="C13" s="12" t="s">
        <v>292</v>
      </c>
      <c r="D13" s="6"/>
      <c r="E13" s="6"/>
      <c r="F13" s="6">
        <f t="shared" si="1"/>
        <v>0</v>
      </c>
      <c r="G13" s="6"/>
      <c r="H13" s="6"/>
      <c r="I13" s="6">
        <f t="shared" si="0"/>
        <v>0</v>
      </c>
    </row>
    <row r="14" spans="1:9" ht="15" customHeight="1" x14ac:dyDescent="0.25">
      <c r="A14" s="11" t="s">
        <v>291</v>
      </c>
      <c r="B14" s="13" t="s">
        <v>290</v>
      </c>
      <c r="C14" s="12" t="s">
        <v>289</v>
      </c>
      <c r="D14" s="6">
        <v>151000</v>
      </c>
      <c r="E14" s="6">
        <v>331000</v>
      </c>
      <c r="F14" s="6">
        <f>SUM(E14)</f>
        <v>331000</v>
      </c>
      <c r="G14" s="6"/>
      <c r="H14" s="6"/>
      <c r="I14" s="6">
        <f t="shared" si="0"/>
        <v>331000</v>
      </c>
    </row>
    <row r="15" spans="1:9" ht="15" customHeight="1" x14ac:dyDescent="0.25">
      <c r="A15" s="11" t="s">
        <v>288</v>
      </c>
      <c r="B15" s="13" t="s">
        <v>287</v>
      </c>
      <c r="C15" s="12" t="s">
        <v>286</v>
      </c>
      <c r="D15" s="6">
        <v>0</v>
      </c>
      <c r="E15" s="6"/>
      <c r="F15" s="6">
        <f t="shared" si="1"/>
        <v>0</v>
      </c>
      <c r="G15" s="6"/>
      <c r="H15" s="6"/>
      <c r="I15" s="6">
        <f t="shared" si="0"/>
        <v>0</v>
      </c>
    </row>
    <row r="16" spans="1:9" ht="15" customHeight="1" x14ac:dyDescent="0.25">
      <c r="A16" s="11" t="s">
        <v>285</v>
      </c>
      <c r="B16" s="13" t="s">
        <v>284</v>
      </c>
      <c r="C16" s="12" t="s">
        <v>283</v>
      </c>
      <c r="D16" s="6">
        <v>121000</v>
      </c>
      <c r="E16" s="6">
        <f>SUM(D16)</f>
        <v>121000</v>
      </c>
      <c r="F16" s="6">
        <f t="shared" si="1"/>
        <v>121000</v>
      </c>
      <c r="G16" s="6"/>
      <c r="H16" s="6"/>
      <c r="I16" s="6">
        <f t="shared" si="0"/>
        <v>121000</v>
      </c>
    </row>
    <row r="17" spans="1:9" ht="15" customHeight="1" x14ac:dyDescent="0.25">
      <c r="A17" s="11" t="s">
        <v>282</v>
      </c>
      <c r="B17" s="13" t="s">
        <v>281</v>
      </c>
      <c r="C17" s="12" t="s">
        <v>280</v>
      </c>
      <c r="D17" s="6"/>
      <c r="E17" s="6"/>
      <c r="F17" s="6">
        <f t="shared" si="1"/>
        <v>0</v>
      </c>
      <c r="G17" s="6"/>
      <c r="H17" s="6"/>
      <c r="I17" s="6">
        <f t="shared" si="0"/>
        <v>0</v>
      </c>
    </row>
    <row r="18" spans="1:9" ht="15" customHeight="1" x14ac:dyDescent="0.25">
      <c r="A18" s="11" t="s">
        <v>279</v>
      </c>
      <c r="B18" s="13" t="s">
        <v>278</v>
      </c>
      <c r="C18" s="12" t="s">
        <v>277</v>
      </c>
      <c r="D18" s="6"/>
      <c r="E18" s="6"/>
      <c r="F18" s="6">
        <f t="shared" si="1"/>
        <v>0</v>
      </c>
      <c r="G18" s="6"/>
      <c r="H18" s="6"/>
      <c r="I18" s="6">
        <f t="shared" si="0"/>
        <v>0</v>
      </c>
    </row>
    <row r="19" spans="1:9" ht="15" customHeight="1" x14ac:dyDescent="0.25">
      <c r="A19" s="11" t="s">
        <v>276</v>
      </c>
      <c r="B19" s="13" t="s">
        <v>521</v>
      </c>
      <c r="C19" s="12"/>
      <c r="D19" s="6"/>
      <c r="E19" s="6"/>
      <c r="F19" s="6">
        <f>SUM(E19)</f>
        <v>0</v>
      </c>
      <c r="G19" s="6"/>
      <c r="H19" s="6"/>
      <c r="I19" s="6">
        <f t="shared" si="0"/>
        <v>0</v>
      </c>
    </row>
    <row r="20" spans="1:9" ht="15" customHeight="1" x14ac:dyDescent="0.25">
      <c r="A20" s="11" t="s">
        <v>275</v>
      </c>
      <c r="B20" s="13" t="s">
        <v>274</v>
      </c>
      <c r="C20" s="12" t="s">
        <v>273</v>
      </c>
      <c r="D20" s="6">
        <v>127000</v>
      </c>
      <c r="E20" s="6">
        <f>SUM(D20)</f>
        <v>127000</v>
      </c>
      <c r="F20" s="6">
        <f t="shared" si="1"/>
        <v>127000</v>
      </c>
      <c r="G20" s="6"/>
      <c r="H20" s="6"/>
      <c r="I20" s="6">
        <f t="shared" si="0"/>
        <v>127000</v>
      </c>
    </row>
    <row r="21" spans="1:9" ht="15" customHeight="1" x14ac:dyDescent="0.25">
      <c r="A21" s="8" t="s">
        <v>272</v>
      </c>
      <c r="B21" s="14" t="s">
        <v>522</v>
      </c>
      <c r="C21" s="9" t="s">
        <v>271</v>
      </c>
      <c r="D21" s="24">
        <f>SUM(D8:D20)</f>
        <v>45902000</v>
      </c>
      <c r="E21" s="24">
        <f>SUM(E8:E20)</f>
        <v>46082000</v>
      </c>
      <c r="F21" s="24">
        <f>SUM(F8:F20)</f>
        <v>46082000</v>
      </c>
      <c r="G21" s="24"/>
      <c r="H21" s="24"/>
      <c r="I21" s="24">
        <f t="shared" si="0"/>
        <v>46082000</v>
      </c>
    </row>
    <row r="22" spans="1:9" ht="15" customHeight="1" x14ac:dyDescent="0.25">
      <c r="A22" s="11" t="s">
        <v>270</v>
      </c>
      <c r="B22" s="13" t="s">
        <v>269</v>
      </c>
      <c r="C22" s="12" t="s">
        <v>268</v>
      </c>
      <c r="D22" s="6">
        <v>11007000</v>
      </c>
      <c r="E22" s="6">
        <f>SUM(D22)</f>
        <v>11007000</v>
      </c>
      <c r="F22" s="6">
        <f t="shared" si="1"/>
        <v>11007000</v>
      </c>
      <c r="G22" s="6"/>
      <c r="H22" s="6"/>
      <c r="I22" s="6">
        <f t="shared" si="0"/>
        <v>11007000</v>
      </c>
    </row>
    <row r="23" spans="1:9" ht="15" customHeight="1" x14ac:dyDescent="0.25">
      <c r="A23" s="11" t="s">
        <v>267</v>
      </c>
      <c r="B23" s="13" t="s">
        <v>266</v>
      </c>
      <c r="C23" s="12" t="s">
        <v>265</v>
      </c>
      <c r="D23" s="6"/>
      <c r="E23" s="6">
        <v>3645000</v>
      </c>
      <c r="F23" s="6">
        <f>SUM(E23)</f>
        <v>3645000</v>
      </c>
      <c r="G23" s="6"/>
      <c r="H23" s="6"/>
      <c r="I23" s="6">
        <f t="shared" si="0"/>
        <v>3645000</v>
      </c>
    </row>
    <row r="24" spans="1:9" ht="15" customHeight="1" x14ac:dyDescent="0.25">
      <c r="A24" s="11" t="s">
        <v>264</v>
      </c>
      <c r="B24" s="19" t="s">
        <v>263</v>
      </c>
      <c r="C24" s="12" t="s">
        <v>262</v>
      </c>
      <c r="D24" s="6">
        <v>860000</v>
      </c>
      <c r="E24" s="6">
        <v>1542000</v>
      </c>
      <c r="F24" s="6">
        <f>SUM(E24)</f>
        <v>1542000</v>
      </c>
      <c r="G24" s="6"/>
      <c r="H24" s="6"/>
      <c r="I24" s="6">
        <f t="shared" si="0"/>
        <v>1542000</v>
      </c>
    </row>
    <row r="25" spans="1:9" ht="15" customHeight="1" x14ac:dyDescent="0.25">
      <c r="A25" s="8" t="s">
        <v>261</v>
      </c>
      <c r="B25" s="14" t="s">
        <v>260</v>
      </c>
      <c r="C25" s="9" t="s">
        <v>259</v>
      </c>
      <c r="D25" s="24">
        <f>SUM(D22:D24)</f>
        <v>11867000</v>
      </c>
      <c r="E25" s="24">
        <f>SUM(E22:E24)</f>
        <v>16194000</v>
      </c>
      <c r="F25" s="24">
        <f>SUM(F22:F24)</f>
        <v>16194000</v>
      </c>
      <c r="G25" s="24"/>
      <c r="H25" s="24"/>
      <c r="I25" s="24">
        <f t="shared" si="0"/>
        <v>16194000</v>
      </c>
    </row>
    <row r="26" spans="1:9" ht="15" customHeight="1" x14ac:dyDescent="0.25">
      <c r="A26" s="8" t="s">
        <v>258</v>
      </c>
      <c r="B26" s="14" t="s">
        <v>257</v>
      </c>
      <c r="C26" s="9" t="s">
        <v>256</v>
      </c>
      <c r="D26" s="24">
        <f>D21+D25</f>
        <v>57769000</v>
      </c>
      <c r="E26" s="24">
        <f>E21+E25</f>
        <v>62276000</v>
      </c>
      <c r="F26" s="24">
        <f>F25+F21</f>
        <v>62276000</v>
      </c>
      <c r="G26" s="24"/>
      <c r="H26" s="24"/>
      <c r="I26" s="24">
        <f t="shared" si="0"/>
        <v>62276000</v>
      </c>
    </row>
    <row r="27" spans="1:9" ht="15" customHeight="1" x14ac:dyDescent="0.25">
      <c r="A27" s="8" t="s">
        <v>255</v>
      </c>
      <c r="B27" s="14" t="s">
        <v>254</v>
      </c>
      <c r="C27" s="9" t="s">
        <v>253</v>
      </c>
      <c r="D27" s="24">
        <v>7767000</v>
      </c>
      <c r="E27" s="24">
        <v>8473000</v>
      </c>
      <c r="F27" s="24">
        <f>SUM(E27)</f>
        <v>8473000</v>
      </c>
      <c r="G27" s="24"/>
      <c r="H27" s="24"/>
      <c r="I27" s="24">
        <f t="shared" si="0"/>
        <v>8473000</v>
      </c>
    </row>
    <row r="28" spans="1:9" ht="15" customHeight="1" x14ac:dyDescent="0.25">
      <c r="A28" s="11" t="s">
        <v>252</v>
      </c>
      <c r="B28" s="13" t="s">
        <v>251</v>
      </c>
      <c r="C28" s="12" t="s">
        <v>250</v>
      </c>
      <c r="D28" s="6">
        <v>140000</v>
      </c>
      <c r="E28" s="6">
        <f>SUM(D28)</f>
        <v>140000</v>
      </c>
      <c r="F28" s="6">
        <f t="shared" si="1"/>
        <v>140000</v>
      </c>
      <c r="G28" s="6"/>
      <c r="H28" s="6"/>
      <c r="I28" s="6">
        <f t="shared" si="0"/>
        <v>140000</v>
      </c>
    </row>
    <row r="29" spans="1:9" ht="15" customHeight="1" x14ac:dyDescent="0.25">
      <c r="A29" s="11" t="s">
        <v>249</v>
      </c>
      <c r="B29" s="13" t="s">
        <v>248</v>
      </c>
      <c r="C29" s="12" t="s">
        <v>247</v>
      </c>
      <c r="D29" s="6">
        <v>2377000</v>
      </c>
      <c r="E29" s="6">
        <v>18195000</v>
      </c>
      <c r="F29" s="6">
        <f>SUM(E29)</f>
        <v>18195000</v>
      </c>
      <c r="G29" s="6"/>
      <c r="H29" s="6"/>
      <c r="I29" s="6">
        <f t="shared" si="0"/>
        <v>18195000</v>
      </c>
    </row>
    <row r="30" spans="1:9" ht="15" customHeight="1" x14ac:dyDescent="0.25">
      <c r="A30" s="11" t="s">
        <v>246</v>
      </c>
      <c r="B30" s="13" t="s">
        <v>245</v>
      </c>
      <c r="C30" s="12" t="s">
        <v>244</v>
      </c>
      <c r="D30" s="6"/>
      <c r="E30" s="6"/>
      <c r="F30" s="6">
        <f t="shared" si="1"/>
        <v>0</v>
      </c>
      <c r="G30" s="6"/>
      <c r="H30" s="6"/>
      <c r="I30" s="6">
        <f t="shared" si="0"/>
        <v>0</v>
      </c>
    </row>
    <row r="31" spans="1:9" ht="15" customHeight="1" x14ac:dyDescent="0.25">
      <c r="A31" s="8" t="s">
        <v>243</v>
      </c>
      <c r="B31" s="14" t="s">
        <v>242</v>
      </c>
      <c r="C31" s="9" t="s">
        <v>241</v>
      </c>
      <c r="D31" s="24">
        <f>D28+D29</f>
        <v>2517000</v>
      </c>
      <c r="E31" s="24">
        <f>SUM(E28:E30)</f>
        <v>18335000</v>
      </c>
      <c r="F31" s="24">
        <f>SUM(F28:F30)</f>
        <v>18335000</v>
      </c>
      <c r="G31" s="24"/>
      <c r="H31" s="24"/>
      <c r="I31" s="24">
        <f t="shared" si="0"/>
        <v>18335000</v>
      </c>
    </row>
    <row r="32" spans="1:9" ht="15" customHeight="1" x14ac:dyDescent="0.25">
      <c r="A32" s="11" t="s">
        <v>240</v>
      </c>
      <c r="B32" s="13" t="s">
        <v>239</v>
      </c>
      <c r="C32" s="12" t="s">
        <v>238</v>
      </c>
      <c r="D32" s="6">
        <v>250000</v>
      </c>
      <c r="E32" s="6">
        <f>SUM(D32)</f>
        <v>250000</v>
      </c>
      <c r="F32" s="6">
        <f t="shared" si="1"/>
        <v>250000</v>
      </c>
      <c r="G32" s="6"/>
      <c r="H32" s="6"/>
      <c r="I32" s="6">
        <f t="shared" si="0"/>
        <v>250000</v>
      </c>
    </row>
    <row r="33" spans="1:9" ht="15" customHeight="1" x14ac:dyDescent="0.25">
      <c r="A33" s="11" t="s">
        <v>237</v>
      </c>
      <c r="B33" s="13" t="s">
        <v>236</v>
      </c>
      <c r="C33" s="12" t="s">
        <v>235</v>
      </c>
      <c r="D33" s="6">
        <v>270000</v>
      </c>
      <c r="E33" s="6">
        <f>SUM(D33)</f>
        <v>270000</v>
      </c>
      <c r="F33" s="6">
        <f t="shared" si="1"/>
        <v>270000</v>
      </c>
      <c r="G33" s="6"/>
      <c r="H33" s="6"/>
      <c r="I33" s="6">
        <f t="shared" si="0"/>
        <v>270000</v>
      </c>
    </row>
    <row r="34" spans="1:9" ht="15" customHeight="1" x14ac:dyDescent="0.25">
      <c r="A34" s="8" t="s">
        <v>234</v>
      </c>
      <c r="B34" s="14" t="s">
        <v>233</v>
      </c>
      <c r="C34" s="9" t="s">
        <v>232</v>
      </c>
      <c r="D34" s="24">
        <f>SUM(D32:D33)</f>
        <v>520000</v>
      </c>
      <c r="E34" s="24">
        <f>SUM(E32:E33)</f>
        <v>520000</v>
      </c>
      <c r="F34" s="24">
        <f t="shared" si="1"/>
        <v>520000</v>
      </c>
      <c r="G34" s="24"/>
      <c r="H34" s="24"/>
      <c r="I34" s="24">
        <f t="shared" si="0"/>
        <v>520000</v>
      </c>
    </row>
    <row r="35" spans="1:9" ht="15" customHeight="1" x14ac:dyDescent="0.25">
      <c r="A35" s="11" t="s">
        <v>231</v>
      </c>
      <c r="B35" s="13" t="s">
        <v>230</v>
      </c>
      <c r="C35" s="12" t="s">
        <v>229</v>
      </c>
      <c r="D35" s="6">
        <v>12410000</v>
      </c>
      <c r="E35" s="6">
        <f>SUM(D35)</f>
        <v>12410000</v>
      </c>
      <c r="F35" s="6">
        <f t="shared" si="1"/>
        <v>12410000</v>
      </c>
      <c r="G35" s="6"/>
      <c r="H35" s="6"/>
      <c r="I35" s="6">
        <f t="shared" si="0"/>
        <v>12410000</v>
      </c>
    </row>
    <row r="36" spans="1:9" ht="15" customHeight="1" x14ac:dyDescent="0.25">
      <c r="A36" s="11" t="s">
        <v>228</v>
      </c>
      <c r="B36" s="13" t="s">
        <v>227</v>
      </c>
      <c r="C36" s="12" t="s">
        <v>226</v>
      </c>
      <c r="D36" s="6">
        <v>417000</v>
      </c>
      <c r="E36" s="6">
        <f>SUM(D36)</f>
        <v>417000</v>
      </c>
      <c r="F36" s="6">
        <f t="shared" si="1"/>
        <v>417000</v>
      </c>
      <c r="G36" s="6"/>
      <c r="H36" s="6"/>
      <c r="I36" s="6">
        <f t="shared" si="0"/>
        <v>417000</v>
      </c>
    </row>
    <row r="37" spans="1:9" ht="15" customHeight="1" x14ac:dyDescent="0.25">
      <c r="A37" s="11" t="s">
        <v>225</v>
      </c>
      <c r="B37" s="13" t="s">
        <v>224</v>
      </c>
      <c r="C37" s="12" t="s">
        <v>223</v>
      </c>
      <c r="D37" s="6">
        <v>300000</v>
      </c>
      <c r="E37" s="6">
        <f>SUM(D37)</f>
        <v>300000</v>
      </c>
      <c r="F37" s="6">
        <f>SUM(E37)</f>
        <v>300000</v>
      </c>
      <c r="G37" s="6"/>
      <c r="H37" s="6"/>
      <c r="I37" s="6">
        <f t="shared" si="0"/>
        <v>300000</v>
      </c>
    </row>
    <row r="38" spans="1:9" ht="15" customHeight="1" x14ac:dyDescent="0.25">
      <c r="A38" s="11" t="s">
        <v>222</v>
      </c>
      <c r="B38" s="13" t="s">
        <v>221</v>
      </c>
      <c r="C38" s="12" t="s">
        <v>220</v>
      </c>
      <c r="D38" s="6">
        <v>3450000</v>
      </c>
      <c r="E38" s="6">
        <f>SUM(D38)</f>
        <v>3450000</v>
      </c>
      <c r="F38" s="6">
        <f t="shared" si="1"/>
        <v>3450000</v>
      </c>
      <c r="G38" s="6"/>
      <c r="H38" s="6"/>
      <c r="I38" s="6">
        <f t="shared" si="0"/>
        <v>3450000</v>
      </c>
    </row>
    <row r="39" spans="1:9" ht="15" customHeight="1" x14ac:dyDescent="0.25">
      <c r="A39" s="11" t="s">
        <v>219</v>
      </c>
      <c r="B39" s="20" t="s">
        <v>218</v>
      </c>
      <c r="C39" s="12" t="s">
        <v>217</v>
      </c>
      <c r="D39" s="6">
        <v>3650000</v>
      </c>
      <c r="E39" s="6">
        <f>SUM(D39)</f>
        <v>3650000</v>
      </c>
      <c r="F39" s="6">
        <f t="shared" si="1"/>
        <v>3650000</v>
      </c>
      <c r="G39" s="6"/>
      <c r="H39" s="6"/>
      <c r="I39" s="6">
        <f t="shared" si="0"/>
        <v>3650000</v>
      </c>
    </row>
    <row r="40" spans="1:9" ht="15" customHeight="1" x14ac:dyDescent="0.25">
      <c r="A40" s="11" t="s">
        <v>216</v>
      </c>
      <c r="B40" s="19" t="s">
        <v>215</v>
      </c>
      <c r="C40" s="12" t="s">
        <v>214</v>
      </c>
      <c r="D40" s="6"/>
      <c r="E40" s="6"/>
      <c r="F40" s="6">
        <f t="shared" si="1"/>
        <v>0</v>
      </c>
      <c r="G40" s="6"/>
      <c r="H40" s="6"/>
      <c r="I40" s="6">
        <f t="shared" si="0"/>
        <v>0</v>
      </c>
    </row>
    <row r="41" spans="1:9" ht="15" customHeight="1" x14ac:dyDescent="0.25">
      <c r="A41" s="11" t="s">
        <v>213</v>
      </c>
      <c r="B41" s="13" t="s">
        <v>212</v>
      </c>
      <c r="C41" s="12" t="s">
        <v>211</v>
      </c>
      <c r="D41" s="6">
        <v>26383000</v>
      </c>
      <c r="E41" s="6">
        <v>51395000</v>
      </c>
      <c r="F41" s="6">
        <f>SUM(E41)</f>
        <v>51395000</v>
      </c>
      <c r="G41" s="6"/>
      <c r="H41" s="6"/>
      <c r="I41" s="6">
        <f t="shared" si="0"/>
        <v>51395000</v>
      </c>
    </row>
    <row r="42" spans="1:9" ht="15" customHeight="1" x14ac:dyDescent="0.25">
      <c r="A42" s="8" t="s">
        <v>210</v>
      </c>
      <c r="B42" s="14" t="s">
        <v>209</v>
      </c>
      <c r="C42" s="9" t="s">
        <v>208</v>
      </c>
      <c r="D42" s="24">
        <f>SUM(D35:D41)</f>
        <v>46610000</v>
      </c>
      <c r="E42" s="24">
        <f>SUM(E35:E41)</f>
        <v>71622000</v>
      </c>
      <c r="F42" s="24">
        <f>SUM(F35:F41)</f>
        <v>71622000</v>
      </c>
      <c r="G42" s="24"/>
      <c r="H42" s="24"/>
      <c r="I42" s="24">
        <f t="shared" si="0"/>
        <v>71622000</v>
      </c>
    </row>
    <row r="43" spans="1:9" ht="15" customHeight="1" x14ac:dyDescent="0.25">
      <c r="A43" s="11" t="s">
        <v>207</v>
      </c>
      <c r="B43" s="13" t="s">
        <v>206</v>
      </c>
      <c r="C43" s="12" t="s">
        <v>205</v>
      </c>
      <c r="D43" s="6"/>
      <c r="E43" s="6"/>
      <c r="F43" s="6">
        <f t="shared" si="1"/>
        <v>0</v>
      </c>
      <c r="G43" s="6"/>
      <c r="H43" s="6"/>
      <c r="I43" s="6">
        <f t="shared" si="0"/>
        <v>0</v>
      </c>
    </row>
    <row r="44" spans="1:9" ht="15" customHeight="1" x14ac:dyDescent="0.25">
      <c r="A44" s="11" t="s">
        <v>204</v>
      </c>
      <c r="B44" s="13" t="s">
        <v>203</v>
      </c>
      <c r="C44" s="12" t="s">
        <v>202</v>
      </c>
      <c r="D44" s="6"/>
      <c r="E44" s="6"/>
      <c r="F44" s="6">
        <f t="shared" si="1"/>
        <v>0</v>
      </c>
      <c r="G44" s="6"/>
      <c r="H44" s="6"/>
      <c r="I44" s="6">
        <f t="shared" si="0"/>
        <v>0</v>
      </c>
    </row>
    <row r="45" spans="1:9" ht="15" customHeight="1" x14ac:dyDescent="0.25">
      <c r="A45" s="8" t="s">
        <v>201</v>
      </c>
      <c r="B45" s="14" t="s">
        <v>200</v>
      </c>
      <c r="C45" s="9" t="s">
        <v>199</v>
      </c>
      <c r="D45" s="24"/>
      <c r="E45" s="24"/>
      <c r="F45" s="24">
        <f t="shared" si="1"/>
        <v>0</v>
      </c>
      <c r="G45" s="24"/>
      <c r="H45" s="24"/>
      <c r="I45" s="24">
        <f t="shared" si="0"/>
        <v>0</v>
      </c>
    </row>
    <row r="46" spans="1:9" ht="15" customHeight="1" x14ac:dyDescent="0.25">
      <c r="A46" s="11" t="s">
        <v>198</v>
      </c>
      <c r="B46" s="13" t="s">
        <v>197</v>
      </c>
      <c r="C46" s="12" t="s">
        <v>196</v>
      </c>
      <c r="D46" s="6">
        <v>12925000</v>
      </c>
      <c r="E46" s="6">
        <v>28817000</v>
      </c>
      <c r="F46" s="6">
        <f>SUM(E46)</f>
        <v>28817000</v>
      </c>
      <c r="G46" s="6"/>
      <c r="H46" s="6"/>
      <c r="I46" s="6">
        <f t="shared" si="0"/>
        <v>28817000</v>
      </c>
    </row>
    <row r="47" spans="1:9" ht="15" customHeight="1" x14ac:dyDescent="0.25">
      <c r="A47" s="11" t="s">
        <v>195</v>
      </c>
      <c r="B47" s="13" t="s">
        <v>194</v>
      </c>
      <c r="C47" s="12" t="s">
        <v>193</v>
      </c>
      <c r="D47" s="6">
        <v>970000</v>
      </c>
      <c r="E47" s="6">
        <f>SUM(D47)</f>
        <v>970000</v>
      </c>
      <c r="F47" s="6">
        <f t="shared" si="1"/>
        <v>970000</v>
      </c>
      <c r="G47" s="6"/>
      <c r="H47" s="6"/>
      <c r="I47" s="6">
        <f t="shared" si="0"/>
        <v>970000</v>
      </c>
    </row>
    <row r="48" spans="1:9" ht="15" customHeight="1" x14ac:dyDescent="0.25">
      <c r="A48" s="11" t="s">
        <v>192</v>
      </c>
      <c r="B48" s="13" t="s">
        <v>191</v>
      </c>
      <c r="C48" s="12" t="s">
        <v>190</v>
      </c>
      <c r="D48" s="6"/>
      <c r="E48" s="6"/>
      <c r="F48" s="6">
        <f t="shared" si="1"/>
        <v>0</v>
      </c>
      <c r="G48" s="6"/>
      <c r="H48" s="6"/>
      <c r="I48" s="6">
        <f t="shared" si="0"/>
        <v>0</v>
      </c>
    </row>
    <row r="49" spans="1:9" ht="15" customHeight="1" x14ac:dyDescent="0.25">
      <c r="A49" s="11" t="s">
        <v>189</v>
      </c>
      <c r="B49" s="13" t="s">
        <v>188</v>
      </c>
      <c r="C49" s="12" t="s">
        <v>187</v>
      </c>
      <c r="D49" s="6"/>
      <c r="E49" s="6"/>
      <c r="F49" s="6">
        <f t="shared" si="1"/>
        <v>0</v>
      </c>
      <c r="G49" s="6"/>
      <c r="H49" s="6"/>
      <c r="I49" s="6">
        <f t="shared" si="0"/>
        <v>0</v>
      </c>
    </row>
    <row r="50" spans="1:9" ht="15" customHeight="1" x14ac:dyDescent="0.25">
      <c r="A50" s="11" t="s">
        <v>186</v>
      </c>
      <c r="B50" s="13" t="s">
        <v>185</v>
      </c>
      <c r="C50" s="12" t="s">
        <v>184</v>
      </c>
      <c r="D50" s="6">
        <v>1355000</v>
      </c>
      <c r="E50" s="6">
        <v>22185000</v>
      </c>
      <c r="F50" s="6">
        <f>SUM(E50)</f>
        <v>22185000</v>
      </c>
      <c r="G50" s="6"/>
      <c r="H50" s="6"/>
      <c r="I50" s="6">
        <f t="shared" si="0"/>
        <v>22185000</v>
      </c>
    </row>
    <row r="51" spans="1:9" ht="15" customHeight="1" x14ac:dyDescent="0.25">
      <c r="A51" s="8" t="s">
        <v>183</v>
      </c>
      <c r="B51" s="14" t="s">
        <v>182</v>
      </c>
      <c r="C51" s="9" t="s">
        <v>181</v>
      </c>
      <c r="D51" s="24">
        <f>SUM(D46:D50)</f>
        <v>15250000</v>
      </c>
      <c r="E51" s="24">
        <f>SUM(E46:E50)</f>
        <v>51972000</v>
      </c>
      <c r="F51" s="24">
        <f>SUM(F46:F50)</f>
        <v>51972000</v>
      </c>
      <c r="G51" s="24"/>
      <c r="H51" s="24"/>
      <c r="I51" s="24">
        <f t="shared" si="0"/>
        <v>51972000</v>
      </c>
    </row>
    <row r="52" spans="1:9" ht="15" customHeight="1" x14ac:dyDescent="0.25">
      <c r="A52" s="8" t="s">
        <v>180</v>
      </c>
      <c r="B52" s="14" t="s">
        <v>179</v>
      </c>
      <c r="C52" s="9" t="s">
        <v>178</v>
      </c>
      <c r="D52" s="24">
        <f>D51+D42+D34+D31</f>
        <v>64897000</v>
      </c>
      <c r="E52" s="24">
        <f>E31+E34+E42+E51</f>
        <v>142449000</v>
      </c>
      <c r="F52" s="24">
        <f>F51+F42+F34+F31</f>
        <v>142449000</v>
      </c>
      <c r="G52" s="24"/>
      <c r="H52" s="24"/>
      <c r="I52" s="24">
        <f t="shared" si="0"/>
        <v>142449000</v>
      </c>
    </row>
    <row r="53" spans="1:9" ht="15" customHeight="1" x14ac:dyDescent="0.25">
      <c r="A53" s="11" t="s">
        <v>177</v>
      </c>
      <c r="B53" s="15" t="s">
        <v>176</v>
      </c>
      <c r="C53" s="12" t="s">
        <v>175</v>
      </c>
      <c r="D53" s="6"/>
      <c r="E53" s="6"/>
      <c r="F53" s="6">
        <f t="shared" si="1"/>
        <v>0</v>
      </c>
      <c r="G53" s="6"/>
      <c r="H53" s="6"/>
      <c r="I53" s="6">
        <f t="shared" si="0"/>
        <v>0</v>
      </c>
    </row>
    <row r="54" spans="1:9" ht="15" customHeight="1" x14ac:dyDescent="0.25">
      <c r="A54" s="11" t="s">
        <v>174</v>
      </c>
      <c r="B54" s="15" t="s">
        <v>173</v>
      </c>
      <c r="C54" s="12" t="s">
        <v>172</v>
      </c>
      <c r="D54" s="6"/>
      <c r="E54" s="6"/>
      <c r="F54" s="6">
        <f t="shared" si="1"/>
        <v>0</v>
      </c>
      <c r="G54" s="6"/>
      <c r="H54" s="6"/>
      <c r="I54" s="6">
        <f t="shared" si="0"/>
        <v>0</v>
      </c>
    </row>
    <row r="55" spans="1:9" ht="15" customHeight="1" x14ac:dyDescent="0.25">
      <c r="A55" s="11" t="s">
        <v>171</v>
      </c>
      <c r="B55" s="21" t="s">
        <v>170</v>
      </c>
      <c r="C55" s="12" t="s">
        <v>169</v>
      </c>
      <c r="D55" s="6"/>
      <c r="E55" s="6"/>
      <c r="F55" s="6">
        <f t="shared" si="1"/>
        <v>0</v>
      </c>
      <c r="G55" s="6"/>
      <c r="H55" s="6"/>
      <c r="I55" s="6">
        <f t="shared" si="0"/>
        <v>0</v>
      </c>
    </row>
    <row r="56" spans="1:9" ht="15" customHeight="1" x14ac:dyDescent="0.25">
      <c r="A56" s="11" t="s">
        <v>168</v>
      </c>
      <c r="B56" s="21" t="s">
        <v>167</v>
      </c>
      <c r="C56" s="12" t="s">
        <v>166</v>
      </c>
      <c r="D56" s="6"/>
      <c r="E56" s="6"/>
      <c r="F56" s="6">
        <f t="shared" si="1"/>
        <v>0</v>
      </c>
      <c r="G56" s="6"/>
      <c r="H56" s="6"/>
      <c r="I56" s="6">
        <f t="shared" si="0"/>
        <v>0</v>
      </c>
    </row>
    <row r="57" spans="1:9" ht="15" customHeight="1" x14ac:dyDescent="0.25">
      <c r="A57" s="11" t="s">
        <v>165</v>
      </c>
      <c r="B57" s="21" t="s">
        <v>164</v>
      </c>
      <c r="C57" s="12" t="s">
        <v>163</v>
      </c>
      <c r="D57" s="6"/>
      <c r="E57" s="6"/>
      <c r="F57" s="6">
        <f t="shared" si="1"/>
        <v>0</v>
      </c>
      <c r="G57" s="6"/>
      <c r="H57" s="6"/>
      <c r="I57" s="6">
        <f t="shared" si="0"/>
        <v>0</v>
      </c>
    </row>
    <row r="58" spans="1:9" ht="15" customHeight="1" x14ac:dyDescent="0.25">
      <c r="A58" s="11" t="s">
        <v>162</v>
      </c>
      <c r="B58" s="15" t="s">
        <v>161</v>
      </c>
      <c r="C58" s="12" t="s">
        <v>160</v>
      </c>
      <c r="D58" s="6">
        <v>4500000</v>
      </c>
      <c r="E58" s="6">
        <f>SUM(D58)</f>
        <v>4500000</v>
      </c>
      <c r="F58" s="6">
        <f t="shared" si="1"/>
        <v>4500000</v>
      </c>
      <c r="G58" s="6"/>
      <c r="H58" s="6"/>
      <c r="I58" s="6">
        <f t="shared" si="0"/>
        <v>4500000</v>
      </c>
    </row>
    <row r="59" spans="1:9" ht="15" customHeight="1" x14ac:dyDescent="0.25">
      <c r="A59" s="11" t="s">
        <v>159</v>
      </c>
      <c r="B59" s="15" t="s">
        <v>158</v>
      </c>
      <c r="C59" s="12" t="s">
        <v>157</v>
      </c>
      <c r="D59" s="6"/>
      <c r="E59" s="6"/>
      <c r="F59" s="6">
        <f t="shared" si="1"/>
        <v>0</v>
      </c>
      <c r="G59" s="6"/>
      <c r="H59" s="6"/>
      <c r="I59" s="6">
        <f t="shared" si="0"/>
        <v>0</v>
      </c>
    </row>
    <row r="60" spans="1:9" ht="15" customHeight="1" x14ac:dyDescent="0.25">
      <c r="A60" s="11" t="s">
        <v>156</v>
      </c>
      <c r="B60" s="15" t="s">
        <v>155</v>
      </c>
      <c r="C60" s="12" t="s">
        <v>154</v>
      </c>
      <c r="D60" s="6">
        <v>18300000</v>
      </c>
      <c r="E60" s="6">
        <f>SUM(D60)</f>
        <v>18300000</v>
      </c>
      <c r="F60" s="6">
        <f t="shared" si="1"/>
        <v>18300000</v>
      </c>
      <c r="G60" s="6"/>
      <c r="H60" s="6"/>
      <c r="I60" s="6">
        <f t="shared" si="0"/>
        <v>18300000</v>
      </c>
    </row>
    <row r="61" spans="1:9" ht="15" customHeight="1" x14ac:dyDescent="0.25">
      <c r="A61" s="8" t="s">
        <v>153</v>
      </c>
      <c r="B61" s="14" t="s">
        <v>152</v>
      </c>
      <c r="C61" s="9" t="s">
        <v>151</v>
      </c>
      <c r="D61" s="24">
        <f>SUM(D58:D60)</f>
        <v>22800000</v>
      </c>
      <c r="E61" s="24">
        <f>SUM(E53:E60)</f>
        <v>22800000</v>
      </c>
      <c r="F61" s="24">
        <f t="shared" si="1"/>
        <v>22800000</v>
      </c>
      <c r="G61" s="24"/>
      <c r="H61" s="24"/>
      <c r="I61" s="24">
        <f t="shared" si="0"/>
        <v>22800000</v>
      </c>
    </row>
    <row r="62" spans="1:9" ht="15" customHeight="1" x14ac:dyDescent="0.25">
      <c r="A62" s="11" t="s">
        <v>150</v>
      </c>
      <c r="B62" s="15" t="s">
        <v>149</v>
      </c>
      <c r="C62" s="12" t="s">
        <v>148</v>
      </c>
      <c r="D62" s="6"/>
      <c r="E62" s="6"/>
      <c r="F62" s="6">
        <f t="shared" si="1"/>
        <v>0</v>
      </c>
      <c r="G62" s="6"/>
      <c r="H62" s="6"/>
      <c r="I62" s="6">
        <f t="shared" si="0"/>
        <v>0</v>
      </c>
    </row>
    <row r="63" spans="1:9" ht="15" customHeight="1" x14ac:dyDescent="0.25">
      <c r="A63" s="11">
        <v>56</v>
      </c>
      <c r="B63" s="15" t="s">
        <v>147</v>
      </c>
      <c r="C63" s="12" t="s">
        <v>146</v>
      </c>
      <c r="D63" s="6"/>
      <c r="E63" s="6">
        <v>272000</v>
      </c>
      <c r="F63" s="6">
        <f>SUM(E63)</f>
        <v>272000</v>
      </c>
      <c r="G63" s="6"/>
      <c r="H63" s="6"/>
      <c r="I63" s="6">
        <f t="shared" si="0"/>
        <v>272000</v>
      </c>
    </row>
    <row r="64" spans="1:9" ht="15" customHeight="1" x14ac:dyDescent="0.25">
      <c r="A64" s="11">
        <v>57</v>
      </c>
      <c r="B64" s="15" t="s">
        <v>145</v>
      </c>
      <c r="C64" s="12" t="s">
        <v>144</v>
      </c>
      <c r="D64" s="6">
        <v>0</v>
      </c>
      <c r="E64" s="6"/>
      <c r="F64" s="6">
        <f t="shared" si="1"/>
        <v>0</v>
      </c>
      <c r="G64" s="6"/>
      <c r="H64" s="6"/>
      <c r="I64" s="6">
        <f t="shared" si="0"/>
        <v>0</v>
      </c>
    </row>
    <row r="65" spans="1:9" ht="15" customHeight="1" x14ac:dyDescent="0.25">
      <c r="A65" s="11">
        <v>58</v>
      </c>
      <c r="B65" s="15" t="s">
        <v>143</v>
      </c>
      <c r="C65" s="12" t="s">
        <v>142</v>
      </c>
      <c r="D65" s="6"/>
      <c r="E65" s="6"/>
      <c r="F65" s="6">
        <f t="shared" si="1"/>
        <v>0</v>
      </c>
      <c r="G65" s="6"/>
      <c r="H65" s="6"/>
      <c r="I65" s="6">
        <f t="shared" si="0"/>
        <v>0</v>
      </c>
    </row>
    <row r="66" spans="1:9" ht="15" customHeight="1" x14ac:dyDescent="0.25">
      <c r="A66" s="8">
        <v>59</v>
      </c>
      <c r="B66" s="14" t="s">
        <v>141</v>
      </c>
      <c r="C66" s="9" t="s">
        <v>140</v>
      </c>
      <c r="D66" s="24"/>
      <c r="E66" s="24">
        <f>SUM(E63:E65)</f>
        <v>272000</v>
      </c>
      <c r="F66" s="24">
        <f>SUM(F63:F65)</f>
        <v>272000</v>
      </c>
      <c r="G66" s="24"/>
      <c r="H66" s="24"/>
      <c r="I66" s="24">
        <f t="shared" si="0"/>
        <v>272000</v>
      </c>
    </row>
    <row r="67" spans="1:9" ht="15" customHeight="1" x14ac:dyDescent="0.25">
      <c r="A67" s="11">
        <v>60</v>
      </c>
      <c r="B67" s="15" t="s">
        <v>139</v>
      </c>
      <c r="C67" s="12" t="s">
        <v>138</v>
      </c>
      <c r="D67" s="6"/>
      <c r="E67" s="6"/>
      <c r="F67" s="6">
        <f t="shared" si="1"/>
        <v>0</v>
      </c>
      <c r="G67" s="6"/>
      <c r="H67" s="6"/>
      <c r="I67" s="6">
        <f t="shared" si="0"/>
        <v>0</v>
      </c>
    </row>
    <row r="68" spans="1:9" ht="15" customHeight="1" x14ac:dyDescent="0.25">
      <c r="A68" s="11">
        <v>61</v>
      </c>
      <c r="B68" s="15" t="s">
        <v>137</v>
      </c>
      <c r="C68" s="12" t="s">
        <v>136</v>
      </c>
      <c r="D68" s="6"/>
      <c r="E68" s="6"/>
      <c r="F68" s="6">
        <f t="shared" si="1"/>
        <v>0</v>
      </c>
      <c r="G68" s="6"/>
      <c r="H68" s="6"/>
      <c r="I68" s="6">
        <f t="shared" si="0"/>
        <v>0</v>
      </c>
    </row>
    <row r="69" spans="1:9" ht="15" customHeight="1" x14ac:dyDescent="0.25">
      <c r="A69" s="11">
        <v>62</v>
      </c>
      <c r="B69" s="15" t="s">
        <v>135</v>
      </c>
      <c r="C69" s="12" t="s">
        <v>134</v>
      </c>
      <c r="D69" s="6"/>
      <c r="E69" s="6"/>
      <c r="F69" s="6">
        <f t="shared" si="1"/>
        <v>0</v>
      </c>
      <c r="G69" s="6"/>
      <c r="H69" s="6"/>
      <c r="I69" s="6">
        <f t="shared" si="0"/>
        <v>0</v>
      </c>
    </row>
    <row r="70" spans="1:9" ht="15" customHeight="1" x14ac:dyDescent="0.25">
      <c r="A70" s="11">
        <v>63</v>
      </c>
      <c r="B70" s="15" t="s">
        <v>133</v>
      </c>
      <c r="C70" s="12" t="s">
        <v>132</v>
      </c>
      <c r="D70" s="6">
        <v>4973000</v>
      </c>
      <c r="E70" s="6">
        <f>SUM(D70)</f>
        <v>4973000</v>
      </c>
      <c r="F70" s="6">
        <f t="shared" si="1"/>
        <v>4973000</v>
      </c>
      <c r="G70" s="6"/>
      <c r="H70" s="6"/>
      <c r="I70" s="6">
        <f t="shared" si="0"/>
        <v>4973000</v>
      </c>
    </row>
    <row r="71" spans="1:9" s="75" customFormat="1" ht="15" customHeight="1" x14ac:dyDescent="0.25">
      <c r="A71" s="11">
        <v>64</v>
      </c>
      <c r="B71" s="15" t="s">
        <v>131</v>
      </c>
      <c r="C71" s="12" t="s">
        <v>130</v>
      </c>
      <c r="D71" s="6"/>
      <c r="E71" s="6"/>
      <c r="F71" s="6">
        <f t="shared" si="1"/>
        <v>0</v>
      </c>
      <c r="G71" s="6"/>
      <c r="H71" s="6"/>
      <c r="I71" s="6">
        <f>SUM(F71:H71)</f>
        <v>0</v>
      </c>
    </row>
    <row r="72" spans="1:9" s="57" customFormat="1" ht="15" customHeight="1" x14ac:dyDescent="0.25">
      <c r="A72" s="11">
        <v>65</v>
      </c>
      <c r="B72" s="15" t="s">
        <v>129</v>
      </c>
      <c r="C72" s="12" t="s">
        <v>128</v>
      </c>
      <c r="D72" s="6">
        <v>0</v>
      </c>
      <c r="E72" s="6"/>
      <c r="F72" s="6">
        <f t="shared" si="1"/>
        <v>0</v>
      </c>
      <c r="G72" s="6"/>
      <c r="H72" s="6"/>
      <c r="I72" s="6">
        <f t="shared" ref="I72" si="2">SUM(F72:H72)</f>
        <v>0</v>
      </c>
    </row>
    <row r="73" spans="1:9" s="57" customFormat="1" ht="15" customHeight="1" x14ac:dyDescent="0.2"/>
    <row r="74" spans="1:9" s="57" customFormat="1" ht="15" customHeight="1" x14ac:dyDescent="0.2"/>
    <row r="75" spans="1:9" s="57" customFormat="1" ht="15" customHeight="1" x14ac:dyDescent="0.2"/>
    <row r="76" spans="1:9" s="57" customFormat="1" ht="15" customHeight="1" x14ac:dyDescent="0.2"/>
    <row r="77" spans="1:9" s="57" customFormat="1" ht="15" customHeight="1" x14ac:dyDescent="0.2"/>
    <row r="78" spans="1:9" s="57" customFormat="1" ht="15" customHeight="1" x14ac:dyDescent="0.2"/>
    <row r="79" spans="1:9" s="57" customFormat="1" ht="15" customHeight="1" x14ac:dyDescent="0.2"/>
    <row r="80" spans="1:9" s="57" customFormat="1" ht="15" customHeight="1" x14ac:dyDescent="0.2"/>
    <row r="81" s="57" customFormat="1" ht="15" customHeight="1" x14ac:dyDescent="0.2"/>
    <row r="82" s="57" customFormat="1" ht="15" customHeight="1" x14ac:dyDescent="0.2"/>
    <row r="83" s="57" customFormat="1" ht="15" customHeight="1" x14ac:dyDescent="0.2"/>
    <row r="84" s="57" customFormat="1" ht="15" customHeight="1" x14ac:dyDescent="0.2"/>
    <row r="85" s="57" customFormat="1" ht="15" customHeight="1" x14ac:dyDescent="0.2"/>
    <row r="86" s="57" customFormat="1" ht="15" customHeight="1" x14ac:dyDescent="0.2"/>
    <row r="87" s="57" customFormat="1" ht="15" customHeight="1" x14ac:dyDescent="0.2"/>
    <row r="88" s="57" customFormat="1" ht="15" customHeight="1" x14ac:dyDescent="0.2"/>
    <row r="89" s="57" customFormat="1" ht="15" customHeight="1" x14ac:dyDescent="0.2"/>
    <row r="90" s="57" customFormat="1" ht="15" customHeight="1" x14ac:dyDescent="0.2"/>
    <row r="91" s="57" customFormat="1" ht="15" customHeight="1" x14ac:dyDescent="0.2"/>
    <row r="92" s="57" customFormat="1" ht="15" customHeight="1" x14ac:dyDescent="0.2"/>
    <row r="93" s="57" customFormat="1" ht="15" customHeight="1" x14ac:dyDescent="0.2"/>
    <row r="94" s="57" customFormat="1" ht="15" customHeight="1" x14ac:dyDescent="0.2"/>
    <row r="95" s="57" customFormat="1" ht="15" customHeight="1" x14ac:dyDescent="0.2"/>
    <row r="96" s="57" customFormat="1" ht="15" customHeight="1" x14ac:dyDescent="0.2"/>
    <row r="97" s="57" customFormat="1" ht="15" customHeight="1" x14ac:dyDescent="0.2"/>
    <row r="98" s="57" customFormat="1" ht="15" customHeight="1" x14ac:dyDescent="0.2"/>
    <row r="99" s="57" customFormat="1" ht="15" customHeight="1" x14ac:dyDescent="0.2"/>
    <row r="100" s="57" customFormat="1" ht="15" customHeight="1" x14ac:dyDescent="0.2"/>
    <row r="101" s="57" customFormat="1" ht="15" customHeight="1" x14ac:dyDescent="0.2"/>
    <row r="102" s="57" customFormat="1" ht="15" customHeight="1" x14ac:dyDescent="0.2"/>
    <row r="103" s="57" customFormat="1" ht="15" customHeight="1" x14ac:dyDescent="0.2"/>
    <row r="104" s="57" customFormat="1" ht="15" customHeight="1" x14ac:dyDescent="0.2"/>
    <row r="105" s="57" customFormat="1" ht="15" customHeight="1" x14ac:dyDescent="0.2"/>
    <row r="106" s="57" customFormat="1" ht="15" customHeight="1" x14ac:dyDescent="0.2"/>
    <row r="107" s="57" customFormat="1" ht="15" customHeight="1" x14ac:dyDescent="0.2"/>
    <row r="108" s="57" customFormat="1" ht="15" customHeight="1" x14ac:dyDescent="0.2"/>
    <row r="109" s="57" customFormat="1" ht="15" customHeight="1" x14ac:dyDescent="0.2"/>
    <row r="110" s="57" customFormat="1" ht="15" customHeight="1" x14ac:dyDescent="0.2"/>
    <row r="111" s="57" customFormat="1" ht="15" customHeight="1" x14ac:dyDescent="0.2"/>
    <row r="112" s="57" customFormat="1" ht="15" customHeight="1" x14ac:dyDescent="0.2"/>
    <row r="113" s="57" customFormat="1" ht="15" customHeight="1" x14ac:dyDescent="0.2"/>
    <row r="114" s="57" customFormat="1" ht="15" customHeight="1" x14ac:dyDescent="0.2"/>
    <row r="115" s="57" customFormat="1" ht="15" customHeight="1" x14ac:dyDescent="0.2"/>
    <row r="116" s="57" customFormat="1" ht="15" customHeight="1" x14ac:dyDescent="0.2"/>
    <row r="117" s="57" customFormat="1" ht="15" customHeight="1" x14ac:dyDescent="0.2"/>
    <row r="118" s="57" customFormat="1" ht="15" customHeight="1" x14ac:dyDescent="0.2"/>
    <row r="119" s="57" customFormat="1" ht="15" customHeight="1" x14ac:dyDescent="0.2"/>
    <row r="120" s="57" customFormat="1" ht="15" customHeight="1" x14ac:dyDescent="0.2"/>
    <row r="121" s="57" customFormat="1" ht="15" customHeight="1" x14ac:dyDescent="0.2"/>
    <row r="122" s="57" customFormat="1" ht="15" customHeight="1" x14ac:dyDescent="0.2"/>
    <row r="123" s="57" customFormat="1" ht="15" customHeight="1" x14ac:dyDescent="0.2"/>
    <row r="124" s="57" customFormat="1" ht="15" customHeight="1" x14ac:dyDescent="0.2"/>
    <row r="125" s="57" customFormat="1" ht="15" customHeight="1" x14ac:dyDescent="0.2"/>
    <row r="126" s="57" customFormat="1" ht="15" customHeight="1" x14ac:dyDescent="0.2"/>
    <row r="127" s="57" customFormat="1" ht="15" customHeight="1" x14ac:dyDescent="0.2"/>
    <row r="128" s="57" customFormat="1" ht="15" customHeight="1" x14ac:dyDescent="0.2"/>
    <row r="129" s="57" customFormat="1" ht="15" customHeight="1" x14ac:dyDescent="0.2"/>
    <row r="130" s="57" customFormat="1" ht="15" customHeight="1" x14ac:dyDescent="0.2"/>
    <row r="131" s="57" customFormat="1" ht="15" customHeight="1" x14ac:dyDescent="0.2"/>
    <row r="132" s="57" customFormat="1" ht="15" customHeight="1" x14ac:dyDescent="0.2"/>
    <row r="133" s="57" customFormat="1" ht="15" customHeight="1" x14ac:dyDescent="0.2"/>
    <row r="134" s="57" customFormat="1" ht="15" customHeight="1" x14ac:dyDescent="0.2"/>
    <row r="135" s="57" customFormat="1" ht="15" customHeight="1" x14ac:dyDescent="0.2"/>
    <row r="136" s="76" customFormat="1" ht="15" customHeight="1" x14ac:dyDescent="0.2"/>
  </sheetData>
  <mergeCells count="9">
    <mergeCell ref="F1:I1"/>
    <mergeCell ref="I5:I6"/>
    <mergeCell ref="A2:I3"/>
    <mergeCell ref="A5:A6"/>
    <mergeCell ref="B5:B6"/>
    <mergeCell ref="C5:C6"/>
    <mergeCell ref="D5:D6"/>
    <mergeCell ref="F5:H5"/>
    <mergeCell ref="E5:E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ignoredErrors>
    <ignoredError sqref="A8:A6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zoomScaleNormal="100" zoomScaleSheetLayoutView="100" workbookViewId="0">
      <selection activeCell="F1" sqref="F1:I1"/>
    </sheetView>
  </sheetViews>
  <sheetFormatPr defaultRowHeight="15" customHeight="1" x14ac:dyDescent="0.2"/>
  <cols>
    <col min="2" max="2" width="101.140625" customWidth="1"/>
    <col min="3" max="3" width="9.140625" customWidth="1"/>
    <col min="4" max="4" width="20" customWidth="1"/>
    <col min="5" max="5" width="20.140625" customWidth="1"/>
    <col min="6" max="6" width="20.85546875" customWidth="1"/>
    <col min="7" max="7" width="16.7109375" customWidth="1"/>
    <col min="8" max="8" width="15.5703125" customWidth="1"/>
    <col min="9" max="9" width="21.42578125" customWidth="1"/>
  </cols>
  <sheetData>
    <row r="1" spans="1:9" ht="15" customHeight="1" x14ac:dyDescent="0.3">
      <c r="F1" s="88" t="s">
        <v>524</v>
      </c>
      <c r="G1" s="88"/>
      <c r="H1" s="88"/>
      <c r="I1" s="88"/>
    </row>
    <row r="2" spans="1:9" s="1" customFormat="1" ht="15" customHeight="1" x14ac:dyDescent="0.2">
      <c r="A2" s="101" t="s">
        <v>508</v>
      </c>
      <c r="B2" s="101"/>
      <c r="C2" s="101"/>
      <c r="D2" s="101"/>
      <c r="E2" s="101"/>
      <c r="F2" s="101"/>
      <c r="G2" s="101"/>
      <c r="H2" s="101"/>
      <c r="I2" s="101"/>
    </row>
    <row r="3" spans="1:9" s="1" customFormat="1" ht="15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</row>
    <row r="4" spans="1:9" s="1" customFormat="1" ht="15" customHeight="1" x14ac:dyDescent="0.3">
      <c r="A4" s="69"/>
      <c r="B4" s="69"/>
      <c r="C4" s="69"/>
      <c r="D4" s="69"/>
      <c r="E4" s="69"/>
      <c r="F4" s="69"/>
      <c r="G4" s="69"/>
      <c r="H4" s="69"/>
      <c r="I4" s="69"/>
    </row>
    <row r="5" spans="1:9" s="1" customFormat="1" ht="15" customHeight="1" x14ac:dyDescent="0.3">
      <c r="A5" s="68"/>
      <c r="B5" s="68"/>
      <c r="C5" s="68"/>
      <c r="D5" s="68"/>
      <c r="E5" s="68"/>
      <c r="F5" s="68"/>
      <c r="G5" s="68"/>
      <c r="H5" s="68"/>
      <c r="I5" s="33" t="s">
        <v>500</v>
      </c>
    </row>
    <row r="6" spans="1:9" ht="15" customHeight="1" x14ac:dyDescent="0.25">
      <c r="A6" s="104" t="s">
        <v>67</v>
      </c>
      <c r="B6" s="106" t="s">
        <v>66</v>
      </c>
      <c r="C6" s="108" t="s">
        <v>65</v>
      </c>
      <c r="D6" s="113" t="s">
        <v>509</v>
      </c>
      <c r="E6" s="84"/>
      <c r="F6" s="110" t="s">
        <v>499</v>
      </c>
      <c r="G6" s="111"/>
      <c r="H6" s="112"/>
      <c r="I6" s="102" t="s">
        <v>496</v>
      </c>
    </row>
    <row r="7" spans="1:9" s="48" customFormat="1" ht="33" customHeight="1" x14ac:dyDescent="0.25">
      <c r="A7" s="105"/>
      <c r="B7" s="107"/>
      <c r="C7" s="109"/>
      <c r="D7" s="115"/>
      <c r="E7" s="85" t="s">
        <v>510</v>
      </c>
      <c r="F7" s="49" t="s">
        <v>498</v>
      </c>
      <c r="G7" s="49" t="s">
        <v>497</v>
      </c>
      <c r="H7" s="49" t="s">
        <v>501</v>
      </c>
      <c r="I7" s="103"/>
    </row>
    <row r="8" spans="1:9" ht="15" customHeight="1" x14ac:dyDescent="0.25">
      <c r="A8" s="50" t="s">
        <v>64</v>
      </c>
      <c r="B8" s="51" t="s">
        <v>61</v>
      </c>
      <c r="C8" s="51" t="s">
        <v>58</v>
      </c>
      <c r="D8" s="52" t="s">
        <v>55</v>
      </c>
      <c r="E8" s="52"/>
      <c r="F8" s="52" t="s">
        <v>53</v>
      </c>
      <c r="G8" s="52" t="s">
        <v>50</v>
      </c>
      <c r="H8" s="52" t="s">
        <v>47</v>
      </c>
      <c r="I8" s="52" t="s">
        <v>44</v>
      </c>
    </row>
    <row r="9" spans="1:9" ht="15" customHeight="1" x14ac:dyDescent="0.25">
      <c r="A9" s="11">
        <v>66</v>
      </c>
      <c r="B9" s="15" t="s">
        <v>127</v>
      </c>
      <c r="C9" s="12" t="s">
        <v>126</v>
      </c>
      <c r="D9" s="6">
        <v>0</v>
      </c>
      <c r="E9" s="6"/>
      <c r="F9" s="6">
        <f>D9</f>
        <v>0</v>
      </c>
      <c r="G9" s="6"/>
      <c r="H9" s="6"/>
      <c r="I9" s="6">
        <f t="shared" ref="I9:I37" si="0">SUM(F9:H9)</f>
        <v>0</v>
      </c>
    </row>
    <row r="10" spans="1:9" ht="15" customHeight="1" x14ac:dyDescent="0.25">
      <c r="A10" s="11">
        <v>67</v>
      </c>
      <c r="B10" s="22" t="s">
        <v>125</v>
      </c>
      <c r="C10" s="12" t="s">
        <v>124</v>
      </c>
      <c r="D10" s="6">
        <v>0</v>
      </c>
      <c r="E10" s="6"/>
      <c r="F10" s="6">
        <f t="shared" ref="F10:F67" si="1">D10</f>
        <v>0</v>
      </c>
      <c r="G10" s="6"/>
      <c r="H10" s="6"/>
      <c r="I10" s="6">
        <f t="shared" si="0"/>
        <v>0</v>
      </c>
    </row>
    <row r="11" spans="1:9" ht="15" customHeight="1" x14ac:dyDescent="0.25">
      <c r="A11" s="11">
        <v>68</v>
      </c>
      <c r="B11" s="15" t="s">
        <v>123</v>
      </c>
      <c r="C11" s="12" t="s">
        <v>122</v>
      </c>
      <c r="D11" s="6">
        <v>0</v>
      </c>
      <c r="E11" s="6"/>
      <c r="F11" s="6">
        <f t="shared" si="1"/>
        <v>0</v>
      </c>
      <c r="G11" s="6"/>
      <c r="H11" s="6"/>
      <c r="I11" s="6">
        <f t="shared" si="0"/>
        <v>0</v>
      </c>
    </row>
    <row r="12" spans="1:9" ht="15" customHeight="1" x14ac:dyDescent="0.25">
      <c r="A12" s="11">
        <v>69</v>
      </c>
      <c r="B12" s="15" t="s">
        <v>121</v>
      </c>
      <c r="C12" s="12" t="s">
        <v>120</v>
      </c>
      <c r="D12" s="6">
        <v>22950000</v>
      </c>
      <c r="E12" s="6">
        <v>23050000</v>
      </c>
      <c r="F12" s="6">
        <f>SUM(E12)</f>
        <v>23050000</v>
      </c>
      <c r="G12" s="6"/>
      <c r="H12" s="6"/>
      <c r="I12" s="6">
        <f t="shared" si="0"/>
        <v>23050000</v>
      </c>
    </row>
    <row r="13" spans="1:9" ht="15" customHeight="1" x14ac:dyDescent="0.25">
      <c r="A13" s="11">
        <v>70</v>
      </c>
      <c r="B13" s="22" t="s">
        <v>119</v>
      </c>
      <c r="C13" s="12" t="s">
        <v>118</v>
      </c>
      <c r="D13" s="6">
        <v>16337000</v>
      </c>
      <c r="E13" s="6">
        <v>18117000</v>
      </c>
      <c r="F13" s="6">
        <f>SUM(E13)</f>
        <v>18117000</v>
      </c>
      <c r="G13" s="6"/>
      <c r="H13" s="6"/>
      <c r="I13" s="6">
        <f t="shared" si="0"/>
        <v>18117000</v>
      </c>
    </row>
    <row r="14" spans="1:9" ht="15" customHeight="1" x14ac:dyDescent="0.25">
      <c r="A14" s="8">
        <v>71</v>
      </c>
      <c r="B14" s="14" t="s">
        <v>117</v>
      </c>
      <c r="C14" s="9" t="s">
        <v>116</v>
      </c>
      <c r="D14" s="24">
        <f>D13+D12+'Kiadás feladatonként - 1'!D70</f>
        <v>44260000</v>
      </c>
      <c r="E14" s="24">
        <f>E12+E13+'Kiadás feladatonként - 1'!E70</f>
        <v>46140000</v>
      </c>
      <c r="F14" s="24">
        <f>F13+F12+'Kiadás feladatonként - 1'!F70</f>
        <v>46140000</v>
      </c>
      <c r="G14" s="24"/>
      <c r="H14" s="24"/>
      <c r="I14" s="24">
        <f t="shared" si="0"/>
        <v>46140000</v>
      </c>
    </row>
    <row r="15" spans="1:9" ht="15" customHeight="1" x14ac:dyDescent="0.25">
      <c r="A15" s="11">
        <v>72</v>
      </c>
      <c r="B15" s="23" t="s">
        <v>115</v>
      </c>
      <c r="C15" s="12" t="s">
        <v>114</v>
      </c>
      <c r="D15" s="6">
        <v>0</v>
      </c>
      <c r="E15" s="6"/>
      <c r="F15" s="6">
        <f t="shared" si="1"/>
        <v>0</v>
      </c>
      <c r="G15" s="6"/>
      <c r="H15" s="6"/>
      <c r="I15" s="6">
        <f t="shared" si="0"/>
        <v>0</v>
      </c>
    </row>
    <row r="16" spans="1:9" ht="15" customHeight="1" x14ac:dyDescent="0.25">
      <c r="A16" s="11">
        <v>73</v>
      </c>
      <c r="B16" s="23" t="s">
        <v>113</v>
      </c>
      <c r="C16" s="12" t="s">
        <v>112</v>
      </c>
      <c r="D16" s="6">
        <v>13000000</v>
      </c>
      <c r="E16" s="6">
        <v>160276000</v>
      </c>
      <c r="F16" s="6">
        <f>SUM(E16)</f>
        <v>160276000</v>
      </c>
      <c r="G16" s="6"/>
      <c r="H16" s="6"/>
      <c r="I16" s="6">
        <f t="shared" si="0"/>
        <v>160276000</v>
      </c>
    </row>
    <row r="17" spans="1:9" ht="15" customHeight="1" x14ac:dyDescent="0.25">
      <c r="A17" s="11">
        <v>74</v>
      </c>
      <c r="B17" s="23" t="s">
        <v>111</v>
      </c>
      <c r="C17" s="12" t="s">
        <v>110</v>
      </c>
      <c r="D17" s="6">
        <v>0</v>
      </c>
      <c r="E17" s="6"/>
      <c r="F17" s="6">
        <f t="shared" si="1"/>
        <v>0</v>
      </c>
      <c r="G17" s="6"/>
      <c r="H17" s="6"/>
      <c r="I17" s="6">
        <f t="shared" si="0"/>
        <v>0</v>
      </c>
    </row>
    <row r="18" spans="1:9" ht="15" customHeight="1" x14ac:dyDescent="0.25">
      <c r="A18" s="11">
        <v>75</v>
      </c>
      <c r="B18" s="23" t="s">
        <v>109</v>
      </c>
      <c r="C18" s="12" t="s">
        <v>108</v>
      </c>
      <c r="D18" s="6">
        <v>787000</v>
      </c>
      <c r="E18" s="6">
        <v>12062000</v>
      </c>
      <c r="F18" s="6">
        <f>SUM(E18)</f>
        <v>12062000</v>
      </c>
      <c r="G18" s="6"/>
      <c r="H18" s="6"/>
      <c r="I18" s="6">
        <f t="shared" si="0"/>
        <v>12062000</v>
      </c>
    </row>
    <row r="19" spans="1:9" ht="15" customHeight="1" x14ac:dyDescent="0.25">
      <c r="A19" s="11">
        <v>76</v>
      </c>
      <c r="B19" s="19" t="s">
        <v>107</v>
      </c>
      <c r="C19" s="12" t="s">
        <v>106</v>
      </c>
      <c r="D19" s="6"/>
      <c r="E19" s="6"/>
      <c r="F19" s="6">
        <f t="shared" si="1"/>
        <v>0</v>
      </c>
      <c r="G19" s="6"/>
      <c r="H19" s="6"/>
      <c r="I19" s="6">
        <f t="shared" si="0"/>
        <v>0</v>
      </c>
    </row>
    <row r="20" spans="1:9" ht="15" customHeight="1" x14ac:dyDescent="0.25">
      <c r="A20" s="11">
        <v>77</v>
      </c>
      <c r="B20" s="19" t="s">
        <v>105</v>
      </c>
      <c r="C20" s="12" t="s">
        <v>104</v>
      </c>
      <c r="D20" s="6"/>
      <c r="E20" s="6"/>
      <c r="F20" s="6">
        <f t="shared" si="1"/>
        <v>0</v>
      </c>
      <c r="G20" s="6"/>
      <c r="H20" s="6"/>
      <c r="I20" s="6">
        <f t="shared" si="0"/>
        <v>0</v>
      </c>
    </row>
    <row r="21" spans="1:9" ht="15" customHeight="1" x14ac:dyDescent="0.25">
      <c r="A21" s="11">
        <v>78</v>
      </c>
      <c r="B21" s="19" t="s">
        <v>103</v>
      </c>
      <c r="C21" s="12" t="s">
        <v>102</v>
      </c>
      <c r="D21" s="6">
        <v>213000</v>
      </c>
      <c r="E21" s="6">
        <v>43022000</v>
      </c>
      <c r="F21" s="6">
        <f>SUM(E21)</f>
        <v>43022000</v>
      </c>
      <c r="G21" s="6"/>
      <c r="H21" s="6"/>
      <c r="I21" s="6">
        <f t="shared" si="0"/>
        <v>43022000</v>
      </c>
    </row>
    <row r="22" spans="1:9" ht="15" customHeight="1" x14ac:dyDescent="0.25">
      <c r="A22" s="8">
        <v>79</v>
      </c>
      <c r="B22" s="14" t="s">
        <v>101</v>
      </c>
      <c r="C22" s="9" t="s">
        <v>100</v>
      </c>
      <c r="D22" s="24">
        <f>SUM(D15:D21)</f>
        <v>14000000</v>
      </c>
      <c r="E22" s="24">
        <f>SUM(E16:E21)</f>
        <v>215360000</v>
      </c>
      <c r="F22" s="24">
        <f>SUM(F15:F21)</f>
        <v>215360000</v>
      </c>
      <c r="G22" s="24"/>
      <c r="H22" s="24"/>
      <c r="I22" s="24">
        <f t="shared" si="0"/>
        <v>215360000</v>
      </c>
    </row>
    <row r="23" spans="1:9" ht="15" customHeight="1" x14ac:dyDescent="0.25">
      <c r="A23" s="11">
        <v>80</v>
      </c>
      <c r="B23" s="15" t="s">
        <v>99</v>
      </c>
      <c r="C23" s="12" t="s">
        <v>98</v>
      </c>
      <c r="D23" s="6">
        <v>32409000</v>
      </c>
      <c r="E23" s="6">
        <v>209560000</v>
      </c>
      <c r="F23" s="6">
        <f>SUM(E23)</f>
        <v>209560000</v>
      </c>
      <c r="G23" s="6"/>
      <c r="H23" s="6"/>
      <c r="I23" s="6">
        <f t="shared" si="0"/>
        <v>209560000</v>
      </c>
    </row>
    <row r="24" spans="1:9" ht="15" customHeight="1" x14ac:dyDescent="0.25">
      <c r="A24" s="11">
        <v>81</v>
      </c>
      <c r="B24" s="15" t="s">
        <v>97</v>
      </c>
      <c r="C24" s="12" t="s">
        <v>96</v>
      </c>
      <c r="D24" s="6"/>
      <c r="E24" s="6"/>
      <c r="F24" s="6">
        <f t="shared" si="1"/>
        <v>0</v>
      </c>
      <c r="G24" s="6"/>
      <c r="H24" s="6"/>
      <c r="I24" s="6">
        <f t="shared" si="0"/>
        <v>0</v>
      </c>
    </row>
    <row r="25" spans="1:9" ht="15" customHeight="1" x14ac:dyDescent="0.25">
      <c r="A25" s="11">
        <v>82</v>
      </c>
      <c r="B25" s="15" t="s">
        <v>95</v>
      </c>
      <c r="C25" s="12" t="s">
        <v>94</v>
      </c>
      <c r="D25" s="6">
        <v>0</v>
      </c>
      <c r="E25" s="6"/>
      <c r="F25" s="6">
        <f t="shared" si="1"/>
        <v>0</v>
      </c>
      <c r="G25" s="6"/>
      <c r="H25" s="6"/>
      <c r="I25" s="6">
        <f t="shared" si="0"/>
        <v>0</v>
      </c>
    </row>
    <row r="26" spans="1:9" ht="15" customHeight="1" x14ac:dyDescent="0.25">
      <c r="A26" s="11">
        <v>83</v>
      </c>
      <c r="B26" s="15" t="s">
        <v>93</v>
      </c>
      <c r="C26" s="12" t="s">
        <v>92</v>
      </c>
      <c r="D26" s="6">
        <v>8591000</v>
      </c>
      <c r="E26" s="6">
        <v>56422000</v>
      </c>
      <c r="F26" s="6">
        <f>SUM(E26)</f>
        <v>56422000</v>
      </c>
      <c r="G26" s="6"/>
      <c r="H26" s="6"/>
      <c r="I26" s="6">
        <f t="shared" si="0"/>
        <v>56422000</v>
      </c>
    </row>
    <row r="27" spans="1:9" ht="15" customHeight="1" x14ac:dyDescent="0.25">
      <c r="A27" s="8">
        <v>84</v>
      </c>
      <c r="B27" s="14" t="s">
        <v>91</v>
      </c>
      <c r="C27" s="9" t="s">
        <v>90</v>
      </c>
      <c r="D27" s="24">
        <f>SUM(D23:D26)</f>
        <v>41000000</v>
      </c>
      <c r="E27" s="24">
        <f>SUM(E23:E26)</f>
        <v>265982000</v>
      </c>
      <c r="F27" s="24">
        <f>SUM(F23:F26)</f>
        <v>265982000</v>
      </c>
      <c r="G27" s="24"/>
      <c r="H27" s="24"/>
      <c r="I27" s="24">
        <f t="shared" si="0"/>
        <v>265982000</v>
      </c>
    </row>
    <row r="28" spans="1:9" ht="15" customHeight="1" x14ac:dyDescent="0.25">
      <c r="A28" s="11">
        <v>85</v>
      </c>
      <c r="B28" s="15" t="s">
        <v>89</v>
      </c>
      <c r="C28" s="12" t="s">
        <v>88</v>
      </c>
      <c r="D28" s="6">
        <v>0</v>
      </c>
      <c r="E28" s="6"/>
      <c r="F28" s="6">
        <f t="shared" si="1"/>
        <v>0</v>
      </c>
      <c r="G28" s="6"/>
      <c r="H28" s="6"/>
      <c r="I28" s="6">
        <f t="shared" si="0"/>
        <v>0</v>
      </c>
    </row>
    <row r="29" spans="1:9" ht="15" customHeight="1" x14ac:dyDescent="0.25">
      <c r="A29" s="11">
        <v>86</v>
      </c>
      <c r="B29" s="15" t="s">
        <v>87</v>
      </c>
      <c r="C29" s="12" t="s">
        <v>86</v>
      </c>
      <c r="D29" s="6">
        <v>0</v>
      </c>
      <c r="E29" s="6"/>
      <c r="F29" s="6">
        <f t="shared" si="1"/>
        <v>0</v>
      </c>
      <c r="G29" s="6"/>
      <c r="H29" s="6"/>
      <c r="I29" s="6">
        <f t="shared" si="0"/>
        <v>0</v>
      </c>
    </row>
    <row r="30" spans="1:9" ht="15" customHeight="1" x14ac:dyDescent="0.25">
      <c r="A30" s="11">
        <v>87</v>
      </c>
      <c r="B30" s="15" t="s">
        <v>85</v>
      </c>
      <c r="C30" s="12" t="s">
        <v>84</v>
      </c>
      <c r="D30" s="6">
        <v>0</v>
      </c>
      <c r="E30" s="6"/>
      <c r="F30" s="6">
        <f t="shared" si="1"/>
        <v>0</v>
      </c>
      <c r="G30" s="6"/>
      <c r="H30" s="6"/>
      <c r="I30" s="6">
        <f t="shared" si="0"/>
        <v>0</v>
      </c>
    </row>
    <row r="31" spans="1:9" ht="15" customHeight="1" x14ac:dyDescent="0.25">
      <c r="A31" s="11">
        <v>88</v>
      </c>
      <c r="B31" s="15" t="s">
        <v>83</v>
      </c>
      <c r="C31" s="12" t="s">
        <v>82</v>
      </c>
      <c r="D31" s="6">
        <v>0</v>
      </c>
      <c r="E31" s="6"/>
      <c r="F31" s="6">
        <f t="shared" si="1"/>
        <v>0</v>
      </c>
      <c r="G31" s="6"/>
      <c r="H31" s="6"/>
      <c r="I31" s="6">
        <f t="shared" si="0"/>
        <v>0</v>
      </c>
    </row>
    <row r="32" spans="1:9" ht="15" customHeight="1" x14ac:dyDescent="0.25">
      <c r="A32" s="11">
        <v>89</v>
      </c>
      <c r="B32" s="15" t="s">
        <v>81</v>
      </c>
      <c r="C32" s="12" t="s">
        <v>80</v>
      </c>
      <c r="D32" s="6">
        <v>0</v>
      </c>
      <c r="E32" s="6"/>
      <c r="F32" s="6">
        <f t="shared" si="1"/>
        <v>0</v>
      </c>
      <c r="G32" s="6"/>
      <c r="H32" s="6"/>
      <c r="I32" s="6">
        <f t="shared" si="0"/>
        <v>0</v>
      </c>
    </row>
    <row r="33" spans="1:9" ht="15" customHeight="1" x14ac:dyDescent="0.25">
      <c r="A33" s="11">
        <v>90</v>
      </c>
      <c r="B33" s="15" t="s">
        <v>79</v>
      </c>
      <c r="C33" s="12" t="s">
        <v>78</v>
      </c>
      <c r="D33" s="6">
        <v>0</v>
      </c>
      <c r="E33" s="6"/>
      <c r="F33" s="6">
        <f t="shared" si="1"/>
        <v>0</v>
      </c>
      <c r="G33" s="6"/>
      <c r="H33" s="6"/>
      <c r="I33" s="6">
        <f t="shared" si="0"/>
        <v>0</v>
      </c>
    </row>
    <row r="34" spans="1:9" ht="15" customHeight="1" x14ac:dyDescent="0.25">
      <c r="A34" s="11">
        <v>91</v>
      </c>
      <c r="B34" s="15" t="s">
        <v>77</v>
      </c>
      <c r="C34" s="12" t="s">
        <v>76</v>
      </c>
      <c r="D34" s="6">
        <v>0</v>
      </c>
      <c r="E34" s="6"/>
      <c r="F34" s="6">
        <f t="shared" si="1"/>
        <v>0</v>
      </c>
      <c r="G34" s="6"/>
      <c r="H34" s="6"/>
      <c r="I34" s="6">
        <f t="shared" si="0"/>
        <v>0</v>
      </c>
    </row>
    <row r="35" spans="1:9" ht="15" customHeight="1" x14ac:dyDescent="0.25">
      <c r="A35" s="11">
        <v>92</v>
      </c>
      <c r="B35" s="15" t="s">
        <v>75</v>
      </c>
      <c r="C35" s="12" t="s">
        <v>74</v>
      </c>
      <c r="D35" s="6">
        <v>0</v>
      </c>
      <c r="E35" s="6"/>
      <c r="F35" s="6">
        <f t="shared" si="1"/>
        <v>0</v>
      </c>
      <c r="G35" s="6"/>
      <c r="H35" s="6"/>
      <c r="I35" s="6">
        <f t="shared" si="0"/>
        <v>0</v>
      </c>
    </row>
    <row r="36" spans="1:9" ht="15" customHeight="1" x14ac:dyDescent="0.25">
      <c r="A36" s="11">
        <v>93</v>
      </c>
      <c r="B36" s="15" t="s">
        <v>73</v>
      </c>
      <c r="C36" s="12" t="s">
        <v>72</v>
      </c>
      <c r="D36" s="6"/>
      <c r="E36" s="6"/>
      <c r="F36" s="6">
        <f t="shared" si="1"/>
        <v>0</v>
      </c>
      <c r="G36" s="6"/>
      <c r="H36" s="6"/>
      <c r="I36" s="6">
        <f t="shared" si="0"/>
        <v>0</v>
      </c>
    </row>
    <row r="37" spans="1:9" ht="15" customHeight="1" x14ac:dyDescent="0.25">
      <c r="A37" s="8">
        <v>94</v>
      </c>
      <c r="B37" s="14" t="s">
        <v>71</v>
      </c>
      <c r="C37" s="9" t="s">
        <v>70</v>
      </c>
      <c r="D37" s="24">
        <v>0</v>
      </c>
      <c r="E37" s="24"/>
      <c r="F37" s="24">
        <f t="shared" si="1"/>
        <v>0</v>
      </c>
      <c r="G37" s="24"/>
      <c r="H37" s="24"/>
      <c r="I37" s="24">
        <f t="shared" si="0"/>
        <v>0</v>
      </c>
    </row>
    <row r="38" spans="1:9" ht="15" customHeight="1" x14ac:dyDescent="0.25">
      <c r="A38" s="8">
        <v>95</v>
      </c>
      <c r="B38" s="14" t="s">
        <v>69</v>
      </c>
      <c r="C38" s="9" t="s">
        <v>68</v>
      </c>
      <c r="D38" s="24">
        <f>D37+D27+D22+D14+'Kiadás feladatonként - 1'!D66+'Kiadás feladatonként - 1'!D61+'Kiadás feladatonként - 1'!D52+'Kiadás feladatonként - 1'!D27+'Kiadás feladatonként - 1'!D26</f>
        <v>252493000</v>
      </c>
      <c r="E38" s="24">
        <f>'Kiadás feladatonként - 1'!E26+'Kiadás feladatonként - 1'!E27+'Kiadás feladatonként - 1'!E52+'Kiadás feladatonként - 1'!E61+'Kiadás feladatonként - 1'!E66+'Kiadás feladatonként - 2'!E14+'Kiadás feladatonként - 2'!E22+'Kiadás feladatonként - 2'!E27</f>
        <v>763752000</v>
      </c>
      <c r="F38" s="24">
        <f>F27+F22+F14+'Kiadás feladatonként - 1'!F66+'Kiadás feladatonként - 1'!F61+'Kiadás feladatonként - 1'!F52+'Kiadás feladatonként - 1'!F27+'Kiadás feladatonként - 1'!F26</f>
        <v>763752000</v>
      </c>
      <c r="G38" s="24"/>
      <c r="H38" s="24"/>
      <c r="I38" s="24">
        <f>I27+I22+I14+'Kiadás feladatonként - 1'!I66+'Kiadás feladatonként - 1'!I61+'Kiadás feladatonként - 1'!I52+'Kiadás feladatonként - 1'!I27+'Kiadás feladatonként - 1'!I26</f>
        <v>763752000</v>
      </c>
    </row>
    <row r="39" spans="1:9" ht="15" customHeight="1" x14ac:dyDescent="0.25">
      <c r="A39" s="11">
        <v>96</v>
      </c>
      <c r="B39" s="17" t="s">
        <v>63</v>
      </c>
      <c r="C39" s="10" t="s">
        <v>62</v>
      </c>
      <c r="D39" s="6">
        <v>0</v>
      </c>
      <c r="E39" s="6"/>
      <c r="F39" s="6">
        <f t="shared" si="1"/>
        <v>0</v>
      </c>
      <c r="G39" s="6"/>
      <c r="H39" s="6"/>
      <c r="I39" s="6">
        <f t="shared" ref="I39:I72" si="2">SUM(F39:H39)</f>
        <v>0</v>
      </c>
    </row>
    <row r="40" spans="1:9" ht="15" customHeight="1" x14ac:dyDescent="0.25">
      <c r="A40" s="11">
        <v>97</v>
      </c>
      <c r="B40" s="17" t="s">
        <v>60</v>
      </c>
      <c r="C40" s="10" t="s">
        <v>59</v>
      </c>
      <c r="D40" s="6">
        <v>0</v>
      </c>
      <c r="E40" s="6"/>
      <c r="F40" s="6">
        <f t="shared" si="1"/>
        <v>0</v>
      </c>
      <c r="G40" s="6"/>
      <c r="H40" s="6"/>
      <c r="I40" s="6">
        <f t="shared" si="2"/>
        <v>0</v>
      </c>
    </row>
    <row r="41" spans="1:9" ht="15" customHeight="1" x14ac:dyDescent="0.25">
      <c r="A41" s="11">
        <v>98</v>
      </c>
      <c r="B41" s="17" t="s">
        <v>57</v>
      </c>
      <c r="C41" s="10" t="s">
        <v>56</v>
      </c>
      <c r="D41" s="6">
        <v>0</v>
      </c>
      <c r="E41" s="6"/>
      <c r="F41" s="6">
        <f t="shared" si="1"/>
        <v>0</v>
      </c>
      <c r="G41" s="6"/>
      <c r="H41" s="6"/>
      <c r="I41" s="6">
        <f t="shared" si="2"/>
        <v>0</v>
      </c>
    </row>
    <row r="42" spans="1:9" ht="15" customHeight="1" x14ac:dyDescent="0.25">
      <c r="A42" s="8">
        <v>99</v>
      </c>
      <c r="B42" s="14" t="s">
        <v>502</v>
      </c>
      <c r="C42" s="9" t="s">
        <v>54</v>
      </c>
      <c r="D42" s="24">
        <v>0</v>
      </c>
      <c r="E42" s="24"/>
      <c r="F42" s="24">
        <f t="shared" si="1"/>
        <v>0</v>
      </c>
      <c r="G42" s="24"/>
      <c r="H42" s="24"/>
      <c r="I42" s="24">
        <f t="shared" si="2"/>
        <v>0</v>
      </c>
    </row>
    <row r="43" spans="1:9" ht="15" customHeight="1" x14ac:dyDescent="0.25">
      <c r="A43" s="11">
        <v>100</v>
      </c>
      <c r="B43" s="16" t="s">
        <v>52</v>
      </c>
      <c r="C43" s="10" t="s">
        <v>51</v>
      </c>
      <c r="D43" s="6">
        <v>0</v>
      </c>
      <c r="E43" s="6"/>
      <c r="F43" s="6">
        <f t="shared" si="1"/>
        <v>0</v>
      </c>
      <c r="G43" s="6"/>
      <c r="H43" s="6"/>
      <c r="I43" s="6">
        <f t="shared" si="2"/>
        <v>0</v>
      </c>
    </row>
    <row r="44" spans="1:9" ht="15" customHeight="1" x14ac:dyDescent="0.25">
      <c r="A44" s="11">
        <v>101</v>
      </c>
      <c r="B44" s="17" t="s">
        <v>49</v>
      </c>
      <c r="C44" s="10" t="s">
        <v>48</v>
      </c>
      <c r="D44" s="6">
        <v>0</v>
      </c>
      <c r="E44" s="6"/>
      <c r="F44" s="6">
        <f t="shared" si="1"/>
        <v>0</v>
      </c>
      <c r="G44" s="6"/>
      <c r="H44" s="6"/>
      <c r="I44" s="6">
        <f t="shared" si="2"/>
        <v>0</v>
      </c>
    </row>
    <row r="45" spans="1:9" ht="15" customHeight="1" x14ac:dyDescent="0.25">
      <c r="A45" s="11">
        <v>102</v>
      </c>
      <c r="B45" s="17" t="s">
        <v>46</v>
      </c>
      <c r="C45" s="10" t="s">
        <v>45</v>
      </c>
      <c r="D45" s="6">
        <v>0</v>
      </c>
      <c r="E45" s="6"/>
      <c r="F45" s="6">
        <f t="shared" si="1"/>
        <v>0</v>
      </c>
      <c r="G45" s="6"/>
      <c r="H45" s="6"/>
      <c r="I45" s="6">
        <f t="shared" si="2"/>
        <v>0</v>
      </c>
    </row>
    <row r="46" spans="1:9" ht="15" customHeight="1" x14ac:dyDescent="0.25">
      <c r="A46" s="11">
        <v>103</v>
      </c>
      <c r="B46" s="17" t="s">
        <v>43</v>
      </c>
      <c r="C46" s="10" t="s">
        <v>42</v>
      </c>
      <c r="D46" s="6">
        <v>0</v>
      </c>
      <c r="E46" s="6"/>
      <c r="F46" s="6">
        <f t="shared" si="1"/>
        <v>0</v>
      </c>
      <c r="G46" s="6"/>
      <c r="H46" s="6"/>
      <c r="I46" s="6">
        <f t="shared" si="2"/>
        <v>0</v>
      </c>
    </row>
    <row r="47" spans="1:9" ht="15" customHeight="1" x14ac:dyDescent="0.25">
      <c r="A47" s="11">
        <v>104</v>
      </c>
      <c r="B47" s="17" t="s">
        <v>41</v>
      </c>
      <c r="C47" s="10" t="s">
        <v>40</v>
      </c>
      <c r="D47" s="6">
        <v>0</v>
      </c>
      <c r="E47" s="6"/>
      <c r="F47" s="6">
        <f t="shared" si="1"/>
        <v>0</v>
      </c>
      <c r="G47" s="6"/>
      <c r="H47" s="6"/>
      <c r="I47" s="6">
        <f t="shared" si="2"/>
        <v>0</v>
      </c>
    </row>
    <row r="48" spans="1:9" ht="15" customHeight="1" x14ac:dyDescent="0.25">
      <c r="A48" s="11">
        <v>105</v>
      </c>
      <c r="B48" s="17" t="s">
        <v>39</v>
      </c>
      <c r="C48" s="10" t="s">
        <v>38</v>
      </c>
      <c r="D48" s="6">
        <v>0</v>
      </c>
      <c r="E48" s="6"/>
      <c r="F48" s="6">
        <f t="shared" si="1"/>
        <v>0</v>
      </c>
      <c r="G48" s="6"/>
      <c r="H48" s="6"/>
      <c r="I48" s="6">
        <f t="shared" si="2"/>
        <v>0</v>
      </c>
    </row>
    <row r="49" spans="1:9" ht="15" customHeight="1" x14ac:dyDescent="0.25">
      <c r="A49" s="8">
        <v>106</v>
      </c>
      <c r="B49" s="14" t="s">
        <v>503</v>
      </c>
      <c r="C49" s="9" t="s">
        <v>37</v>
      </c>
      <c r="D49" s="24">
        <v>0</v>
      </c>
      <c r="E49" s="24"/>
      <c r="F49" s="24">
        <f t="shared" si="1"/>
        <v>0</v>
      </c>
      <c r="G49" s="24"/>
      <c r="H49" s="24"/>
      <c r="I49" s="24">
        <f t="shared" si="2"/>
        <v>0</v>
      </c>
    </row>
    <row r="50" spans="1:9" ht="15" customHeight="1" x14ac:dyDescent="0.25">
      <c r="A50" s="11">
        <v>107</v>
      </c>
      <c r="B50" s="16" t="s">
        <v>36</v>
      </c>
      <c r="C50" s="10" t="s">
        <v>35</v>
      </c>
      <c r="D50" s="6">
        <v>0</v>
      </c>
      <c r="E50" s="6"/>
      <c r="F50" s="6">
        <f t="shared" si="1"/>
        <v>0</v>
      </c>
      <c r="G50" s="6"/>
      <c r="H50" s="6"/>
      <c r="I50" s="6">
        <f t="shared" si="2"/>
        <v>0</v>
      </c>
    </row>
    <row r="51" spans="1:9" ht="15" customHeight="1" x14ac:dyDescent="0.25">
      <c r="A51" s="11">
        <v>108</v>
      </c>
      <c r="B51" s="16" t="s">
        <v>34</v>
      </c>
      <c r="C51" s="10" t="s">
        <v>33</v>
      </c>
      <c r="D51" s="6">
        <v>0</v>
      </c>
      <c r="E51" s="6">
        <v>4838000</v>
      </c>
      <c r="F51" s="6">
        <f>SUM(E51)</f>
        <v>4838000</v>
      </c>
      <c r="G51" s="6"/>
      <c r="H51" s="6"/>
      <c r="I51" s="6">
        <f t="shared" si="2"/>
        <v>4838000</v>
      </c>
    </row>
    <row r="52" spans="1:9" ht="15" customHeight="1" x14ac:dyDescent="0.25">
      <c r="A52" s="11">
        <v>109</v>
      </c>
      <c r="B52" s="16" t="s">
        <v>32</v>
      </c>
      <c r="C52" s="10" t="s">
        <v>31</v>
      </c>
      <c r="D52" s="6">
        <v>235471000</v>
      </c>
      <c r="E52" s="6">
        <v>261610000</v>
      </c>
      <c r="F52" s="6">
        <f>SUM(E52)</f>
        <v>261610000</v>
      </c>
      <c r="G52" s="6"/>
      <c r="H52" s="6"/>
      <c r="I52" s="6">
        <f t="shared" si="2"/>
        <v>261610000</v>
      </c>
    </row>
    <row r="53" spans="1:9" ht="15" customHeight="1" x14ac:dyDescent="0.25">
      <c r="A53" s="11">
        <v>110</v>
      </c>
      <c r="B53" s="16" t="s">
        <v>30</v>
      </c>
      <c r="C53" s="10" t="s">
        <v>29</v>
      </c>
      <c r="D53" s="6">
        <v>0</v>
      </c>
      <c r="E53" s="6"/>
      <c r="F53" s="6">
        <f t="shared" si="1"/>
        <v>0</v>
      </c>
      <c r="G53" s="6"/>
      <c r="H53" s="6"/>
      <c r="I53" s="6">
        <f t="shared" si="2"/>
        <v>0</v>
      </c>
    </row>
    <row r="54" spans="1:9" ht="15" customHeight="1" x14ac:dyDescent="0.25">
      <c r="A54" s="11">
        <v>111</v>
      </c>
      <c r="B54" s="16" t="s">
        <v>28</v>
      </c>
      <c r="C54" s="10" t="s">
        <v>27</v>
      </c>
      <c r="D54" s="6">
        <v>0</v>
      </c>
      <c r="E54" s="6"/>
      <c r="F54" s="6">
        <f t="shared" si="1"/>
        <v>0</v>
      </c>
      <c r="G54" s="6"/>
      <c r="H54" s="6"/>
      <c r="I54" s="6">
        <f t="shared" si="2"/>
        <v>0</v>
      </c>
    </row>
    <row r="55" spans="1:9" ht="15" customHeight="1" x14ac:dyDescent="0.25">
      <c r="A55" s="11">
        <v>112</v>
      </c>
      <c r="B55" s="16" t="s">
        <v>26</v>
      </c>
      <c r="C55" s="10" t="s">
        <v>25</v>
      </c>
      <c r="D55" s="6">
        <v>0</v>
      </c>
      <c r="E55" s="6"/>
      <c r="F55" s="6">
        <f t="shared" si="1"/>
        <v>0</v>
      </c>
      <c r="G55" s="6"/>
      <c r="H55" s="6"/>
      <c r="I55" s="6">
        <f t="shared" si="2"/>
        <v>0</v>
      </c>
    </row>
    <row r="56" spans="1:9" ht="15" customHeight="1" x14ac:dyDescent="0.25">
      <c r="A56" s="11">
        <v>113</v>
      </c>
      <c r="B56" s="16" t="s">
        <v>24</v>
      </c>
      <c r="C56" s="10" t="s">
        <v>23</v>
      </c>
      <c r="D56" s="6">
        <v>0</v>
      </c>
      <c r="E56" s="6"/>
      <c r="F56" s="6">
        <f t="shared" si="1"/>
        <v>0</v>
      </c>
      <c r="G56" s="6"/>
      <c r="H56" s="6"/>
      <c r="I56" s="6">
        <f t="shared" si="2"/>
        <v>0</v>
      </c>
    </row>
    <row r="57" spans="1:9" ht="15" customHeight="1" x14ac:dyDescent="0.25">
      <c r="A57" s="11">
        <v>114</v>
      </c>
      <c r="B57" s="16" t="s">
        <v>22</v>
      </c>
      <c r="C57" s="10" t="s">
        <v>21</v>
      </c>
      <c r="D57" s="6">
        <v>0</v>
      </c>
      <c r="E57" s="6"/>
      <c r="F57" s="6">
        <f t="shared" si="1"/>
        <v>0</v>
      </c>
      <c r="G57" s="6"/>
      <c r="H57" s="6"/>
      <c r="I57" s="6">
        <f t="shared" si="2"/>
        <v>0</v>
      </c>
    </row>
    <row r="58" spans="1:9" ht="15" customHeight="1" x14ac:dyDescent="0.25">
      <c r="A58" s="8">
        <v>115</v>
      </c>
      <c r="B58" s="14" t="s">
        <v>504</v>
      </c>
      <c r="C58" s="9" t="s">
        <v>20</v>
      </c>
      <c r="D58" s="24">
        <v>0</v>
      </c>
      <c r="E58" s="24"/>
      <c r="F58" s="24">
        <f t="shared" si="1"/>
        <v>0</v>
      </c>
      <c r="G58" s="24"/>
      <c r="H58" s="24"/>
      <c r="I58" s="24">
        <f t="shared" si="2"/>
        <v>0</v>
      </c>
    </row>
    <row r="59" spans="1:9" ht="15" customHeight="1" x14ac:dyDescent="0.25">
      <c r="A59" s="8">
        <v>116</v>
      </c>
      <c r="B59" s="14" t="s">
        <v>505</v>
      </c>
      <c r="C59" s="9" t="s">
        <v>19</v>
      </c>
      <c r="D59" s="24">
        <f>D52</f>
        <v>235471000</v>
      </c>
      <c r="E59" s="24">
        <f>SUM(E51:E58)</f>
        <v>266448000</v>
      </c>
      <c r="F59" s="24">
        <f>SUM(F51:F58)</f>
        <v>266448000</v>
      </c>
      <c r="G59" s="24"/>
      <c r="H59" s="24"/>
      <c r="I59" s="24">
        <f t="shared" si="2"/>
        <v>266448000</v>
      </c>
    </row>
    <row r="60" spans="1:9" ht="15" customHeight="1" x14ac:dyDescent="0.25">
      <c r="A60" s="11">
        <v>117</v>
      </c>
      <c r="B60" s="16" t="s">
        <v>18</v>
      </c>
      <c r="C60" s="10" t="s">
        <v>17</v>
      </c>
      <c r="D60" s="6">
        <v>0</v>
      </c>
      <c r="E60" s="6"/>
      <c r="F60" s="6">
        <f t="shared" si="1"/>
        <v>0</v>
      </c>
      <c r="G60" s="6"/>
      <c r="H60" s="6"/>
      <c r="I60" s="6">
        <f t="shared" si="2"/>
        <v>0</v>
      </c>
    </row>
    <row r="61" spans="1:9" ht="15" customHeight="1" x14ac:dyDescent="0.25">
      <c r="A61" s="11">
        <v>118</v>
      </c>
      <c r="B61" s="17" t="s">
        <v>16</v>
      </c>
      <c r="C61" s="10" t="s">
        <v>15</v>
      </c>
      <c r="D61" s="6">
        <v>0</v>
      </c>
      <c r="E61" s="6"/>
      <c r="F61" s="6">
        <f t="shared" si="1"/>
        <v>0</v>
      </c>
      <c r="G61" s="6"/>
      <c r="H61" s="6"/>
      <c r="I61" s="6">
        <f t="shared" si="2"/>
        <v>0</v>
      </c>
    </row>
    <row r="62" spans="1:9" ht="15" customHeight="1" x14ac:dyDescent="0.25">
      <c r="A62" s="11">
        <v>119</v>
      </c>
      <c r="B62" s="16" t="s">
        <v>14</v>
      </c>
      <c r="C62" s="10" t="s">
        <v>13</v>
      </c>
      <c r="D62" s="6">
        <v>0</v>
      </c>
      <c r="E62" s="6"/>
      <c r="F62" s="6">
        <f t="shared" si="1"/>
        <v>0</v>
      </c>
      <c r="G62" s="6"/>
      <c r="H62" s="6"/>
      <c r="I62" s="6">
        <f t="shared" si="2"/>
        <v>0</v>
      </c>
    </row>
    <row r="63" spans="1:9" ht="15" customHeight="1" x14ac:dyDescent="0.25">
      <c r="A63" s="11">
        <v>120</v>
      </c>
      <c r="B63" s="16" t="s">
        <v>12</v>
      </c>
      <c r="C63" s="10" t="s">
        <v>11</v>
      </c>
      <c r="D63" s="6">
        <v>0</v>
      </c>
      <c r="E63" s="6"/>
      <c r="F63" s="6">
        <f t="shared" si="1"/>
        <v>0</v>
      </c>
      <c r="G63" s="6"/>
      <c r="H63" s="6"/>
      <c r="I63" s="6">
        <f t="shared" si="2"/>
        <v>0</v>
      </c>
    </row>
    <row r="64" spans="1:9" ht="15" customHeight="1" x14ac:dyDescent="0.25">
      <c r="A64" s="11">
        <v>121</v>
      </c>
      <c r="B64" s="16" t="s">
        <v>10</v>
      </c>
      <c r="C64" s="10" t="s">
        <v>9</v>
      </c>
      <c r="D64" s="6">
        <v>0</v>
      </c>
      <c r="E64" s="6"/>
      <c r="F64" s="6">
        <f t="shared" si="1"/>
        <v>0</v>
      </c>
      <c r="G64" s="6"/>
      <c r="H64" s="6"/>
      <c r="I64" s="6">
        <f t="shared" si="2"/>
        <v>0</v>
      </c>
    </row>
    <row r="65" spans="1:9" ht="15" customHeight="1" x14ac:dyDescent="0.25">
      <c r="A65" s="8">
        <v>122</v>
      </c>
      <c r="B65" s="14" t="s">
        <v>506</v>
      </c>
      <c r="C65" s="9" t="s">
        <v>8</v>
      </c>
      <c r="D65" s="24">
        <v>0</v>
      </c>
      <c r="E65" s="24"/>
      <c r="F65" s="24">
        <f t="shared" si="1"/>
        <v>0</v>
      </c>
      <c r="G65" s="24"/>
      <c r="H65" s="24"/>
      <c r="I65" s="24">
        <f t="shared" si="2"/>
        <v>0</v>
      </c>
    </row>
    <row r="66" spans="1:9" ht="15" customHeight="1" x14ac:dyDescent="0.25">
      <c r="A66" s="11">
        <v>123</v>
      </c>
      <c r="B66" s="17" t="s">
        <v>7</v>
      </c>
      <c r="C66" s="10" t="s">
        <v>6</v>
      </c>
      <c r="D66" s="6">
        <v>0</v>
      </c>
      <c r="E66" s="6"/>
      <c r="F66" s="6">
        <f t="shared" si="1"/>
        <v>0</v>
      </c>
      <c r="G66" s="6"/>
      <c r="H66" s="6"/>
      <c r="I66" s="6">
        <f t="shared" si="2"/>
        <v>0</v>
      </c>
    </row>
    <row r="67" spans="1:9" ht="15" customHeight="1" x14ac:dyDescent="0.25">
      <c r="A67" s="11">
        <v>124</v>
      </c>
      <c r="B67" s="17" t="s">
        <v>5</v>
      </c>
      <c r="C67" s="10" t="s">
        <v>4</v>
      </c>
      <c r="D67" s="6">
        <v>0</v>
      </c>
      <c r="E67" s="6"/>
      <c r="F67" s="6">
        <f t="shared" si="1"/>
        <v>0</v>
      </c>
      <c r="G67" s="6"/>
      <c r="H67" s="6"/>
      <c r="I67" s="6">
        <f t="shared" si="2"/>
        <v>0</v>
      </c>
    </row>
    <row r="68" spans="1:9" ht="15" customHeight="1" x14ac:dyDescent="0.25">
      <c r="A68" s="8">
        <v>125</v>
      </c>
      <c r="B68" s="14" t="s">
        <v>507</v>
      </c>
      <c r="C68" s="9" t="s">
        <v>3</v>
      </c>
      <c r="D68" s="24">
        <f>D59</f>
        <v>235471000</v>
      </c>
      <c r="E68" s="24">
        <f>E59</f>
        <v>266448000</v>
      </c>
      <c r="F68" s="24">
        <f>F59</f>
        <v>266448000</v>
      </c>
      <c r="G68" s="24"/>
      <c r="H68" s="24"/>
      <c r="I68" s="24">
        <f t="shared" si="2"/>
        <v>266448000</v>
      </c>
    </row>
    <row r="69" spans="1:9" ht="15" customHeight="1" x14ac:dyDescent="0.25">
      <c r="A69" s="81"/>
      <c r="B69" s="82"/>
      <c r="C69" s="83"/>
      <c r="D69" s="34"/>
      <c r="E69" s="34"/>
      <c r="F69" s="34"/>
      <c r="G69" s="34"/>
      <c r="H69" s="34"/>
      <c r="I69" s="34"/>
    </row>
    <row r="70" spans="1:9" ht="15" customHeight="1" x14ac:dyDescent="0.25">
      <c r="A70" s="77"/>
      <c r="B70" s="78" t="s">
        <v>2</v>
      </c>
      <c r="C70" s="79"/>
      <c r="D70" s="80">
        <f>D38</f>
        <v>252493000</v>
      </c>
      <c r="E70" s="80">
        <f>E38</f>
        <v>763752000</v>
      </c>
      <c r="F70" s="80">
        <f t="shared" ref="F70:I70" si="3">F38</f>
        <v>763752000</v>
      </c>
      <c r="G70" s="80">
        <f t="shared" si="3"/>
        <v>0</v>
      </c>
      <c r="H70" s="80">
        <f t="shared" si="3"/>
        <v>0</v>
      </c>
      <c r="I70" s="80">
        <f t="shared" si="3"/>
        <v>763752000</v>
      </c>
    </row>
    <row r="71" spans="1:9" ht="15" customHeight="1" x14ac:dyDescent="0.25">
      <c r="A71" s="74"/>
      <c r="B71" s="71" t="s">
        <v>1</v>
      </c>
      <c r="C71" s="72"/>
      <c r="D71" s="73">
        <f>D59</f>
        <v>235471000</v>
      </c>
      <c r="E71" s="73">
        <f>E68</f>
        <v>266448000</v>
      </c>
      <c r="F71" s="73">
        <f>F59</f>
        <v>266448000</v>
      </c>
      <c r="G71" s="73"/>
      <c r="H71" s="73"/>
      <c r="I71" s="73">
        <f t="shared" si="2"/>
        <v>266448000</v>
      </c>
    </row>
    <row r="72" spans="1:9" ht="15" customHeight="1" x14ac:dyDescent="0.25">
      <c r="A72" s="70"/>
      <c r="B72" s="71" t="s">
        <v>0</v>
      </c>
      <c r="C72" s="72"/>
      <c r="D72" s="73">
        <f>SUM(D70:D71)</f>
        <v>487964000</v>
      </c>
      <c r="E72" s="73">
        <f>E70+E71</f>
        <v>1030200000</v>
      </c>
      <c r="F72" s="73">
        <f>F70+F71</f>
        <v>1030200000</v>
      </c>
      <c r="G72" s="73"/>
      <c r="H72" s="73"/>
      <c r="I72" s="73">
        <f t="shared" si="2"/>
        <v>1030200000</v>
      </c>
    </row>
  </sheetData>
  <mergeCells count="8">
    <mergeCell ref="F1:I1"/>
    <mergeCell ref="I6:I7"/>
    <mergeCell ref="A2:I3"/>
    <mergeCell ref="A6:A7"/>
    <mergeCell ref="B6:B7"/>
    <mergeCell ref="C6:C7"/>
    <mergeCell ref="D6:D7"/>
    <mergeCell ref="F6:H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3" fitToWidth="0" orientation="landscape" verticalDpi="300" r:id="rId1"/>
  <ignoredErrors>
    <ignoredError sqref="D7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Bevétel feladatonként - 1</vt:lpstr>
      <vt:lpstr>Bevétel feladatonként - 2</vt:lpstr>
      <vt:lpstr>Kiadás feladatonként - 1</vt:lpstr>
      <vt:lpstr>Kiadás feladatonként - 2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2020-09-16T10:07:56Z</cp:lastPrinted>
  <dcterms:created xsi:type="dcterms:W3CDTF">2019-02-08T12:13:13Z</dcterms:created>
  <dcterms:modified xsi:type="dcterms:W3CDTF">2020-10-01T09:15:48Z</dcterms:modified>
</cp:coreProperties>
</file>