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énz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énz" sheetId="11" r:id="rId11"/>
    <sheet name="beruh felújít" sheetId="12" r:id="rId12"/>
    <sheet name="EU PROJEKT" sheetId="13" r:id="rId13"/>
    <sheet name="stabilitási" sheetId="14" r:id="rId14"/>
    <sheet name="tartalékok" sheetId="15" r:id="rId15"/>
    <sheet name="szoc segély" sheetId="16" r:id="rId16"/>
    <sheet name="intézmény finansz" sheetId="17" r:id="rId17"/>
    <sheet name="ÚJ RENDELET MELLÉKLET" sheetId="18" r:id="rId18"/>
    <sheet name="MÉRLEG BEVÉTEL" sheetId="19" r:id="rId19"/>
    <sheet name="MÉRLEG KIADÁS" sheetId="20" r:id="rId20"/>
    <sheet name="TÖBB ÉVES" sheetId="21" r:id="rId21"/>
    <sheet name="KÖZVETETT" sheetId="22" r:id="rId22"/>
    <sheet name="EI ÜTEMTERV" sheetId="23" r:id="rId23"/>
  </sheets>
  <externalReferences>
    <externalReference r:id="rId26"/>
  </externalReferences>
  <definedNames>
    <definedName name="_xlnm.Print_Area" localSheetId="8">'állami tám'!$A$1:$E$23</definedName>
    <definedName name="_xlnm.Print_Area" localSheetId="10">'átadott pénz'!$A$1:$B$29</definedName>
    <definedName name="_xlnm.Print_Area" localSheetId="5">'átvett pénz'!$A$1:$B$30</definedName>
    <definedName name="_xlnm.Print_Area" localSheetId="11">'beruh felújít'!$A$1:$I$26</definedName>
    <definedName name="_xlnm.Print_Area" localSheetId="0">'bevételek össz'!$A$1:$D$38</definedName>
    <definedName name="_xlnm.Print_Area" localSheetId="7">'egyéb felhalm bevétel'!$A$1:$B$16</definedName>
    <definedName name="_xlnm.Print_Area" localSheetId="22">'EI ÜTEMTERV'!$A$1:$N$67</definedName>
    <definedName name="_xlnm.Print_Area" localSheetId="12">'EU PROJEKT'!$A$1:$G$25</definedName>
    <definedName name="_xlnm.Print_Area" localSheetId="2">'finansz bev kiad'!$A$1:$B$21</definedName>
    <definedName name="_xlnm.Print_Area" localSheetId="6">'helyi adók'!$A$1:$B$28</definedName>
    <definedName name="_xlnm.Print_Area" localSheetId="16">'intézmény finansz'!$A$1:$B$24</definedName>
    <definedName name="_xlnm.Print_Area" localSheetId="1">'kiadások össz'!$A$1:$D$34</definedName>
    <definedName name="_xlnm.Print_Area" localSheetId="21">'KÖZVETETT'!$A$1:$D$46</definedName>
    <definedName name="_xlnm.Print_Area" localSheetId="3">'létszám'!$A$1:$B$16</definedName>
    <definedName name="_xlnm.Print_Area" localSheetId="18">'MÉRLEG BEVÉTEL'!$A$1:$F$38</definedName>
    <definedName name="_xlnm.Print_Area" localSheetId="19">'MÉRLEG KIADÁS'!$A$1:$H$34</definedName>
    <definedName name="_xlnm.Print_Area" localSheetId="13">'stabilitási'!$A$1:$I$16</definedName>
    <definedName name="_xlnm.Print_Area" localSheetId="15">'szoc segély'!$A$1:$B$29</definedName>
    <definedName name="_xlnm.Print_Area" localSheetId="9">'támog érték kiad'!$A$1:$D$28</definedName>
    <definedName name="_xlnm.Print_Area" localSheetId="4">'támogatásért átvett'!$A$1:$D$36</definedName>
    <definedName name="_xlnm.Print_Area" localSheetId="14">'tartalékok'!$A$1:$B$20</definedName>
    <definedName name="_xlnm.Print_Area" localSheetId="20">'TÖBB ÉVES'!$A$1:$I$33</definedName>
    <definedName name="_xlnm.Print_Area" localSheetId="17">'ÚJ RENDELET MELLÉKLET'!$A$1:$F$67</definedName>
  </definedNames>
  <calcPr fullCalcOnLoad="1"/>
</workbook>
</file>

<file path=xl/sharedStrings.xml><?xml version="1.0" encoding="utf-8"?>
<sst xmlns="http://schemas.openxmlformats.org/spreadsheetml/2006/main" count="814" uniqueCount="380">
  <si>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</si>
  <si>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</si>
  <si>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</si>
  <si>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</si>
  <si>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</si>
  <si>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</si>
  <si>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</si>
  <si>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</si>
  <si>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</si>
  <si>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</si>
  <si>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</si>
  <si>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</si>
  <si>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</si>
  <si>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</si>
  <si>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</si>
  <si>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</si>
  <si>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</si>
  <si>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</si>
  <si>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</si>
  <si>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</si>
  <si>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</si>
  <si>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</si>
  <si>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</si>
  <si>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</si>
  <si>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</si>
  <si>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</si>
  <si>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</si>
  <si>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</si>
  <si>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</si>
  <si>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</si>
  <si>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</si>
  <si>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</si>
  <si>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</si>
  <si>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</si>
  <si>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</si>
  <si>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</si>
  <si>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</si>
  <si>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</si>
  <si>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</si>
  <si>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</si>
  <si>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</si>
  <si>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</si>
  <si>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</si>
  <si>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</si>
  <si>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</si>
  <si>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</si>
  <si>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</si>
  <si>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</si>
  <si>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</si>
  <si>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</si>
  <si>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</si>
  <si>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</si>
  <si>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</si>
  <si>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Működési célú pénzeszközátadás kormányoknak és nemzetközi szervezeteknek</t>
  </si>
  <si>
    <t xml:space="preserve">Működési célú pénzeszközátadás egyéb külföldinek </t>
  </si>
  <si>
    <t xml:space="preserve">Működési célú pénzeszközátadások államháztartáson kívülre </t>
  </si>
  <si>
    <t xml:space="preserve">Felhalmozási célú pénzeszközátadás háztartásoknak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</si>
  <si>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</si>
  <si>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</si>
  <si>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</si>
  <si>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</si>
  <si>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</si>
  <si>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Összesen:</t>
  </si>
  <si>
    <t>gép felújítás</t>
  </si>
  <si>
    <t>jármű felújítás</t>
  </si>
  <si>
    <t>FELÚJÍTÁSOK ÖSSZESEN: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</si>
  <si>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</si>
  <si>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</si>
  <si>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</si>
  <si>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</si>
  <si>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</si>
  <si>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</si>
  <si>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</si>
  <si>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</si>
  <si>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</si>
  <si>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</t>
  </si>
  <si>
    <t>Következő évek</t>
  </si>
  <si>
    <t>EU forrás</t>
  </si>
  <si>
    <t>Kiadások</t>
  </si>
  <si>
    <t>személyi juttatások járulékai</t>
  </si>
  <si>
    <t>beruházások</t>
  </si>
  <si>
    <t>átadott pénzeszközök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</si>
  <si>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</si>
  <si>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</si>
  <si>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</si>
  <si>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</si>
  <si>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</si>
  <si>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</si>
  <si>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</si>
  <si>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</si>
  <si>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</si>
  <si>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</si>
  <si>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Bevétel (forrás) összesen:</t>
  </si>
  <si>
    <t>Állami támogatás (kötelező feladatra)</t>
  </si>
  <si>
    <t>Saját forrásból (kötelező feladatra</t>
  </si>
  <si>
    <t>Saját forrásból (önként vállalt feladatra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</si>
  <si>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</si>
  <si>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</si>
  <si>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</si>
  <si>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</si>
  <si>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</si>
  <si>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</si>
  <si>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</si>
  <si>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</si>
  <si>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</si>
  <si>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2017.</t>
  </si>
  <si>
    <t>2018.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</si>
  <si>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</si>
  <si>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</si>
  <si>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</si>
  <si>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</si>
  <si>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kormányoktól és nemzetközi szervezetektől 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</si>
  <si>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</si>
  <si>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</si>
  <si>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háztartásoktól </t>
  </si>
  <si>
    <t xml:space="preserve">Felhalmozási célú pénzeszközátvétel pénzügyi vállalkozásoktól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</si>
  <si>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</si>
  <si>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</si>
  <si>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</si>
  <si>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</si>
  <si>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</si>
  <si>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</si>
  <si>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</si>
  <si>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</t>
  </si>
  <si>
    <t>Termőföld bérbeadásából származó jövedelemadó</t>
  </si>
  <si>
    <t>felhalmozási bevétel</t>
  </si>
  <si>
    <t>nemzeti vagyonnal kapcsolatos bevételek összesen</t>
  </si>
  <si>
    <t>felhalmozási bevételek összesen</t>
  </si>
  <si>
    <t>a helyi önkormányzatok általános működéséhez és ágazati feladataihoz kapcsolódó támogatások, a központi költségvetésből származó egyéb költségvetési támogatások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</si>
  <si>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</si>
  <si>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</si>
  <si>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</si>
  <si>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</si>
  <si>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</si>
  <si>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</si>
  <si>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</si>
  <si>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</si>
  <si>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</si>
  <si>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Tárgyév előtti kifizetés</t>
  </si>
  <si>
    <t>2014. évi kifizetés</t>
  </si>
  <si>
    <t>2015.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</si>
  <si>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</si>
  <si>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</si>
  <si>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</si>
  <si>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</si>
  <si>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</si>
  <si>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(2013. évi ei.)</t>
  </si>
  <si>
    <t>2016. évi kifizetés</t>
  </si>
  <si>
    <t>2016. év utáni kifizetések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</si>
  <si>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</si>
  <si>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</si>
  <si>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</si>
  <si>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</si>
  <si>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</si>
  <si>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</si>
  <si>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</si>
  <si>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</si>
  <si>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</si>
  <si>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</si>
  <si>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</si>
  <si>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</si>
  <si>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</si>
  <si>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</si>
  <si>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</si>
  <si>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</si>
  <si>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</si>
  <si>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</si>
  <si>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</si>
  <si>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</si>
  <si>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</si>
  <si>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</si>
  <si>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</si>
  <si>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</si>
  <si>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</si>
  <si>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</si>
  <si>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</si>
  <si>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</si>
  <si>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</si>
  <si>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</si>
  <si>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</si>
  <si>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</si>
  <si>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</si>
  <si>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</si>
  <si>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</si>
  <si>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</si>
  <si>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</si>
  <si>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</si>
  <si>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</si>
  <si>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</si>
  <si>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t>Önkormányzat</t>
  </si>
  <si>
    <t>előző évi pénzmaradvány igénybevétel felhalmozási célra (finanszírozási c.bev.)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</si>
  <si>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</si>
  <si>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</si>
  <si>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</si>
  <si>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</si>
  <si>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</si>
  <si>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</si>
  <si>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</si>
  <si>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</si>
  <si>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kapott kamatok felhalmozási célú</t>
  </si>
  <si>
    <t>·        - a felhalmozási célú kamat</t>
  </si>
  <si>
    <t>Költségvetési bevételek</t>
  </si>
  <si>
    <t>Költségvetési kiadások</t>
  </si>
  <si>
    <t>Finanszírozási kiadások, finanszírozási bevételek</t>
  </si>
  <si>
    <t>Támogatás értékű kiadások</t>
  </si>
  <si>
    <r>
      <t xml:space="preserve">a hosszú és rövid lejáratú hitel, kölcsön – ide értve a Stabilitási tv. 3. § (1) bekezdés </t>
    </r>
    <r>
      <rPr>
        <i/>
        <sz val="11"/>
        <rFont val="Times New Roman"/>
        <family val="1"/>
      </rPr>
      <t>e)</t>
    </r>
    <r>
      <rPr>
        <sz val="11"/>
        <rFont val="Times New Roman"/>
        <family val="1"/>
      </rPr>
      <t xml:space="preserve"> pontja szerinti ügyleteket is – tőkeösszegének törlesztése,</t>
    </r>
  </si>
  <si>
    <r>
      <t xml:space="preserve">a hosszú és rövid lejáratú hitel, kölcsön – ide értve a Stabilitási tv. 3. § (1) bekezdés </t>
    </r>
    <r>
      <rPr>
        <i/>
        <sz val="11"/>
        <rFont val="Times New Roman"/>
        <family val="1"/>
      </rPr>
      <t>e)</t>
    </r>
    <r>
      <rPr>
        <sz val="11"/>
        <rFont val="Times New Roman"/>
        <family val="1"/>
      </rPr>
      <t xml:space="preserve"> pontja szerinti ügyleteket is – felvétele </t>
    </r>
  </si>
  <si>
    <t>Pénzeszköz átadások államháztartáson kívülre</t>
  </si>
  <si>
    <t>Beruházások, felújítások</t>
  </si>
  <si>
    <t>BERUHÁZÁSOK ÖSSZESEN</t>
  </si>
  <si>
    <t>Európai Uniós támogatással megvalósuló programjai</t>
  </si>
  <si>
    <t>(adatok ezer forintban)</t>
  </si>
  <si>
    <t>(adatok ezer Ft-ban)</t>
  </si>
  <si>
    <t>Általános és céltartalékok</t>
  </si>
  <si>
    <t>A lakosságnak juttatott támogatások, szociális, rászorultság jellegű kiadások</t>
  </si>
  <si>
    <t>Saját forrásból (kötelező feladatra)</t>
  </si>
  <si>
    <t>Saját forrásból (önként vállalt feladatra)</t>
  </si>
  <si>
    <t xml:space="preserve">Intézmény finanszírozás </t>
  </si>
  <si>
    <t>Támogatásértékű bevételek</t>
  </si>
  <si>
    <t>Pénzeszköz átvételek államháztartáson kívülről</t>
  </si>
  <si>
    <t>Helyi adók, átengedett központi adók</t>
  </si>
  <si>
    <t>Egyéb felhalmozási bevételek</t>
  </si>
  <si>
    <t>központi költségvetésből származó egyéb felhalmozási célú  költségvetési támogatások összesen:</t>
  </si>
  <si>
    <t>Helyi önkormányzatok általános működéséhez és ágazati feladataihoz kapcsolódó támogatások, központi költségvetésből származó egyéb költségvetési támogatások</t>
  </si>
  <si>
    <t>Költségvetési szerveknék foglalkoztatottak engedélyezett létszáma</t>
  </si>
  <si>
    <t>( létszám adatok fő-ben megadva)</t>
  </si>
  <si>
    <t>Költségvetési mérleg</t>
  </si>
  <si>
    <t>Közvetett támogatások -adóelengedések, adókedvezmények-</t>
  </si>
  <si>
    <t>A többéves kihatással járó feladatok előirányzatai éves bontásban</t>
  </si>
  <si>
    <t>Előirányzat felhasználási terv</t>
  </si>
  <si>
    <t xml:space="preserve">Működési célú támogatásértékű kiadás központi költségvetési szervnek </t>
  </si>
  <si>
    <t xml:space="preserve">Működési célú támogatásértékű kiadás egyéb fejezeti kezelésű előirányzatoknak </t>
  </si>
  <si>
    <t>Működési célú támogatásértékű kiadás társadalombiztosítás pénzügyi alapjainak</t>
  </si>
  <si>
    <t xml:space="preserve">Működési célú támogatásértékű kiadás elkülönített állami pénzalapnak </t>
  </si>
  <si>
    <t xml:space="preserve">Működési célú támogatásértékű  kiadás helyi önkormányzatoknak és költségvetési szerveiknek 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</si>
  <si>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</si>
  <si>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</si>
  <si>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kiadások</t>
  </si>
  <si>
    <t xml:space="preserve">Felhalmozási célú támogatásértékű kiadás központi költségvetési szervnek </t>
  </si>
  <si>
    <t xml:space="preserve">Működési célú támogatásértékű kiadás fejezeti kezelésű előirányzatoknak EU-s programok és azok hazai társfinanszírozása </t>
  </si>
  <si>
    <t>Felhalmozási célú támogatásértékű kiadás fejezeti kezelésű előirányzatoknak EU-s programok és azok hazai társfinanszírozása</t>
  </si>
  <si>
    <t>Felhalmozási célú támogatásértékű kiadás fejezeti kezelésű előirányzatoknak</t>
  </si>
  <si>
    <t>Felhalmozási célú támogatásértékű kiadás társadalombiztosítás pénzügyi alapjainak</t>
  </si>
  <si>
    <t xml:space="preserve">Felhalmozási célú támogatásértékű kiadás elkülönített állami pénzalapoknak </t>
  </si>
  <si>
    <t xml:space="preserve">Felhalmozási célú támogatásértékű kiadás helyi önkormányzatoknak és költségvetési szerveinek </t>
  </si>
  <si>
    <t xml:space="preserve">Felhalmozási célú támogatásértékű kiadás társulásoknak és költségvetési szerveinek </t>
  </si>
  <si>
    <t xml:space="preserve">Felhalmozási célú támogatásértékű kiadás nemzetiségi önkormányzatoknak és költségvetési szerveinek </t>
  </si>
  <si>
    <t>Felhalmozási célú támogatásértékű kiadások</t>
  </si>
  <si>
    <t xml:space="preserve">Működési célú pénzeszközátadás non-profit és egyéb civeil szervezeteknek </t>
  </si>
  <si>
    <t xml:space="preserve">Működési célú pénzeszközátadások háztartásoknak </t>
  </si>
  <si>
    <t xml:space="preserve">Működési célú pénzeszközátadások önkormányzati többségi tulajdonú nem pénzügyi vállalkozásoknak </t>
  </si>
  <si>
    <t xml:space="preserve">Működési célú pénzeszközátadások egyéb vállalkozásoknak </t>
  </si>
  <si>
    <t>Működési célú pénzeszközátadások Európai Uniónak</t>
  </si>
  <si>
    <t xml:space="preserve">Felhalmozási célú pénzeszközátadás non-profit és egyéb civil szervezeteknek </t>
  </si>
  <si>
    <t xml:space="preserve">Felhalmozási célú pénzeszközátadás önkormányzati többségi tulajdonú nem pénzügyi vállalkozásoknak </t>
  </si>
  <si>
    <t xml:space="preserve">Felhalmozási célú pénzeszközátadás egyéb vállalkozásoknak </t>
  </si>
  <si>
    <t>Felhalmozási célú pénzeszközátadás Európai Uniónak</t>
  </si>
  <si>
    <t>Lakástámogatás</t>
  </si>
  <si>
    <t>ÖRRAGO projekt</t>
  </si>
  <si>
    <t>Támogatás megelőlegező hitel</t>
  </si>
  <si>
    <t>dologi kiadások (hitelkamat)</t>
  </si>
  <si>
    <t>2013. év</t>
  </si>
  <si>
    <t>2014. év</t>
  </si>
  <si>
    <t>2015. év</t>
  </si>
  <si>
    <t>Támogatás megelőlegező hitel törlesztés</t>
  </si>
  <si>
    <t>Szennyvízberuházás gesztor önkormányzata a beruházáshoz kapcsolódó kiadások fedezetére</t>
  </si>
  <si>
    <t>Rendszeres szociális segély</t>
  </si>
  <si>
    <t>Rendszeres szociális segély (eg.kár.)</t>
  </si>
  <si>
    <t>Foglalkoztatás helyettesítő támogatás</t>
  </si>
  <si>
    <t>Normatív lakásfenntartási támogatás</t>
  </si>
  <si>
    <t>Normatív ápolási díj</t>
  </si>
  <si>
    <t>Átmeneti segély</t>
  </si>
  <si>
    <t>Temetési segély</t>
  </si>
  <si>
    <t>Egyéb önkormányzati juttatások</t>
  </si>
  <si>
    <t>Közgyógyellátás</t>
  </si>
  <si>
    <t>* Megjegyzés:  támogatás utalása a visszafizetés forrása</t>
  </si>
  <si>
    <t>2011.évi CXCIV. törvény 10.§.(2) bekezdés a.) pontja alapján a Kormány hozzájárulása nélkül lehetséges adósságot keletkeztető ügylet</t>
  </si>
  <si>
    <t xml:space="preserve">Működési célú támogatásértékű bevételek </t>
  </si>
  <si>
    <t>Működési célú támogatásértékű bevétel központi költségvetési szervektől</t>
  </si>
  <si>
    <t>Működési célú támogatásértékű bevétel fejezeti kezelésű előirányzatoktól EU-s programokra és azok hazai társfinanszírozása</t>
  </si>
  <si>
    <t xml:space="preserve">Működési célú támogatásértékű bevétel egyéb fejezeti kezelésű előirányzatoktól </t>
  </si>
  <si>
    <t>Működési célú támogatásértékű bevétel társadalombiztosítás pénzügyi alapjaitól</t>
  </si>
  <si>
    <t xml:space="preserve">Működési célú támogatásértékű bevétel elkülönített állami pénzalapoktól </t>
  </si>
  <si>
    <t xml:space="preserve">Működési célú támogatásértékű bevétel helyi önkormányzatoktól és költségvetési szerveitől </t>
  </si>
  <si>
    <t xml:space="preserve">Működési célú támogatásértékű bevétel társulásoktól és költségvetési szerveitől </t>
  </si>
  <si>
    <t xml:space="preserve">Működési célú támogatásértékű bevétel nemzetiségi önkormányzatoktól és költségvetési szerveitől </t>
  </si>
  <si>
    <t xml:space="preserve">Felhalmozási célú támogatásértékű bevétel központi költségvetési szervektől </t>
  </si>
  <si>
    <t>Felhalmozási célú támogatásértékű bevétel fejezeti kezelésű előirányzatoktól EU-s programokra és azok hazai társfinanszírozására</t>
  </si>
  <si>
    <t>Felhalmozási célú támogatásértékű bevétel egyéb fejezeti kezelésű előirányzatoktól</t>
  </si>
  <si>
    <t>Felhalmozási célú támogatásértékű bevétel központi kezelésű előirányzatoktól</t>
  </si>
  <si>
    <t>Működési célú támogatásértékű bevétel központi kezelésű előirányzatból</t>
  </si>
  <si>
    <t>Felhalmozási célú támogatásértékű bevétel társadalombiztosítás pénzügyi alapjaitól</t>
  </si>
  <si>
    <t xml:space="preserve">Felhalmozási célú támogatásértékű bevétel elkülönített állami pénzalapoktól </t>
  </si>
  <si>
    <t xml:space="preserve">Felhalmozási célú támogatásértékű bevétel helyi önkormányzatoktól és költségvetési szerveitől </t>
  </si>
  <si>
    <t>Felhalmozási célú támogatásértékű bevétel társulásoktól és költségvetési szerveitől</t>
  </si>
  <si>
    <t>Felhalmozási célú támogatásértékű bevétel nemzetiségi önkormányzatoktól és kötlségvetési szerveitől</t>
  </si>
  <si>
    <t>Felhalmozási célú támogatásértékű bevétel térségi fejlesztési tanácsoktól és költségvetési szerveitől</t>
  </si>
  <si>
    <t>Működési célú támogatásértékű bevétel térségi fejlesztési tanácsoktól és költségvetési szerveitől</t>
  </si>
  <si>
    <t xml:space="preserve">Felhalmozási célú támogatásértékű bevételek </t>
  </si>
  <si>
    <t xml:space="preserve">Felhalmozási célú pénzeszközátvétel non-profit és egyéb civil szervezetektől </t>
  </si>
  <si>
    <t>Felhalmozási célú pénzeszközátvétel önkormányzati többségi tulajdonú nem pénzügyi vállalkozástól</t>
  </si>
  <si>
    <t xml:space="preserve">Felhalmozási célú pénzeszközátvétel egyéb vállalkozástól </t>
  </si>
  <si>
    <t xml:space="preserve">Felhalmozási célú pénzeszközátvétel Európai Unió-tól </t>
  </si>
  <si>
    <t>Felhalmozási célú pénzeszköz átvétel kormányoktól és nemzetközi szervezetektől</t>
  </si>
  <si>
    <t>Felhalmozási célú pénzeszköz átvétel egyéb külföldiektől</t>
  </si>
  <si>
    <t xml:space="preserve">Felhalmozási célú garancia- és kezességvállalásból származó megtérülés államháztartáson kívülről </t>
  </si>
  <si>
    <t xml:space="preserve">Működési célú pénzeszközátvétel non-profit és egyéb civil szervezetektől </t>
  </si>
  <si>
    <t xml:space="preserve">Működési célú pénzeszközátvétel önkormányzati többségi tulajdonú nem pénzügyi vállalkozástól </t>
  </si>
  <si>
    <t xml:space="preserve">Működési célú pénzeszközátvétel egyéb vállalkozástól </t>
  </si>
  <si>
    <t xml:space="preserve">Működési célú pénzeszközátvétel Európai Unió-tól </t>
  </si>
  <si>
    <t>Működési célú pénzeszközátvétel egyéb külföldiektől</t>
  </si>
  <si>
    <t>Iparűzési adó ideiglenes jelleggel végzett iparűzési tevékenység után (napi általány)</t>
  </si>
  <si>
    <t>Ebrendészeti hozzájárulás</t>
  </si>
  <si>
    <t>Talajterhelési díj</t>
  </si>
  <si>
    <t>Önkormányzatoknak átengedett egyéb közhatalmi bevételek</t>
  </si>
  <si>
    <t>Helyi adók és adójellegú bevételek összesen:</t>
  </si>
  <si>
    <t>Átengedett közhatalmi bevételek</t>
  </si>
  <si>
    <t>Adópótlék, adóbírság</t>
  </si>
  <si>
    <t>Bírságbevétek</t>
  </si>
  <si>
    <t>Egyéb közhatalmi bevetélek</t>
  </si>
  <si>
    <t>Igazgatási szolgáltatási díj</t>
  </si>
  <si>
    <t>Felügyeleti jellegű tevékenység díja</t>
  </si>
  <si>
    <t>Közhatalmi bevételek:</t>
  </si>
  <si>
    <t>Gépjárműadó (ÖK 40 %)</t>
  </si>
  <si>
    <t>Gépjárműadó (állami 60%)</t>
  </si>
  <si>
    <t>tárgyi eszközök értékesítése (ingatlan értékesítés)</t>
  </si>
  <si>
    <t>Közutak fenntartásának támogatása</t>
  </si>
  <si>
    <t>Beszámítás összege</t>
  </si>
  <si>
    <t>Hozzájárulás a pénzbeli szociális ellátásokhoz</t>
  </si>
  <si>
    <t>Települési önk.támogatása nyilvános könyvtári ellátási és a közművelődési feladatokhoz</t>
  </si>
  <si>
    <t>Egyéb kötelező önkormányzati feladatok támogatása</t>
  </si>
  <si>
    <t>Köztemető fenntartással kapcs.feladatok támogatása</t>
  </si>
  <si>
    <t>Közvilágítás fenntartásának támogatása</t>
  </si>
  <si>
    <t>Zöldterület gazdálkodással kapcs.feladatok támogatása</t>
  </si>
  <si>
    <t>Önkormányzati hivatal működésének támogatása 1-4 hó</t>
  </si>
  <si>
    <t>Szociális feladatok kiegészítő támogatása</t>
  </si>
  <si>
    <t>Helyi önkormányzatok kiegészítő támogatása</t>
  </si>
  <si>
    <t>Megnevezés</t>
  </si>
  <si>
    <t>műk</t>
  </si>
  <si>
    <t>felhalm</t>
  </si>
  <si>
    <t>össz</t>
  </si>
  <si>
    <t xml:space="preserve">    - működési célú </t>
  </si>
  <si>
    <t xml:space="preserve">   - felhalmozási célú</t>
  </si>
  <si>
    <t>Lakott külterülettel kapcsolatos feladatok támogatása</t>
  </si>
  <si>
    <t>EU Projekt megnevezése: Orvosi rendelő Energetikai korszerűsítés</t>
  </si>
  <si>
    <t>Magyarlak Község Önkormányzata</t>
  </si>
  <si>
    <t>Saját forrás/EU Önerő alap</t>
  </si>
  <si>
    <t>Felhalmozási célú átvett pénzeszköz</t>
  </si>
  <si>
    <t>hitelfelvétel felhalmozási célra</t>
  </si>
  <si>
    <t>ingatlankialakítás Hegyalja u.</t>
  </si>
  <si>
    <t>EU Projekt megnevezése: Számítástechikai eszközök beszerzése IKSZT</t>
  </si>
  <si>
    <t>EU Projekt megnevezése: Projektmenedszmet IKSZT</t>
  </si>
  <si>
    <t>épület felújítás, orvosi rendeleő energetikai korszerűsítése</t>
  </si>
  <si>
    <t>Hitel felvétele felhalmozási célra (finanszírozási c. bev.) támogatás megelőlegező</t>
  </si>
  <si>
    <t>számítástechnikai eszközök beszerzése IKSZT</t>
  </si>
  <si>
    <t>projektmenedszmend IKSZT</t>
  </si>
  <si>
    <t>(közfoglalkoztatottak létszáma 8 órás foglalkoztatásra vetítve)</t>
  </si>
  <si>
    <t>eredeti előirányzat</t>
  </si>
  <si>
    <t>módosított előirányzat</t>
  </si>
  <si>
    <t>Függő, átfutó, kiegyenlítő bevételek</t>
  </si>
  <si>
    <t>Eredeti előirányzat</t>
  </si>
  <si>
    <t>Nettósított értékpapír vásárlás/visszaváltás</t>
  </si>
  <si>
    <t>Eredeti Előirányzat</t>
  </si>
  <si>
    <t>Módosított előirányzat</t>
  </si>
  <si>
    <t>Szerkezetátalakítási tartalékból besz. Visszapótlása</t>
  </si>
  <si>
    <t>Szerkezetátalakítási tartalékból gyermekétkeztetés</t>
  </si>
  <si>
    <t>Egyéb működési cálú központi támogatás</t>
  </si>
  <si>
    <t>Eredeti előirányzat / kötelező feladat</t>
  </si>
  <si>
    <t>Módosított előirányzat / kötelező feladat</t>
  </si>
  <si>
    <t>Eredeti előirányzat / önként vállalt feladat</t>
  </si>
  <si>
    <t>Módosított előirányzat / önként vállalt feladat</t>
  </si>
  <si>
    <t>Állami feladatok</t>
  </si>
  <si>
    <t>Eredeti előirányzat/Kötelező feladat állmao támogatásból és saját bevételből</t>
  </si>
  <si>
    <t>Módosított előirányzat/Kötelező feladat állmao támogatásból és saját bevételből</t>
  </si>
  <si>
    <t>Eredeti előirányzat/Önként vállalt feladat saját bevételből</t>
  </si>
  <si>
    <t>Módosított előirányzat/Önként vállalt feladat saját bevételből</t>
  </si>
  <si>
    <t>2012. évi tény</t>
  </si>
  <si>
    <t>Módosítás</t>
  </si>
  <si>
    <t xml:space="preserve">2012. évi tény </t>
  </si>
  <si>
    <t>.        - Nettósított értékpapír vásárlás/visszaváltás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</si>
</sst>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4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3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0" fillId="4" borderId="0" applyNumberFormat="0" applyBorder="0" applyAlignment="0" applyProtection="0"/>
    <xf numFmtId="0" fontId="34" fillId="22" borderId="8" applyNumberFormat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7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6" fillId="7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23" borderId="10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24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0" fontId="13" fillId="0" borderId="10" xfId="0" applyFont="1" applyBorder="1" applyAlignment="1">
      <alignment/>
    </xf>
    <xf numFmtId="164" fontId="16" fillId="0" borderId="10" xfId="57" applyNumberFormat="1" applyFont="1" applyFill="1" applyBorder="1" applyAlignment="1">
      <alignment horizontal="left" vertical="center"/>
      <protection/>
    </xf>
    <xf numFmtId="164" fontId="17" fillId="0" borderId="10" xfId="57" applyNumberFormat="1" applyFont="1" applyFill="1" applyBorder="1" applyAlignment="1">
      <alignment horizontal="left" vertical="center" wrapText="1"/>
      <protection/>
    </xf>
    <xf numFmtId="164" fontId="17" fillId="0" borderId="0" xfId="57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distributed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8" fillId="0" borderId="0" xfId="0" applyFont="1" applyFill="1" applyAlignment="1">
      <alignment/>
    </xf>
    <xf numFmtId="0" fontId="8" fillId="0" borderId="0" xfId="0" applyFont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right"/>
    </xf>
    <xf numFmtId="0" fontId="10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64" fontId="10" fillId="0" borderId="10" xfId="57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1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justify"/>
    </xf>
    <xf numFmtId="164" fontId="20" fillId="0" borderId="10" xfId="57" applyNumberFormat="1" applyFont="1" applyFill="1" applyBorder="1" applyAlignment="1">
      <alignment horizontal="left" vertical="center" wrapText="1"/>
      <protection/>
    </xf>
    <xf numFmtId="0" fontId="11" fillId="7" borderId="10" xfId="0" applyFont="1" applyFill="1" applyBorder="1" applyAlignment="1">
      <alignment wrapText="1"/>
    </xf>
    <xf numFmtId="0" fontId="11" fillId="23" borderId="10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justify"/>
    </xf>
    <xf numFmtId="0" fontId="11" fillId="24" borderId="10" xfId="0" applyFont="1" applyFill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1" fillId="24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17" fillId="23" borderId="16" xfId="0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4" xfId="58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7" fillId="23" borderId="21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7" fillId="0" borderId="0" xfId="0" applyFont="1" applyAlignment="1">
      <alignment horizontal="justify"/>
    </xf>
    <xf numFmtId="0" fontId="11" fillId="0" borderId="1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1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distributed"/>
    </xf>
    <xf numFmtId="0" fontId="13" fillId="0" borderId="10" xfId="0" applyFont="1" applyFill="1" applyBorder="1" applyAlignment="1">
      <alignment horizontal="justify" vertical="distributed"/>
    </xf>
    <xf numFmtId="0" fontId="14" fillId="0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5" xfId="0" applyFont="1" applyBorder="1" applyAlignment="1">
      <alignment horizontal="justify"/>
    </xf>
    <xf numFmtId="0" fontId="7" fillId="0" borderId="10" xfId="0" applyFont="1" applyBorder="1" applyAlignment="1">
      <alignment horizontal="right"/>
    </xf>
    <xf numFmtId="0" fontId="7" fillId="0" borderId="25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right"/>
    </xf>
    <xf numFmtId="164" fontId="10" fillId="0" borderId="25" xfId="57" applyNumberFormat="1" applyFont="1" applyFill="1" applyBorder="1" applyAlignment="1">
      <alignment horizontal="left" vertical="center" wrapText="1"/>
      <protection/>
    </xf>
    <xf numFmtId="164" fontId="10" fillId="0" borderId="10" xfId="57" applyNumberFormat="1" applyFont="1" applyFill="1" applyBorder="1" applyAlignment="1">
      <alignment horizontal="right" vertical="center" wrapText="1"/>
      <protection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7" fillId="0" borderId="25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wrapText="1"/>
    </xf>
    <xf numFmtId="0" fontId="7" fillId="0" borderId="25" xfId="0" applyFont="1" applyBorder="1" applyAlignment="1">
      <alignment/>
    </xf>
    <xf numFmtId="0" fontId="6" fillId="10" borderId="25" xfId="0" applyFont="1" applyFill="1" applyBorder="1" applyAlignment="1">
      <alignment/>
    </xf>
    <xf numFmtId="3" fontId="6" fillId="10" borderId="1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1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164" fontId="10" fillId="0" borderId="10" xfId="57" applyNumberFormat="1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64" fontId="20" fillId="0" borderId="10" xfId="57" applyNumberFormat="1" applyFont="1" applyFill="1" applyBorder="1" applyAlignment="1">
      <alignment horizontal="right" vertical="center" wrapText="1"/>
      <protection/>
    </xf>
    <xf numFmtId="0" fontId="13" fillId="23" borderId="10" xfId="0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right" wrapText="1"/>
    </xf>
    <xf numFmtId="0" fontId="13" fillId="24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right" vertical="distributed"/>
    </xf>
    <xf numFmtId="3" fontId="11" fillId="1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vertical="distributed"/>
    </xf>
    <xf numFmtId="0" fontId="13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0" borderId="26" xfId="0" applyFont="1" applyFill="1" applyBorder="1" applyAlignment="1">
      <alignment/>
    </xf>
    <xf numFmtId="0" fontId="6" fillId="0" borderId="0" xfId="0" applyFont="1" applyAlignment="1">
      <alignment horizontal="justify" wrapText="1"/>
    </xf>
    <xf numFmtId="0" fontId="8" fillId="0" borderId="2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70ûrlap" xfId="56"/>
    <cellStyle name="Normál_97ûrlap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&#233;nz&#252;gy\Asztal\Bori\2013\k&#246;lts&#233;gvet&#233;s\rendeletm&#243;dos&#237;t&#225;s\el&#337;ir&#225;nyzat%20m&#243;dos&#237;t&#225;s%202013.1%20f&#233;l&#233;v\13_2013.%20(IX.%2023.)_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"/>
      <sheetName val="kiadások össz"/>
      <sheetName val="támogatásért átvett"/>
      <sheetName val="állami tám"/>
      <sheetName val="támog érték kiad"/>
      <sheetName val="ÚJ RENDELET MELLÉKLET"/>
      <sheetName val="MÉRLEG BEVÉTEL"/>
      <sheetName val="MÉRLEG KIADÁS"/>
    </sheetNames>
    <sheetDataSet>
      <sheetData sheetId="7">
        <row r="17">
          <cell r="C17">
            <v>55685</v>
          </cell>
          <cell r="D17">
            <v>57211</v>
          </cell>
        </row>
        <row r="31">
          <cell r="C31">
            <v>41340</v>
          </cell>
          <cell r="D31">
            <v>41340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C38"/>
  <sheetViews>
    <sheetView tabSelected="1" zoomScalePageLayoutView="0" workbookViewId="0" topLeftCell="A5">
      <selection activeCell="D5" sqref="D5"/>
    </sheetView>
  </sheetViews>
  <sheetFormatPr defaultColWidth="9.140625" defaultRowHeight="12.75"/>
  <cols>
    <col min="1" max="1" width="86.140625" style="3" customWidth="1"/>
    <col min="2" max="2" width="12.28125" style="4" customWidth="1"/>
    <col min="3" max="3" width="12.28125" style="3" customWidth="1"/>
    <col min="4" max="16384" width="9.140625" style="3" customWidth="1"/>
  </cols>
  <sheetData>
    <row r="2" s="1" customFormat="1" ht="15.75">
      <c r="A2" s="1" t="s">
        <v>201</v>
      </c>
    </row>
    <row r="3" s="1" customFormat="1" ht="15.75">
      <c r="A3" s="1" t="s">
        <v>212</v>
      </c>
    </row>
    <row r="4" spans="2:3" ht="31.5">
      <c r="B4" s="44" t="s">
        <v>357</v>
      </c>
      <c r="C4" s="44" t="s">
        <v>358</v>
      </c>
    </row>
    <row r="5" spans="1:3" ht="15.75">
      <c r="A5" s="172" t="s">
        <v>48</v>
      </c>
      <c r="B5" s="38"/>
      <c r="C5" s="5"/>
    </row>
    <row r="6" spans="1:3" ht="15.75">
      <c r="A6" s="173" t="s">
        <v>35</v>
      </c>
      <c r="B6" s="7">
        <v>7</v>
      </c>
      <c r="C6" s="174">
        <v>7</v>
      </c>
    </row>
    <row r="7" spans="1:3" ht="15.75">
      <c r="A7" s="175" t="s">
        <v>14</v>
      </c>
      <c r="B7" s="7">
        <v>7619</v>
      </c>
      <c r="C7" s="176">
        <v>7619</v>
      </c>
    </row>
    <row r="8" spans="1:3" ht="15.75">
      <c r="A8" s="175" t="s">
        <v>36</v>
      </c>
      <c r="B8" s="7">
        <v>4281</v>
      </c>
      <c r="C8" s="176">
        <v>4174</v>
      </c>
    </row>
    <row r="9" spans="1:3" ht="15.75">
      <c r="A9" s="175" t="s">
        <v>2</v>
      </c>
      <c r="B9" s="7"/>
      <c r="C9" s="176"/>
    </row>
    <row r="10" spans="1:3" ht="15.75">
      <c r="A10" s="175" t="s">
        <v>52</v>
      </c>
      <c r="B10" s="7">
        <v>5751</v>
      </c>
      <c r="C10" s="176">
        <v>5751</v>
      </c>
    </row>
    <row r="11" spans="1:3" ht="15.75">
      <c r="A11" s="177" t="s">
        <v>8</v>
      </c>
      <c r="B11" s="7"/>
      <c r="C11" s="178"/>
    </row>
    <row r="12" spans="1:3" ht="15.75">
      <c r="A12" s="177" t="s">
        <v>9</v>
      </c>
      <c r="B12" s="7">
        <v>82</v>
      </c>
      <c r="C12" s="178">
        <v>82</v>
      </c>
    </row>
    <row r="13" spans="1:3" ht="15.75">
      <c r="A13" s="177" t="s">
        <v>10</v>
      </c>
      <c r="B13" s="7">
        <v>1664</v>
      </c>
      <c r="C13" s="178">
        <v>1664</v>
      </c>
    </row>
    <row r="14" spans="1:3" ht="31.5">
      <c r="A14" s="175" t="s">
        <v>0</v>
      </c>
      <c r="B14" s="7">
        <v>32937</v>
      </c>
      <c r="C14" s="176">
        <v>34464</v>
      </c>
    </row>
    <row r="15" spans="1:3" ht="15.75">
      <c r="A15" s="179" t="s">
        <v>4</v>
      </c>
      <c r="B15" s="7">
        <v>10</v>
      </c>
      <c r="C15" s="174">
        <v>10</v>
      </c>
    </row>
    <row r="16" spans="1:3" ht="15.75">
      <c r="A16" s="180" t="s">
        <v>40</v>
      </c>
      <c r="B16" s="181">
        <f>SUM(B6:B15)</f>
        <v>52351</v>
      </c>
      <c r="C16" s="182">
        <f>SUM(C6:C15)</f>
        <v>53771</v>
      </c>
    </row>
    <row r="17" spans="1:3" ht="15.75">
      <c r="A17" s="180" t="s">
        <v>43</v>
      </c>
      <c r="B17" s="154"/>
      <c r="C17" s="183"/>
    </row>
    <row r="18" spans="1:3" ht="15.75">
      <c r="A18" s="180" t="s">
        <v>44</v>
      </c>
      <c r="B18" s="154"/>
      <c r="C18" s="183"/>
    </row>
    <row r="19" spans="1:3" ht="15.75">
      <c r="A19" s="184" t="s">
        <v>11</v>
      </c>
      <c r="B19" s="154"/>
      <c r="C19" s="185"/>
    </row>
    <row r="20" spans="1:3" ht="19.5" customHeight="1">
      <c r="A20" s="186" t="s">
        <v>38</v>
      </c>
      <c r="B20" s="7">
        <v>3305</v>
      </c>
      <c r="C20" s="174">
        <v>3305</v>
      </c>
    </row>
    <row r="21" spans="1:3" ht="27.75" customHeight="1">
      <c r="A21" s="187" t="s">
        <v>5</v>
      </c>
      <c r="B21" s="18">
        <f>SUM(B16,B20+B19)</f>
        <v>55656</v>
      </c>
      <c r="C21" s="188">
        <f>SUM(C16,C20+C19)</f>
        <v>57076</v>
      </c>
    </row>
    <row r="22" spans="1:3" ht="15.75">
      <c r="A22" s="175" t="s">
        <v>37</v>
      </c>
      <c r="B22" s="7"/>
      <c r="C22" s="176"/>
    </row>
    <row r="23" spans="1:3" ht="15.75">
      <c r="A23" s="175" t="s">
        <v>16</v>
      </c>
      <c r="B23" s="7">
        <v>13700</v>
      </c>
      <c r="C23" s="176">
        <v>13700</v>
      </c>
    </row>
    <row r="24" spans="1:3" ht="15.75">
      <c r="A24" s="175" t="s">
        <v>125</v>
      </c>
      <c r="B24" s="7">
        <v>3000</v>
      </c>
      <c r="C24" s="176">
        <v>3000</v>
      </c>
    </row>
    <row r="25" spans="1:3" ht="31.5">
      <c r="A25" s="175" t="s">
        <v>3</v>
      </c>
      <c r="B25" s="7">
        <v>23367</v>
      </c>
      <c r="C25" s="176">
        <v>23473</v>
      </c>
    </row>
    <row r="26" spans="1:3" ht="15.75">
      <c r="A26" s="175" t="s">
        <v>7</v>
      </c>
      <c r="B26" s="7"/>
      <c r="C26" s="176"/>
    </row>
    <row r="27" spans="1:3" ht="15.75">
      <c r="A27" s="173" t="s">
        <v>1</v>
      </c>
      <c r="B27" s="7"/>
      <c r="C27" s="174"/>
    </row>
    <row r="28" spans="1:3" ht="15.75">
      <c r="A28" s="179" t="s">
        <v>199</v>
      </c>
      <c r="B28" s="7"/>
      <c r="C28" s="174"/>
    </row>
    <row r="29" spans="1:3" ht="15.75">
      <c r="A29" s="180" t="s">
        <v>39</v>
      </c>
      <c r="B29" s="181">
        <f>SUM(B22:B28)</f>
        <v>40067</v>
      </c>
      <c r="C29" s="182">
        <f>SUM(C22:C28)</f>
        <v>40173</v>
      </c>
    </row>
    <row r="30" spans="1:3" ht="15.75">
      <c r="A30" s="180" t="s">
        <v>45</v>
      </c>
      <c r="B30" s="154"/>
      <c r="C30" s="183"/>
    </row>
    <row r="31" spans="1:3" ht="15.75">
      <c r="A31" s="180" t="s">
        <v>46</v>
      </c>
      <c r="B31" s="154"/>
      <c r="C31" s="183"/>
    </row>
    <row r="32" spans="1:3" ht="15.75">
      <c r="A32" s="184" t="s">
        <v>12</v>
      </c>
      <c r="B32" s="154"/>
      <c r="C32" s="185"/>
    </row>
    <row r="33" spans="1:3" ht="20.25" customHeight="1">
      <c r="A33" s="189" t="s">
        <v>190</v>
      </c>
      <c r="B33" s="7">
        <v>1302</v>
      </c>
      <c r="C33" s="176">
        <v>1302</v>
      </c>
    </row>
    <row r="34" spans="1:3" ht="15.75">
      <c r="A34" s="184" t="s">
        <v>15</v>
      </c>
      <c r="B34" s="7"/>
      <c r="C34" s="185"/>
    </row>
    <row r="35" spans="1:3" ht="15.75">
      <c r="A35" s="184" t="s">
        <v>41</v>
      </c>
      <c r="B35" s="7"/>
      <c r="C35" s="185"/>
    </row>
    <row r="36" spans="1:3" ht="30" customHeight="1">
      <c r="A36" s="187" t="s">
        <v>6</v>
      </c>
      <c r="B36" s="18">
        <f>SUM(B29,B33,B34,B35+B32)</f>
        <v>41369</v>
      </c>
      <c r="C36" s="188">
        <f>SUM(C29,C33,C34,C35+C32)</f>
        <v>41475</v>
      </c>
    </row>
    <row r="37" spans="1:3" ht="30.75" customHeight="1">
      <c r="A37" s="190" t="s">
        <v>359</v>
      </c>
      <c r="B37" s="181">
        <v>0</v>
      </c>
      <c r="C37" s="182">
        <v>0</v>
      </c>
    </row>
    <row r="38" spans="1:3" ht="15.75">
      <c r="A38" s="172" t="s">
        <v>47</v>
      </c>
      <c r="B38" s="20">
        <f>SUM(B21,B36)</f>
        <v>97025</v>
      </c>
      <c r="C38" s="191">
        <f>SUM(C21,C36)</f>
        <v>98551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Header>&amp;C1. melléklet a 3/2013.(II.28.) önkormányzati rendelethez &amp;X1&amp;RHatály: 2013.09.24-</oddHeader>
    <oddFooter>&amp;L&amp;"Times New Roman,Normál"&amp;X1&amp;X. Módosította 13/2013.(IX.23.) önkormányzati rendelet 1.melléklete Hatályos: 2013.09.24.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26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50.421875" style="3" customWidth="1"/>
    <col min="2" max="2" width="12.28125" style="4" customWidth="1"/>
    <col min="3" max="3" width="12.28125" style="3" customWidth="1"/>
    <col min="4" max="16384" width="9.140625" style="3" customWidth="1"/>
  </cols>
  <sheetData>
    <row r="1" s="1" customFormat="1" ht="15.75">
      <c r="A1" s="1" t="s">
        <v>204</v>
      </c>
    </row>
    <row r="2" spans="1:3" ht="15.75">
      <c r="A2" s="1" t="s">
        <v>212</v>
      </c>
      <c r="B2" s="1"/>
      <c r="C2" s="1"/>
    </row>
    <row r="3" ht="15.75">
      <c r="B3" s="3"/>
    </row>
    <row r="4" spans="1:3" ht="31.5">
      <c r="A4" s="5" t="s">
        <v>48</v>
      </c>
      <c r="B4" s="44" t="s">
        <v>360</v>
      </c>
      <c r="C4" s="44" t="s">
        <v>363</v>
      </c>
    </row>
    <row r="5" spans="1:3" ht="31.5">
      <c r="A5" s="9" t="s">
        <v>230</v>
      </c>
      <c r="B5" s="9"/>
      <c r="C5" s="9"/>
    </row>
    <row r="6" spans="1:3" ht="47.25">
      <c r="A6" s="9" t="s">
        <v>239</v>
      </c>
      <c r="B6" s="9"/>
      <c r="C6" s="9"/>
    </row>
    <row r="7" spans="1:3" ht="31.5">
      <c r="A7" s="9" t="s">
        <v>231</v>
      </c>
      <c r="B7" s="9"/>
      <c r="C7" s="9"/>
    </row>
    <row r="8" spans="1:3" ht="31.5">
      <c r="A8" s="9" t="s">
        <v>232</v>
      </c>
      <c r="B8" s="9"/>
      <c r="C8" s="9"/>
    </row>
    <row r="9" spans="1:3" ht="31.5">
      <c r="A9" s="9" t="s">
        <v>233</v>
      </c>
      <c r="B9" s="9"/>
      <c r="C9" s="9"/>
    </row>
    <row r="10" spans="1:3" ht="31.5">
      <c r="A10" s="9" t="s">
        <v>234</v>
      </c>
      <c r="B10" s="195">
        <v>10865</v>
      </c>
      <c r="C10" s="195">
        <v>11497</v>
      </c>
    </row>
    <row r="11" spans="1:3" ht="31.5">
      <c r="A11" s="9" t="s">
        <v>235</v>
      </c>
      <c r="B11" s="195">
        <v>6331</v>
      </c>
      <c r="C11" s="195">
        <v>6331</v>
      </c>
    </row>
    <row r="12" spans="1:3" ht="31.5">
      <c r="A12" s="9" t="s">
        <v>236</v>
      </c>
      <c r="B12" s="9"/>
      <c r="C12" s="9"/>
    </row>
    <row r="13" spans="1:3" ht="31.5">
      <c r="A13" s="9" t="s">
        <v>51</v>
      </c>
      <c r="B13" s="9"/>
      <c r="C13" s="9"/>
    </row>
    <row r="14" spans="1:3" ht="15.75">
      <c r="A14" s="34" t="s">
        <v>237</v>
      </c>
      <c r="B14" s="7">
        <f>SUM(B5:B13)</f>
        <v>17196</v>
      </c>
      <c r="C14" s="7">
        <f>SUM(C5:C13)</f>
        <v>17828</v>
      </c>
    </row>
    <row r="15" spans="1:3" ht="15.75">
      <c r="A15" s="35"/>
      <c r="B15" s="35"/>
      <c r="C15" s="35"/>
    </row>
    <row r="16" spans="1:3" ht="15.75">
      <c r="A16" s="35"/>
      <c r="B16" s="35"/>
      <c r="C16" s="35"/>
    </row>
    <row r="17" spans="1:3" ht="31.5">
      <c r="A17" s="5" t="s">
        <v>48</v>
      </c>
      <c r="B17" s="44" t="s">
        <v>360</v>
      </c>
      <c r="C17" s="44" t="s">
        <v>363</v>
      </c>
    </row>
    <row r="18" spans="1:3" ht="31.5">
      <c r="A18" s="9" t="s">
        <v>238</v>
      </c>
      <c r="B18" s="9"/>
      <c r="C18" s="9"/>
    </row>
    <row r="19" spans="1:3" ht="47.25">
      <c r="A19" s="9" t="s">
        <v>240</v>
      </c>
      <c r="B19" s="9"/>
      <c r="C19" s="9"/>
    </row>
    <row r="20" spans="1:3" ht="31.5">
      <c r="A20" s="9" t="s">
        <v>241</v>
      </c>
      <c r="B20" s="9"/>
      <c r="C20" s="9"/>
    </row>
    <row r="21" spans="1:3" ht="31.5">
      <c r="A21" s="9" t="s">
        <v>242</v>
      </c>
      <c r="B21" s="9"/>
      <c r="C21" s="9"/>
    </row>
    <row r="22" spans="1:3" ht="31.5">
      <c r="A22" s="9" t="s">
        <v>243</v>
      </c>
      <c r="B22" s="9"/>
      <c r="C22" s="9"/>
    </row>
    <row r="23" spans="1:3" ht="31.5">
      <c r="A23" s="9" t="s">
        <v>244</v>
      </c>
      <c r="B23" s="195">
        <v>1183</v>
      </c>
      <c r="C23" s="195">
        <v>1183</v>
      </c>
    </row>
    <row r="24" spans="1:3" ht="31.5">
      <c r="A24" s="9" t="s">
        <v>245</v>
      </c>
      <c r="B24" s="9"/>
      <c r="C24" s="9"/>
    </row>
    <row r="25" spans="1:3" ht="31.5">
      <c r="A25" s="9" t="s">
        <v>246</v>
      </c>
      <c r="B25" s="9"/>
      <c r="C25" s="9"/>
    </row>
    <row r="26" spans="1:3" ht="15.75">
      <c r="A26" s="34" t="s">
        <v>247</v>
      </c>
      <c r="B26" s="7">
        <f>SUM(B18:B25)</f>
        <v>1183</v>
      </c>
      <c r="C26" s="7">
        <f>SUM(C18:C25)</f>
        <v>1183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&amp;C&amp;"Times New Roman,Normál"10. melléklet a 3/2013. (II.28.) önkormányzati rendelethez &amp;X5&amp;R&amp;"Times New Roman,Normál"Hatály: 2013.09.2&amp;"Arial,Normál"4-</oddHeader>
    <oddFooter>&amp;L&amp;"Times New Roman,Normál"&amp;X5&amp;X Módosította a 13/2013.(IX.23.) önkormányzati rendelet 5. melléklete Hatályos: 2013.09.24.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2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6.28125" style="3" customWidth="1"/>
    <col min="2" max="2" width="18.8515625" style="4" customWidth="1"/>
    <col min="3" max="16384" width="9.140625" style="3" customWidth="1"/>
  </cols>
  <sheetData>
    <row r="1" spans="1:2" s="1" customFormat="1" ht="15.75">
      <c r="A1" s="1" t="s">
        <v>207</v>
      </c>
      <c r="B1" s="2"/>
    </row>
    <row r="2" ht="15.75">
      <c r="A2" s="1" t="s">
        <v>212</v>
      </c>
    </row>
    <row r="4" spans="1:2" ht="15.75">
      <c r="A4" s="5" t="s">
        <v>48</v>
      </c>
      <c r="B4" s="21" t="s">
        <v>189</v>
      </c>
    </row>
    <row r="5" spans="1:2" ht="31.5">
      <c r="A5" s="9" t="s">
        <v>248</v>
      </c>
      <c r="B5" s="7">
        <v>2716</v>
      </c>
    </row>
    <row r="6" spans="1:2" ht="31.5">
      <c r="A6" s="9" t="s">
        <v>249</v>
      </c>
      <c r="B6" s="7"/>
    </row>
    <row r="7" spans="1:2" ht="47.25">
      <c r="A7" s="9" t="s">
        <v>250</v>
      </c>
      <c r="B7" s="7"/>
    </row>
    <row r="8" spans="1:2" ht="31.5">
      <c r="A8" s="9" t="s">
        <v>251</v>
      </c>
      <c r="B8" s="7"/>
    </row>
    <row r="9" spans="1:2" ht="31.5">
      <c r="A9" s="9" t="s">
        <v>252</v>
      </c>
      <c r="B9" s="7"/>
    </row>
    <row r="10" spans="1:2" ht="31.5">
      <c r="A10" s="9" t="s">
        <v>53</v>
      </c>
      <c r="B10" s="7"/>
    </row>
    <row r="11" spans="1:2" ht="31.5">
      <c r="A11" s="9" t="s">
        <v>54</v>
      </c>
      <c r="B11" s="7"/>
    </row>
    <row r="12" spans="1:2" s="84" customFormat="1" ht="31.5">
      <c r="A12" s="34" t="s">
        <v>55</v>
      </c>
      <c r="B12" s="20">
        <f>SUM(B5:B11)</f>
        <v>2716</v>
      </c>
    </row>
    <row r="13" spans="1:2" ht="15.75">
      <c r="A13" s="35"/>
      <c r="B13" s="121"/>
    </row>
    <row r="14" ht="15.75">
      <c r="A14" s="35"/>
    </row>
    <row r="15" spans="1:2" ht="15.75">
      <c r="A15" s="5" t="s">
        <v>48</v>
      </c>
      <c r="B15" s="21" t="s">
        <v>189</v>
      </c>
    </row>
    <row r="16" spans="1:2" ht="31.5">
      <c r="A16" s="9" t="s">
        <v>253</v>
      </c>
      <c r="B16" s="7">
        <v>12400</v>
      </c>
    </row>
    <row r="17" spans="1:2" ht="31.5">
      <c r="A17" s="9" t="s">
        <v>56</v>
      </c>
      <c r="B17" s="7"/>
    </row>
    <row r="18" spans="1:2" ht="47.25">
      <c r="A18" s="9" t="s">
        <v>254</v>
      </c>
      <c r="B18" s="7"/>
    </row>
    <row r="19" spans="1:2" ht="31.5">
      <c r="A19" s="9" t="s">
        <v>255</v>
      </c>
      <c r="B19" s="7"/>
    </row>
    <row r="20" spans="1:2" ht="31.5">
      <c r="A20" s="9" t="s">
        <v>256</v>
      </c>
      <c r="B20" s="7"/>
    </row>
    <row r="21" spans="1:2" ht="31.5">
      <c r="A21" s="9" t="s">
        <v>57</v>
      </c>
      <c r="B21" s="7"/>
    </row>
    <row r="22" spans="1:2" ht="31.5">
      <c r="A22" s="9" t="s">
        <v>58</v>
      </c>
      <c r="B22" s="7"/>
    </row>
    <row r="23" spans="1:2" ht="15.75">
      <c r="A23" s="9" t="s">
        <v>59</v>
      </c>
      <c r="B23" s="7"/>
    </row>
    <row r="24" spans="1:2" ht="15.75">
      <c r="A24" s="9" t="s">
        <v>257</v>
      </c>
      <c r="B24" s="7"/>
    </row>
    <row r="25" spans="1:2" ht="31.5">
      <c r="A25" s="9" t="s">
        <v>60</v>
      </c>
      <c r="B25" s="7"/>
    </row>
    <row r="26" spans="1:2" s="84" customFormat="1" ht="31.5">
      <c r="A26" s="34" t="s">
        <v>61</v>
      </c>
      <c r="B26" s="20">
        <f>SUM(B16:B25)</f>
        <v>12400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&amp;C11. melléklet a 3/2013. (II.28.)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2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6.28125" style="3" customWidth="1"/>
    <col min="2" max="2" width="18.00390625" style="4" customWidth="1"/>
    <col min="3" max="3" width="18.140625" style="4" customWidth="1"/>
    <col min="4" max="4" width="17.57421875" style="4" customWidth="1"/>
    <col min="5" max="5" width="16.28125" style="3" customWidth="1"/>
    <col min="6" max="6" width="17.421875" style="3" customWidth="1"/>
    <col min="7" max="7" width="22.28125" style="3" customWidth="1"/>
    <col min="8" max="8" width="22.140625" style="3" customWidth="1"/>
    <col min="9" max="9" width="21.7109375" style="3" customWidth="1"/>
    <col min="10" max="16384" width="9.140625" style="3" customWidth="1"/>
  </cols>
  <sheetData>
    <row r="1" ht="15.75">
      <c r="A1" s="1" t="s">
        <v>208</v>
      </c>
    </row>
    <row r="2" ht="15.75">
      <c r="A2" s="1" t="s">
        <v>212</v>
      </c>
    </row>
    <row r="4" spans="1:9" ht="15.75">
      <c r="A4" s="5" t="s">
        <v>48</v>
      </c>
      <c r="B4" s="21" t="s">
        <v>189</v>
      </c>
      <c r="C4" s="167"/>
      <c r="D4" s="168"/>
      <c r="E4" s="40"/>
      <c r="F4" s="40"/>
      <c r="G4" s="41"/>
      <c r="H4" s="42"/>
      <c r="I4" s="42"/>
    </row>
    <row r="5" spans="1:9" ht="15.75">
      <c r="A5" s="10" t="s">
        <v>354</v>
      </c>
      <c r="B5" s="166">
        <v>2750</v>
      </c>
      <c r="C5" s="169"/>
      <c r="D5" s="170"/>
      <c r="E5" s="40"/>
      <c r="F5" s="40"/>
      <c r="G5" s="40"/>
      <c r="H5" s="42"/>
      <c r="I5" s="42"/>
    </row>
    <row r="6" spans="1:9" ht="15.75">
      <c r="A6" s="10" t="s">
        <v>355</v>
      </c>
      <c r="B6" s="166">
        <v>1207</v>
      </c>
      <c r="C6" s="169"/>
      <c r="D6" s="170"/>
      <c r="E6" s="40"/>
      <c r="F6" s="40"/>
      <c r="G6" s="40"/>
      <c r="H6" s="42"/>
      <c r="I6" s="42"/>
    </row>
    <row r="7" spans="1:9" ht="15.75">
      <c r="A7" s="100" t="s">
        <v>349</v>
      </c>
      <c r="B7" s="7">
        <v>3800</v>
      </c>
      <c r="C7" s="121"/>
      <c r="D7" s="121"/>
      <c r="E7" s="42"/>
      <c r="F7" s="42"/>
      <c r="G7" s="42"/>
      <c r="H7" s="42"/>
      <c r="I7" s="42"/>
    </row>
    <row r="8" spans="1:9" s="84" customFormat="1" ht="15.75">
      <c r="A8" s="5" t="s">
        <v>209</v>
      </c>
      <c r="B8" s="20">
        <f>SUM(B5:B7)</f>
        <v>7757</v>
      </c>
      <c r="C8" s="171"/>
      <c r="D8" s="171"/>
      <c r="E8" s="123"/>
      <c r="F8" s="123"/>
      <c r="G8" s="123"/>
      <c r="H8" s="123"/>
      <c r="I8" s="123"/>
    </row>
    <row r="9" spans="3:4" ht="15.75">
      <c r="C9" s="121"/>
      <c r="D9" s="121"/>
    </row>
    <row r="10" spans="3:4" ht="15.75">
      <c r="C10" s="121"/>
      <c r="D10" s="121"/>
    </row>
    <row r="11" spans="3:4" ht="15.75">
      <c r="C11" s="121"/>
      <c r="D11" s="121"/>
    </row>
    <row r="12" spans="1:9" ht="15.75">
      <c r="A12" s="5" t="s">
        <v>48</v>
      </c>
      <c r="B12" s="21" t="s">
        <v>189</v>
      </c>
      <c r="C12" s="167"/>
      <c r="D12" s="168"/>
      <c r="E12" s="40"/>
      <c r="F12" s="40"/>
      <c r="G12" s="41"/>
      <c r="H12" s="40"/>
      <c r="I12" s="43"/>
    </row>
    <row r="13" spans="1:9" ht="31.5">
      <c r="A13" s="44" t="s">
        <v>352</v>
      </c>
      <c r="B13" s="7">
        <v>20000</v>
      </c>
      <c r="C13" s="121"/>
      <c r="D13" s="121"/>
      <c r="E13" s="42"/>
      <c r="F13" s="42"/>
      <c r="G13" s="42"/>
      <c r="H13" s="42"/>
      <c r="I13" s="42"/>
    </row>
    <row r="14" spans="1:9" ht="15.75">
      <c r="A14" s="10" t="s">
        <v>63</v>
      </c>
      <c r="B14" s="7"/>
      <c r="C14" s="121"/>
      <c r="D14" s="121"/>
      <c r="E14" s="42"/>
      <c r="F14" s="42"/>
      <c r="G14" s="42"/>
      <c r="H14" s="42"/>
      <c r="I14" s="42"/>
    </row>
    <row r="15" spans="1:9" ht="15.75">
      <c r="A15" s="10" t="s">
        <v>64</v>
      </c>
      <c r="B15" s="7"/>
      <c r="C15" s="121"/>
      <c r="D15" s="121"/>
      <c r="E15" s="42"/>
      <c r="F15" s="42"/>
      <c r="G15" s="42"/>
      <c r="H15" s="42"/>
      <c r="I15" s="42"/>
    </row>
    <row r="16" spans="1:9" ht="15.75">
      <c r="A16" s="5" t="s">
        <v>65</v>
      </c>
      <c r="B16" s="7">
        <f>SUM(B13:B15)</f>
        <v>20000</v>
      </c>
      <c r="C16" s="121"/>
      <c r="D16" s="121"/>
      <c r="E16" s="42"/>
      <c r="F16" s="42"/>
      <c r="G16" s="42"/>
      <c r="H16" s="42"/>
      <c r="I16" s="42"/>
    </row>
    <row r="19" spans="1:9" ht="45" customHeight="1">
      <c r="A19" s="219" t="s">
        <v>74</v>
      </c>
      <c r="B19" s="219"/>
      <c r="C19" s="219"/>
      <c r="D19" s="219"/>
      <c r="E19" s="219"/>
      <c r="F19" s="219"/>
      <c r="G19" s="219"/>
      <c r="H19" s="219"/>
      <c r="I19" s="219"/>
    </row>
    <row r="21" spans="1:9" ht="93.75" customHeight="1">
      <c r="A21" s="5" t="s">
        <v>48</v>
      </c>
      <c r="B21" s="122" t="s">
        <v>66</v>
      </c>
      <c r="C21" s="122" t="s">
        <v>67</v>
      </c>
      <c r="D21" s="122" t="s">
        <v>68</v>
      </c>
      <c r="E21" s="44" t="s">
        <v>69</v>
      </c>
      <c r="F21" s="44" t="s">
        <v>70</v>
      </c>
      <c r="G21" s="44" t="s">
        <v>71</v>
      </c>
      <c r="H21" s="44" t="s">
        <v>72</v>
      </c>
      <c r="I21" s="39" t="s">
        <v>73</v>
      </c>
    </row>
    <row r="22" spans="1:9" ht="15.75">
      <c r="A22" s="100"/>
      <c r="B22" s="7"/>
      <c r="C22" s="7"/>
      <c r="D22" s="7"/>
      <c r="E22" s="10"/>
      <c r="F22" s="10"/>
      <c r="G22" s="10"/>
      <c r="H22" s="10"/>
      <c r="I22" s="7">
        <f>SUM(B22:H22)</f>
        <v>0</v>
      </c>
    </row>
    <row r="23" spans="1:9" s="1" customFormat="1" ht="15.75">
      <c r="A23" s="39" t="s">
        <v>73</v>
      </c>
      <c r="B23" s="12">
        <f>SUM(B22)</f>
        <v>0</v>
      </c>
      <c r="C23" s="12">
        <f aca="true" t="shared" si="0" ref="C23:H23">SUM(C22)</f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>SUM(B23:H23)</f>
        <v>0</v>
      </c>
    </row>
  </sheetData>
  <sheetProtection/>
  <mergeCells count="1">
    <mergeCell ref="A19:I19"/>
  </mergeCells>
  <printOptions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Header>&amp;C12. melléklet a 3/2013. (II.28.)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65"/>
  <sheetViews>
    <sheetView zoomScalePageLayoutView="0" workbookViewId="0" topLeftCell="A1">
      <selection activeCell="A1" sqref="A1:G67"/>
    </sheetView>
  </sheetViews>
  <sheetFormatPr defaultColWidth="9.140625" defaultRowHeight="12.75"/>
  <cols>
    <col min="1" max="1" width="35.8515625" style="125" customWidth="1"/>
    <col min="2" max="2" width="14.57421875" style="147" customWidth="1"/>
    <col min="3" max="4" width="12.28125" style="147" customWidth="1"/>
    <col min="5" max="5" width="17.8515625" style="147" customWidth="1"/>
    <col min="6" max="6" width="12.8515625" style="148" customWidth="1"/>
    <col min="7" max="7" width="13.57421875" style="125" customWidth="1"/>
    <col min="8" max="8" width="20.7109375" style="125" customWidth="1"/>
    <col min="9" max="9" width="18.00390625" style="125" customWidth="1"/>
    <col min="10" max="16384" width="9.140625" style="125" customWidth="1"/>
  </cols>
  <sheetData>
    <row r="1" spans="1:7" s="52" customFormat="1" ht="14.25">
      <c r="A1" s="220" t="s">
        <v>345</v>
      </c>
      <c r="B1" s="221"/>
      <c r="C1" s="221"/>
      <c r="D1" s="221"/>
      <c r="E1" s="221"/>
      <c r="F1" s="221"/>
      <c r="G1" s="221"/>
    </row>
    <row r="2" spans="1:7" s="52" customFormat="1" ht="14.25">
      <c r="A2" s="220" t="s">
        <v>210</v>
      </c>
      <c r="B2" s="221"/>
      <c r="C2" s="221"/>
      <c r="D2" s="221"/>
      <c r="E2" s="221"/>
      <c r="F2" s="221"/>
      <c r="G2" s="221"/>
    </row>
    <row r="3" spans="1:7" s="52" customFormat="1" ht="14.25">
      <c r="A3" s="220" t="s">
        <v>211</v>
      </c>
      <c r="B3" s="220"/>
      <c r="C3" s="220"/>
      <c r="D3" s="220"/>
      <c r="E3" s="220"/>
      <c r="F3" s="220"/>
      <c r="G3" s="221"/>
    </row>
    <row r="4" spans="1:6" ht="15">
      <c r="A4" s="124"/>
      <c r="B4" s="135"/>
      <c r="C4" s="135"/>
      <c r="D4" s="135"/>
      <c r="E4" s="135"/>
      <c r="F4" s="136"/>
    </row>
    <row r="5" spans="1:6" s="127" customFormat="1" ht="15">
      <c r="A5" s="126"/>
      <c r="B5" s="137"/>
      <c r="C5" s="137"/>
      <c r="D5" s="137"/>
      <c r="E5" s="137"/>
      <c r="F5" s="138"/>
    </row>
    <row r="6" spans="1:7" s="124" customFormat="1" ht="15">
      <c r="A6" s="222" t="s">
        <v>344</v>
      </c>
      <c r="B6" s="223"/>
      <c r="C6" s="223"/>
      <c r="D6" s="223"/>
      <c r="E6" s="223"/>
      <c r="F6" s="223"/>
      <c r="G6" s="223"/>
    </row>
    <row r="7" spans="1:6" s="124" customFormat="1" ht="15">
      <c r="A7" s="45"/>
      <c r="B7" s="139"/>
      <c r="C7" s="139"/>
      <c r="D7" s="139"/>
      <c r="E7" s="139"/>
      <c r="F7" s="140"/>
    </row>
    <row r="8" spans="1:6" ht="15">
      <c r="A8" s="128"/>
      <c r="B8" s="141"/>
      <c r="C8" s="141"/>
      <c r="D8" s="141"/>
      <c r="E8" s="141"/>
      <c r="F8" s="142"/>
    </row>
    <row r="9" spans="1:6" ht="15">
      <c r="A9" s="129" t="s">
        <v>75</v>
      </c>
      <c r="B9" s="143" t="s">
        <v>261</v>
      </c>
      <c r="C9" s="143" t="s">
        <v>262</v>
      </c>
      <c r="D9" s="143" t="s">
        <v>263</v>
      </c>
      <c r="E9" s="143" t="s">
        <v>76</v>
      </c>
      <c r="F9" s="143" t="s">
        <v>73</v>
      </c>
    </row>
    <row r="10" spans="1:6" ht="15">
      <c r="A10" s="47" t="s">
        <v>77</v>
      </c>
      <c r="B10" s="130">
        <v>17000</v>
      </c>
      <c r="C10" s="130"/>
      <c r="D10" s="130"/>
      <c r="E10" s="130"/>
      <c r="F10" s="131">
        <f>SUM(B10:E10)</f>
        <v>17000</v>
      </c>
    </row>
    <row r="11" spans="1:6" ht="15">
      <c r="A11" s="47" t="s">
        <v>259</v>
      </c>
      <c r="B11" s="130"/>
      <c r="C11" s="130"/>
      <c r="D11" s="130"/>
      <c r="E11" s="130"/>
      <c r="F11" s="131">
        <f>SUM(B11:E11)</f>
        <v>0</v>
      </c>
    </row>
    <row r="12" spans="1:6" ht="15">
      <c r="A12" s="47" t="s">
        <v>346</v>
      </c>
      <c r="B12" s="130">
        <v>3000</v>
      </c>
      <c r="C12" s="130"/>
      <c r="D12" s="130"/>
      <c r="E12" s="130"/>
      <c r="F12" s="131">
        <f>SUM(B12:E12)</f>
        <v>3000</v>
      </c>
    </row>
    <row r="13" spans="1:6" ht="15">
      <c r="A13" s="132" t="s">
        <v>73</v>
      </c>
      <c r="B13" s="133">
        <f>SUM(B10:B12)</f>
        <v>20000</v>
      </c>
      <c r="C13" s="133">
        <f>SUM(C10:C12)</f>
        <v>0</v>
      </c>
      <c r="D13" s="133">
        <f>SUM(D10:D12)</f>
        <v>0</v>
      </c>
      <c r="E13" s="133">
        <f>SUM(E10:E12)</f>
        <v>0</v>
      </c>
      <c r="F13" s="131">
        <f>SUM(B13:E13)</f>
        <v>20000</v>
      </c>
    </row>
    <row r="14" spans="1:6" ht="15">
      <c r="A14" s="224"/>
      <c r="B14" s="224"/>
      <c r="C14" s="224"/>
      <c r="D14" s="224"/>
      <c r="E14" s="224"/>
      <c r="F14" s="224"/>
    </row>
    <row r="15" spans="1:6" ht="15">
      <c r="A15" s="129" t="s">
        <v>78</v>
      </c>
      <c r="B15" s="143" t="s">
        <v>261</v>
      </c>
      <c r="C15" s="143" t="s">
        <v>262</v>
      </c>
      <c r="D15" s="143" t="s">
        <v>263</v>
      </c>
      <c r="E15" s="143" t="s">
        <v>76</v>
      </c>
      <c r="F15" s="143" t="s">
        <v>73</v>
      </c>
    </row>
    <row r="16" spans="1:6" ht="15">
      <c r="A16" s="47" t="s">
        <v>264</v>
      </c>
      <c r="B16" s="144"/>
      <c r="C16" s="144"/>
      <c r="D16" s="144"/>
      <c r="E16" s="144"/>
      <c r="F16" s="149">
        <f>SUM(B16:E16)</f>
        <v>0</v>
      </c>
    </row>
    <row r="17" spans="1:6" ht="15">
      <c r="A17" s="47" t="s">
        <v>32</v>
      </c>
      <c r="B17" s="130"/>
      <c r="C17" s="130"/>
      <c r="D17" s="130"/>
      <c r="E17" s="130"/>
      <c r="F17" s="131">
        <f aca="true" t="shared" si="0" ref="F17:F23">SUM(B17:E17)</f>
        <v>0</v>
      </c>
    </row>
    <row r="18" spans="1:6" ht="15">
      <c r="A18" s="47" t="s">
        <v>79</v>
      </c>
      <c r="B18" s="130"/>
      <c r="C18" s="130"/>
      <c r="D18" s="130"/>
      <c r="E18" s="130"/>
      <c r="F18" s="131">
        <f t="shared" si="0"/>
        <v>0</v>
      </c>
    </row>
    <row r="19" spans="1:6" ht="15">
      <c r="A19" s="47" t="s">
        <v>260</v>
      </c>
      <c r="B19" s="130"/>
      <c r="C19" s="130"/>
      <c r="D19" s="130"/>
      <c r="E19" s="130"/>
      <c r="F19" s="131">
        <f t="shared" si="0"/>
        <v>0</v>
      </c>
    </row>
    <row r="20" spans="1:6" ht="15">
      <c r="A20" s="47" t="s">
        <v>20</v>
      </c>
      <c r="B20" s="130">
        <v>20000</v>
      </c>
      <c r="C20" s="130"/>
      <c r="D20" s="130"/>
      <c r="E20" s="130"/>
      <c r="F20" s="131">
        <f t="shared" si="0"/>
        <v>20000</v>
      </c>
    </row>
    <row r="21" spans="1:6" ht="15">
      <c r="A21" s="47" t="s">
        <v>80</v>
      </c>
      <c r="B21" s="130"/>
      <c r="C21" s="130"/>
      <c r="D21" s="130"/>
      <c r="E21" s="130"/>
      <c r="F21" s="131">
        <f t="shared" si="0"/>
        <v>0</v>
      </c>
    </row>
    <row r="22" spans="1:6" ht="15">
      <c r="A22" s="47" t="s">
        <v>81</v>
      </c>
      <c r="B22" s="130"/>
      <c r="C22" s="130"/>
      <c r="D22" s="130"/>
      <c r="E22" s="130"/>
      <c r="F22" s="131">
        <f t="shared" si="0"/>
        <v>0</v>
      </c>
    </row>
    <row r="23" spans="1:6" ht="15">
      <c r="A23" s="133" t="s">
        <v>73</v>
      </c>
      <c r="B23" s="133">
        <f>SUM(B16:B22)</f>
        <v>20000</v>
      </c>
      <c r="C23" s="133">
        <f>SUM(C17:C22)</f>
        <v>0</v>
      </c>
      <c r="D23" s="133">
        <f>SUM(D17:D22)</f>
        <v>0</v>
      </c>
      <c r="E23" s="133">
        <f>SUM(E17:E22)</f>
        <v>0</v>
      </c>
      <c r="F23" s="131">
        <f t="shared" si="0"/>
        <v>20000</v>
      </c>
    </row>
    <row r="24" spans="1:6" ht="15">
      <c r="A24" s="134"/>
      <c r="B24" s="145"/>
      <c r="C24" s="145"/>
      <c r="D24" s="145"/>
      <c r="E24" s="145"/>
      <c r="F24" s="146"/>
    </row>
    <row r="25" spans="1:6" ht="15">
      <c r="A25"/>
      <c r="B25" s="145"/>
      <c r="C25" s="145"/>
      <c r="D25" s="145"/>
      <c r="E25" s="145"/>
      <c r="F25" s="146"/>
    </row>
    <row r="28" spans="1:7" ht="15">
      <c r="A28" s="222" t="s">
        <v>350</v>
      </c>
      <c r="B28" s="223"/>
      <c r="C28" s="223"/>
      <c r="D28" s="223"/>
      <c r="E28" s="223"/>
      <c r="F28" s="223"/>
      <c r="G28" s="223"/>
    </row>
    <row r="29" spans="1:7" ht="15">
      <c r="A29" s="45"/>
      <c r="B29" s="139"/>
      <c r="C29" s="139"/>
      <c r="D29" s="139"/>
      <c r="E29" s="139"/>
      <c r="F29" s="140"/>
      <c r="G29" s="124"/>
    </row>
    <row r="30" spans="1:6" ht="15">
      <c r="A30" s="128"/>
      <c r="B30" s="141"/>
      <c r="C30" s="141"/>
      <c r="D30" s="141"/>
      <c r="E30" s="141"/>
      <c r="F30" s="142"/>
    </row>
    <row r="31" spans="1:6" ht="15">
      <c r="A31" s="129" t="s">
        <v>75</v>
      </c>
      <c r="B31" s="143" t="s">
        <v>261</v>
      </c>
      <c r="C31" s="143" t="s">
        <v>262</v>
      </c>
      <c r="D31" s="143" t="s">
        <v>263</v>
      </c>
      <c r="E31" s="143" t="s">
        <v>76</v>
      </c>
      <c r="F31" s="143" t="s">
        <v>73</v>
      </c>
    </row>
    <row r="32" spans="1:6" ht="15">
      <c r="A32" s="47" t="s">
        <v>77</v>
      </c>
      <c r="B32" s="130">
        <v>2160</v>
      </c>
      <c r="C32" s="130"/>
      <c r="D32" s="130"/>
      <c r="E32" s="130"/>
      <c r="F32" s="131">
        <f>SUM(B32:E32)</f>
        <v>2160</v>
      </c>
    </row>
    <row r="33" spans="1:6" ht="15">
      <c r="A33" s="47" t="s">
        <v>259</v>
      </c>
      <c r="B33" s="130"/>
      <c r="C33" s="130"/>
      <c r="D33" s="130"/>
      <c r="E33" s="130"/>
      <c r="F33" s="131">
        <f>SUM(B33:E33)</f>
        <v>0</v>
      </c>
    </row>
    <row r="34" spans="1:6" ht="15">
      <c r="A34" s="47" t="s">
        <v>346</v>
      </c>
      <c r="B34" s="130">
        <v>590</v>
      </c>
      <c r="C34" s="130"/>
      <c r="D34" s="130"/>
      <c r="E34" s="130"/>
      <c r="F34" s="131">
        <f>SUM(B34:E34)</f>
        <v>590</v>
      </c>
    </row>
    <row r="35" spans="1:6" ht="15">
      <c r="A35" s="132" t="s">
        <v>73</v>
      </c>
      <c r="B35" s="133">
        <f>SUM(B32:B34)</f>
        <v>2750</v>
      </c>
      <c r="C35" s="133">
        <f>SUM(C32:C34)</f>
        <v>0</v>
      </c>
      <c r="D35" s="133">
        <f>SUM(D32:D34)</f>
        <v>0</v>
      </c>
      <c r="E35" s="133">
        <f>SUM(E32:E34)</f>
        <v>0</v>
      </c>
      <c r="F35" s="131">
        <f>SUM(B35:E35)</f>
        <v>2750</v>
      </c>
    </row>
    <row r="36" spans="1:6" ht="15">
      <c r="A36" s="224"/>
      <c r="B36" s="224"/>
      <c r="C36" s="224"/>
      <c r="D36" s="224"/>
      <c r="E36" s="224"/>
      <c r="F36" s="224"/>
    </row>
    <row r="37" spans="1:6" ht="15">
      <c r="A37" s="129" t="s">
        <v>78</v>
      </c>
      <c r="B37" s="143" t="s">
        <v>261</v>
      </c>
      <c r="C37" s="143" t="s">
        <v>262</v>
      </c>
      <c r="D37" s="143" t="s">
        <v>263</v>
      </c>
      <c r="E37" s="143" t="s">
        <v>76</v>
      </c>
      <c r="F37" s="143" t="s">
        <v>73</v>
      </c>
    </row>
    <row r="38" spans="1:6" ht="15">
      <c r="A38" s="47" t="s">
        <v>264</v>
      </c>
      <c r="B38" s="144"/>
      <c r="C38" s="144"/>
      <c r="D38" s="144"/>
      <c r="E38" s="144"/>
      <c r="F38" s="149">
        <f>SUM(B38:E38)</f>
        <v>0</v>
      </c>
    </row>
    <row r="39" spans="1:6" ht="15">
      <c r="A39" s="47" t="s">
        <v>32</v>
      </c>
      <c r="B39" s="130"/>
      <c r="C39" s="130"/>
      <c r="D39" s="130"/>
      <c r="E39" s="130"/>
      <c r="F39" s="131">
        <f aca="true" t="shared" si="1" ref="F39:F45">SUM(B39:E39)</f>
        <v>0</v>
      </c>
    </row>
    <row r="40" spans="1:6" ht="15">
      <c r="A40" s="47" t="s">
        <v>79</v>
      </c>
      <c r="B40" s="130"/>
      <c r="C40" s="130"/>
      <c r="D40" s="130"/>
      <c r="E40" s="130"/>
      <c r="F40" s="131">
        <f t="shared" si="1"/>
        <v>0</v>
      </c>
    </row>
    <row r="41" spans="1:6" ht="15">
      <c r="A41" s="47" t="s">
        <v>260</v>
      </c>
      <c r="B41" s="130"/>
      <c r="C41" s="130"/>
      <c r="D41" s="130"/>
      <c r="E41" s="130"/>
      <c r="F41" s="131">
        <f t="shared" si="1"/>
        <v>0</v>
      </c>
    </row>
    <row r="42" spans="1:6" ht="15">
      <c r="A42" s="47" t="s">
        <v>20</v>
      </c>
      <c r="B42" s="130"/>
      <c r="C42" s="130"/>
      <c r="D42" s="130"/>
      <c r="E42" s="130"/>
      <c r="F42" s="131">
        <f t="shared" si="1"/>
        <v>0</v>
      </c>
    </row>
    <row r="43" spans="1:6" ht="15">
      <c r="A43" s="47" t="s">
        <v>80</v>
      </c>
      <c r="B43" s="130">
        <v>2750</v>
      </c>
      <c r="C43" s="130"/>
      <c r="D43" s="130"/>
      <c r="E43" s="130"/>
      <c r="F43" s="131">
        <f t="shared" si="1"/>
        <v>2750</v>
      </c>
    </row>
    <row r="44" spans="1:6" ht="15">
      <c r="A44" s="47" t="s">
        <v>81</v>
      </c>
      <c r="B44" s="130"/>
      <c r="C44" s="130"/>
      <c r="D44" s="130"/>
      <c r="E44" s="130"/>
      <c r="F44" s="131">
        <f t="shared" si="1"/>
        <v>0</v>
      </c>
    </row>
    <row r="45" spans="1:6" ht="15">
      <c r="A45" s="133" t="s">
        <v>73</v>
      </c>
      <c r="B45" s="133">
        <f>SUM(B38:B44)</f>
        <v>2750</v>
      </c>
      <c r="C45" s="133">
        <f>SUM(C39:C44)</f>
        <v>0</v>
      </c>
      <c r="D45" s="133">
        <f>SUM(D39:D44)</f>
        <v>0</v>
      </c>
      <c r="E45" s="133">
        <f>SUM(E39:E44)</f>
        <v>0</v>
      </c>
      <c r="F45" s="131">
        <f t="shared" si="1"/>
        <v>2750</v>
      </c>
    </row>
    <row r="48" spans="1:7" ht="15">
      <c r="A48" s="222" t="s">
        <v>351</v>
      </c>
      <c r="B48" s="223"/>
      <c r="C48" s="223"/>
      <c r="D48" s="223"/>
      <c r="E48" s="223"/>
      <c r="F48" s="223"/>
      <c r="G48" s="223"/>
    </row>
    <row r="49" spans="1:7" ht="15">
      <c r="A49" s="45"/>
      <c r="B49" s="139"/>
      <c r="C49" s="139"/>
      <c r="D49" s="139"/>
      <c r="E49" s="139"/>
      <c r="F49" s="140"/>
      <c r="G49" s="124"/>
    </row>
    <row r="50" spans="1:6" ht="15">
      <c r="A50" s="128"/>
      <c r="B50" s="141"/>
      <c r="C50" s="141"/>
      <c r="D50" s="141"/>
      <c r="E50" s="141"/>
      <c r="F50" s="142"/>
    </row>
    <row r="51" spans="1:6" ht="15">
      <c r="A51" s="129" t="s">
        <v>75</v>
      </c>
      <c r="B51" s="143" t="s">
        <v>261</v>
      </c>
      <c r="C51" s="143" t="s">
        <v>262</v>
      </c>
      <c r="D51" s="143" t="s">
        <v>263</v>
      </c>
      <c r="E51" s="143" t="s">
        <v>76</v>
      </c>
      <c r="F51" s="143" t="s">
        <v>73</v>
      </c>
    </row>
    <row r="52" spans="1:6" ht="15">
      <c r="A52" s="47" t="s">
        <v>77</v>
      </c>
      <c r="B52" s="130">
        <v>1207</v>
      </c>
      <c r="C52" s="130"/>
      <c r="D52" s="130"/>
      <c r="E52" s="130"/>
      <c r="F52" s="131">
        <f>SUM(B52:E52)</f>
        <v>1207</v>
      </c>
    </row>
    <row r="53" spans="1:6" ht="15">
      <c r="A53" s="47" t="s">
        <v>259</v>
      </c>
      <c r="B53" s="130"/>
      <c r="C53" s="130"/>
      <c r="D53" s="130"/>
      <c r="E53" s="130"/>
      <c r="F53" s="131">
        <f>SUM(B53:E53)</f>
        <v>0</v>
      </c>
    </row>
    <row r="54" spans="1:6" ht="15">
      <c r="A54" s="47" t="s">
        <v>346</v>
      </c>
      <c r="B54" s="130"/>
      <c r="C54" s="130"/>
      <c r="D54" s="130"/>
      <c r="E54" s="130"/>
      <c r="F54" s="131">
        <f>SUM(B54:E54)</f>
        <v>0</v>
      </c>
    </row>
    <row r="55" spans="1:6" ht="15">
      <c r="A55" s="132" t="s">
        <v>73</v>
      </c>
      <c r="B55" s="133">
        <f>SUM(B52:B54)</f>
        <v>1207</v>
      </c>
      <c r="C55" s="133">
        <f>SUM(C52:C54)</f>
        <v>0</v>
      </c>
      <c r="D55" s="133">
        <f>SUM(D52:D54)</f>
        <v>0</v>
      </c>
      <c r="E55" s="133">
        <f>SUM(E52:E54)</f>
        <v>0</v>
      </c>
      <c r="F55" s="131">
        <f>SUM(B55:E55)</f>
        <v>1207</v>
      </c>
    </row>
    <row r="56" spans="1:6" ht="15">
      <c r="A56" s="224"/>
      <c r="B56" s="224"/>
      <c r="C56" s="224"/>
      <c r="D56" s="224"/>
      <c r="E56" s="224"/>
      <c r="F56" s="224"/>
    </row>
    <row r="57" spans="1:6" ht="15">
      <c r="A57" s="129" t="s">
        <v>78</v>
      </c>
      <c r="B57" s="143" t="s">
        <v>261</v>
      </c>
      <c r="C57" s="143" t="s">
        <v>262</v>
      </c>
      <c r="D57" s="143" t="s">
        <v>263</v>
      </c>
      <c r="E57" s="143" t="s">
        <v>76</v>
      </c>
      <c r="F57" s="143" t="s">
        <v>73</v>
      </c>
    </row>
    <row r="58" spans="1:6" ht="15">
      <c r="A58" s="47" t="s">
        <v>264</v>
      </c>
      <c r="B58" s="144"/>
      <c r="C58" s="144"/>
      <c r="D58" s="144"/>
      <c r="E58" s="144"/>
      <c r="F58" s="149">
        <f>SUM(B58:E58)</f>
        <v>0</v>
      </c>
    </row>
    <row r="59" spans="1:6" ht="15">
      <c r="A59" s="47" t="s">
        <v>32</v>
      </c>
      <c r="B59" s="130"/>
      <c r="C59" s="130"/>
      <c r="D59" s="130"/>
      <c r="E59" s="130"/>
      <c r="F59" s="131">
        <f aca="true" t="shared" si="2" ref="F59:F65">SUM(B59:E59)</f>
        <v>0</v>
      </c>
    </row>
    <row r="60" spans="1:6" ht="15">
      <c r="A60" s="47" t="s">
        <v>79</v>
      </c>
      <c r="B60" s="130"/>
      <c r="C60" s="130"/>
      <c r="D60" s="130"/>
      <c r="E60" s="130"/>
      <c r="F60" s="131">
        <f t="shared" si="2"/>
        <v>0</v>
      </c>
    </row>
    <row r="61" spans="1:6" ht="15">
      <c r="A61" s="47" t="s">
        <v>260</v>
      </c>
      <c r="B61" s="130"/>
      <c r="C61" s="130"/>
      <c r="D61" s="130"/>
      <c r="E61" s="130"/>
      <c r="F61" s="131">
        <f t="shared" si="2"/>
        <v>0</v>
      </c>
    </row>
    <row r="62" spans="1:6" ht="15">
      <c r="A62" s="47" t="s">
        <v>20</v>
      </c>
      <c r="B62" s="130"/>
      <c r="C62" s="130"/>
      <c r="D62" s="130"/>
      <c r="E62" s="130"/>
      <c r="F62" s="131">
        <f t="shared" si="2"/>
        <v>0</v>
      </c>
    </row>
    <row r="63" spans="1:6" ht="15">
      <c r="A63" s="47" t="s">
        <v>80</v>
      </c>
      <c r="B63" s="130">
        <v>1207</v>
      </c>
      <c r="C63" s="130"/>
      <c r="D63" s="130"/>
      <c r="E63" s="130"/>
      <c r="F63" s="131">
        <f t="shared" si="2"/>
        <v>1207</v>
      </c>
    </row>
    <row r="64" spans="1:6" ht="15">
      <c r="A64" s="47" t="s">
        <v>81</v>
      </c>
      <c r="B64" s="130"/>
      <c r="C64" s="130"/>
      <c r="D64" s="130"/>
      <c r="E64" s="130"/>
      <c r="F64" s="131">
        <f t="shared" si="2"/>
        <v>0</v>
      </c>
    </row>
    <row r="65" spans="1:6" ht="15">
      <c r="A65" s="133" t="s">
        <v>73</v>
      </c>
      <c r="B65" s="133">
        <v>1207</v>
      </c>
      <c r="C65" s="133">
        <f>SUM(C59:C64)</f>
        <v>0</v>
      </c>
      <c r="D65" s="133">
        <f>SUM(D59:D64)</f>
        <v>0</v>
      </c>
      <c r="E65" s="133">
        <f>SUM(E59:E64)</f>
        <v>0</v>
      </c>
      <c r="F65" s="131">
        <f t="shared" si="2"/>
        <v>1207</v>
      </c>
    </row>
  </sheetData>
  <sheetProtection/>
  <mergeCells count="9">
    <mergeCell ref="A36:F36"/>
    <mergeCell ref="A48:G48"/>
    <mergeCell ref="A56:F56"/>
    <mergeCell ref="A14:F14"/>
    <mergeCell ref="A28:G28"/>
    <mergeCell ref="A1:G1"/>
    <mergeCell ref="A2:G2"/>
    <mergeCell ref="A3:G3"/>
    <mergeCell ref="A6:G6"/>
  </mergeCells>
  <printOptions/>
  <pageMargins left="0.75" right="0.75" top="1" bottom="1" header="0.5" footer="0.5"/>
  <pageSetup fitToHeight="1" fitToWidth="1" horizontalDpi="600" verticalDpi="600" orientation="portrait" paperSize="9" scale="73" r:id="rId1"/>
  <headerFooter alignWithMargins="0">
    <oddHeader>&amp;C13. melléklet a 3/2013. (II.28.)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4:I1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1.00390625" style="3" customWidth="1"/>
    <col min="2" max="2" width="16.57421875" style="3" customWidth="1"/>
    <col min="3" max="3" width="13.00390625" style="3" customWidth="1"/>
    <col min="4" max="4" width="18.140625" style="3" customWidth="1"/>
    <col min="5" max="5" width="16.28125" style="3" customWidth="1"/>
    <col min="6" max="6" width="17.421875" style="3" customWidth="1"/>
    <col min="7" max="7" width="22.28125" style="3" customWidth="1"/>
    <col min="8" max="8" width="22.140625" style="3" customWidth="1"/>
    <col min="9" max="9" width="21.7109375" style="3" customWidth="1"/>
    <col min="10" max="16384" width="9.140625" style="3" customWidth="1"/>
  </cols>
  <sheetData>
    <row r="4" spans="1:9" ht="27.75" customHeight="1">
      <c r="A4" s="225" t="s">
        <v>96</v>
      </c>
      <c r="B4" s="218"/>
      <c r="C4" s="218"/>
      <c r="D4" s="218"/>
      <c r="E4" s="218"/>
      <c r="F4" s="218"/>
      <c r="G4" s="218"/>
      <c r="H4" s="218"/>
      <c r="I4" s="218"/>
    </row>
    <row r="5" spans="1:9" ht="15.75">
      <c r="A5" s="1" t="s">
        <v>212</v>
      </c>
      <c r="B5" s="58"/>
      <c r="C5" s="58"/>
      <c r="D5" s="58"/>
      <c r="E5" s="58"/>
      <c r="F5" s="58"/>
      <c r="G5" s="58"/>
      <c r="H5" s="58"/>
      <c r="I5" s="58"/>
    </row>
    <row r="7" spans="1:9" ht="15.75">
      <c r="A7" s="226" t="s">
        <v>48</v>
      </c>
      <c r="B7" s="227"/>
      <c r="C7" s="59" t="s">
        <v>97</v>
      </c>
      <c r="D7" s="59" t="s">
        <v>98</v>
      </c>
      <c r="E7" s="59" t="s">
        <v>99</v>
      </c>
      <c r="F7" s="59" t="s">
        <v>100</v>
      </c>
      <c r="G7" s="59" t="s">
        <v>105</v>
      </c>
      <c r="H7" s="59" t="s">
        <v>106</v>
      </c>
      <c r="I7" s="59" t="s">
        <v>101</v>
      </c>
    </row>
    <row r="8" spans="1:9" ht="15.75">
      <c r="A8" s="228" t="s">
        <v>102</v>
      </c>
      <c r="B8" s="228"/>
      <c r="C8" s="10">
        <v>4869</v>
      </c>
      <c r="D8" s="10">
        <v>5113</v>
      </c>
      <c r="E8" s="10">
        <v>4966</v>
      </c>
      <c r="F8" s="10">
        <v>5064</v>
      </c>
      <c r="G8" s="10"/>
      <c r="H8" s="10"/>
      <c r="I8" s="10"/>
    </row>
    <row r="9" spans="1:9" ht="15.75">
      <c r="A9" s="57"/>
      <c r="B9" s="57"/>
      <c r="C9" s="42"/>
      <c r="D9" s="42"/>
      <c r="E9" s="42"/>
      <c r="F9" s="42"/>
      <c r="G9" s="42"/>
      <c r="H9" s="42"/>
      <c r="I9" s="42"/>
    </row>
    <row r="11" spans="1:9" ht="31.5">
      <c r="A11" s="26" t="s">
        <v>103</v>
      </c>
      <c r="B11" s="36" t="s">
        <v>104</v>
      </c>
      <c r="C11" s="59" t="s">
        <v>97</v>
      </c>
      <c r="D11" s="59" t="s">
        <v>98</v>
      </c>
      <c r="E11" s="59" t="s">
        <v>99</v>
      </c>
      <c r="F11" s="59" t="s">
        <v>100</v>
      </c>
      <c r="G11" s="59" t="s">
        <v>105</v>
      </c>
      <c r="H11" s="59" t="s">
        <v>106</v>
      </c>
      <c r="I11" s="59" t="s">
        <v>101</v>
      </c>
    </row>
    <row r="12" spans="1:9" ht="15.75">
      <c r="A12" s="151"/>
      <c r="B12" s="152"/>
      <c r="C12" s="10"/>
      <c r="D12" s="10"/>
      <c r="E12" s="10"/>
      <c r="F12" s="10"/>
      <c r="G12" s="10"/>
      <c r="H12" s="10"/>
      <c r="I12" s="10"/>
    </row>
    <row r="13" spans="1:9" ht="15.75">
      <c r="A13" s="5" t="s">
        <v>62</v>
      </c>
      <c r="B13" s="10"/>
      <c r="C13" s="10"/>
      <c r="D13" s="10"/>
      <c r="E13" s="10"/>
      <c r="F13" s="10"/>
      <c r="G13" s="10"/>
      <c r="H13" s="10"/>
      <c r="I13" s="10"/>
    </row>
    <row r="15" ht="15.75">
      <c r="A15" t="s">
        <v>275</v>
      </c>
    </row>
    <row r="16" ht="15.75">
      <c r="A16" s="3" t="s">
        <v>276</v>
      </c>
    </row>
  </sheetData>
  <sheetProtection/>
  <mergeCells count="3">
    <mergeCell ref="A4:I4"/>
    <mergeCell ref="A7:B7"/>
    <mergeCell ref="A8:B8"/>
  </mergeCell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&amp;C14. melléklet a 3/2013. (II.28.)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1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6.28125" style="3" customWidth="1"/>
    <col min="2" max="2" width="18.57421875" style="4" customWidth="1"/>
    <col min="3" max="16384" width="9.140625" style="3" customWidth="1"/>
  </cols>
  <sheetData>
    <row r="1" ht="15.75">
      <c r="A1" s="1" t="s">
        <v>213</v>
      </c>
    </row>
    <row r="2" ht="15.75">
      <c r="A2" s="1" t="s">
        <v>212</v>
      </c>
    </row>
    <row r="4" spans="1:2" ht="15.75">
      <c r="A4" s="5" t="s">
        <v>48</v>
      </c>
      <c r="B4" s="21" t="s">
        <v>189</v>
      </c>
    </row>
    <row r="5" spans="1:2" ht="15.75">
      <c r="A5" s="53" t="s">
        <v>82</v>
      </c>
      <c r="B5" s="7"/>
    </row>
    <row r="6" spans="1:2" s="84" customFormat="1" ht="15.75">
      <c r="A6" s="39" t="s">
        <v>83</v>
      </c>
      <c r="B6" s="20">
        <f>SUM(B7)</f>
        <v>0</v>
      </c>
    </row>
    <row r="7" spans="1:2" ht="31.5">
      <c r="A7" s="44" t="s">
        <v>265</v>
      </c>
      <c r="B7" s="7"/>
    </row>
    <row r="8" spans="1:2" s="1" customFormat="1" ht="15.75">
      <c r="A8" s="26" t="s">
        <v>85</v>
      </c>
      <c r="B8" s="12">
        <f>SUM(B9)</f>
        <v>0</v>
      </c>
    </row>
    <row r="9" spans="1:2" ht="15.75">
      <c r="A9" s="44" t="s">
        <v>84</v>
      </c>
      <c r="B9" s="7"/>
    </row>
    <row r="10" spans="1:2" s="1" customFormat="1" ht="15.75">
      <c r="A10" s="26" t="s">
        <v>86</v>
      </c>
      <c r="B10" s="12">
        <f>B6+B8</f>
        <v>0</v>
      </c>
    </row>
    <row r="11" ht="15.75">
      <c r="A11" s="40"/>
    </row>
    <row r="12" ht="15.75">
      <c r="A12" s="40"/>
    </row>
    <row r="13" spans="1:2" ht="15.75">
      <c r="A13" s="5" t="s">
        <v>48</v>
      </c>
      <c r="B13" s="21" t="s">
        <v>189</v>
      </c>
    </row>
    <row r="14" spans="1:2" ht="15.75">
      <c r="A14" s="53" t="s">
        <v>87</v>
      </c>
      <c r="B14" s="7"/>
    </row>
    <row r="15" spans="1:2" ht="15.75">
      <c r="A15" s="44" t="s">
        <v>83</v>
      </c>
      <c r="B15" s="7"/>
    </row>
    <row r="16" spans="1:2" ht="15.75">
      <c r="A16" s="44" t="s">
        <v>85</v>
      </c>
      <c r="B16" s="7"/>
    </row>
    <row r="17" spans="1:2" ht="15.75">
      <c r="A17" s="39" t="s">
        <v>88</v>
      </c>
      <c r="B17" s="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&amp;C15. melléklet a 3/2013. (II.28.)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6.28125" style="3" customWidth="1"/>
    <col min="2" max="2" width="19.57421875" style="4" customWidth="1"/>
    <col min="3" max="16384" width="9.140625" style="3" customWidth="1"/>
  </cols>
  <sheetData>
    <row r="1" ht="15.75">
      <c r="A1" s="1" t="s">
        <v>214</v>
      </c>
    </row>
    <row r="2" ht="15.75">
      <c r="A2" s="1" t="s">
        <v>212</v>
      </c>
    </row>
    <row r="4" spans="1:2" ht="15.75">
      <c r="A4" s="5" t="s">
        <v>48</v>
      </c>
      <c r="B4" s="116" t="s">
        <v>189</v>
      </c>
    </row>
    <row r="5" spans="1:2" ht="15.75">
      <c r="A5" s="10" t="s">
        <v>266</v>
      </c>
      <c r="B5" s="7">
        <v>0</v>
      </c>
    </row>
    <row r="6" spans="1:2" ht="15.75">
      <c r="A6" s="10" t="s">
        <v>267</v>
      </c>
      <c r="B6" s="7">
        <v>0</v>
      </c>
    </row>
    <row r="7" spans="1:2" ht="15.75">
      <c r="A7" s="10" t="s">
        <v>268</v>
      </c>
      <c r="B7" s="7">
        <v>3033</v>
      </c>
    </row>
    <row r="8" spans="1:2" ht="15.75">
      <c r="A8" s="10" t="s">
        <v>269</v>
      </c>
      <c r="B8" s="7">
        <v>568</v>
      </c>
    </row>
    <row r="9" spans="1:2" ht="15.75">
      <c r="A9" s="10" t="s">
        <v>270</v>
      </c>
      <c r="B9" s="7">
        <v>0</v>
      </c>
    </row>
    <row r="10" spans="1:2" ht="15.75">
      <c r="A10" s="10" t="s">
        <v>271</v>
      </c>
      <c r="B10" s="7">
        <v>34</v>
      </c>
    </row>
    <row r="11" spans="1:2" ht="15.75">
      <c r="A11" s="10" t="s">
        <v>272</v>
      </c>
      <c r="B11" s="7">
        <v>98</v>
      </c>
    </row>
    <row r="12" spans="1:2" ht="15.75">
      <c r="A12" s="10" t="s">
        <v>273</v>
      </c>
      <c r="B12" s="7">
        <v>1236</v>
      </c>
    </row>
    <row r="13" spans="1:2" ht="15.75">
      <c r="A13" s="10" t="s">
        <v>274</v>
      </c>
      <c r="B13" s="7">
        <v>0</v>
      </c>
    </row>
    <row r="14" spans="1:2" ht="15.75">
      <c r="A14" s="10"/>
      <c r="B14" s="7"/>
    </row>
    <row r="15" spans="1:2" s="84" customFormat="1" ht="15.75">
      <c r="A15" s="5" t="s">
        <v>62</v>
      </c>
      <c r="B15" s="20">
        <f>SUM(B5:B14)</f>
        <v>4969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&amp;C16. melléklet a 3/2013. (II.28.) 
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20"/>
  <sheetViews>
    <sheetView zoomScalePageLayoutView="0" workbookViewId="0" topLeftCell="B1">
      <selection activeCell="B24" sqref="B24"/>
    </sheetView>
  </sheetViews>
  <sheetFormatPr defaultColWidth="9.140625" defaultRowHeight="12.75"/>
  <cols>
    <col min="1" max="1" width="63.57421875" style="3" customWidth="1"/>
    <col min="2" max="2" width="19.28125" style="4" customWidth="1"/>
    <col min="3" max="3" width="21.7109375" style="3" customWidth="1"/>
    <col min="4" max="16384" width="9.140625" style="3" customWidth="1"/>
  </cols>
  <sheetData>
    <row r="1" ht="15.75">
      <c r="A1" s="1" t="s">
        <v>217</v>
      </c>
    </row>
    <row r="2" ht="15.75">
      <c r="A2" s="1" t="s">
        <v>212</v>
      </c>
    </row>
    <row r="4" spans="1:2" ht="15.75">
      <c r="A4" s="5" t="s">
        <v>48</v>
      </c>
      <c r="B4" s="150" t="s">
        <v>189</v>
      </c>
    </row>
    <row r="5" spans="1:2" ht="31.5">
      <c r="A5" s="54" t="s">
        <v>89</v>
      </c>
      <c r="B5" s="7">
        <v>0</v>
      </c>
    </row>
    <row r="6" spans="1:2" ht="31.5">
      <c r="A6" s="19" t="s">
        <v>90</v>
      </c>
      <c r="B6" s="7"/>
    </row>
    <row r="7" spans="1:2" ht="33" customHeight="1">
      <c r="A7" s="56" t="s">
        <v>91</v>
      </c>
      <c r="B7" s="20">
        <f>SUM(B5:B6)</f>
        <v>0</v>
      </c>
    </row>
    <row r="11" spans="1:2" ht="15.75">
      <c r="A11" s="5" t="s">
        <v>48</v>
      </c>
      <c r="B11" s="21" t="s">
        <v>189</v>
      </c>
    </row>
    <row r="12" spans="1:2" ht="31.5">
      <c r="A12" s="55" t="s">
        <v>89</v>
      </c>
      <c r="B12" s="12">
        <f>SUM(B13:B15)</f>
        <v>0</v>
      </c>
    </row>
    <row r="13" spans="1:2" ht="15.75">
      <c r="A13" s="54" t="s">
        <v>93</v>
      </c>
      <c r="B13" s="7">
        <v>0</v>
      </c>
    </row>
    <row r="14" spans="1:2" ht="15.75">
      <c r="A14" s="54" t="s">
        <v>215</v>
      </c>
      <c r="B14" s="7"/>
    </row>
    <row r="15" spans="1:2" ht="15.75">
      <c r="A15" s="54" t="s">
        <v>216</v>
      </c>
      <c r="B15" s="7"/>
    </row>
    <row r="16" spans="1:2" ht="31.5">
      <c r="A16" s="37" t="s">
        <v>90</v>
      </c>
      <c r="B16" s="12">
        <f>SUM(B17:B19)</f>
        <v>0</v>
      </c>
    </row>
    <row r="17" spans="1:2" ht="15.75">
      <c r="A17" s="54" t="s">
        <v>93</v>
      </c>
      <c r="B17" s="7"/>
    </row>
    <row r="18" spans="1:2" ht="15.75">
      <c r="A18" s="54" t="s">
        <v>94</v>
      </c>
      <c r="B18" s="7"/>
    </row>
    <row r="19" spans="1:2" ht="15.75">
      <c r="A19" s="54" t="s">
        <v>95</v>
      </c>
      <c r="B19" s="7"/>
    </row>
    <row r="20" spans="1:2" ht="31.5" customHeight="1">
      <c r="A20" s="56" t="s">
        <v>92</v>
      </c>
      <c r="B20" s="20">
        <f>SUM(B12,B16)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&amp;C17. melléklet a 3/2013. (II.28.)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113"/>
  <sheetViews>
    <sheetView zoomScaleSheetLayoutView="100" zoomScalePageLayoutView="0" workbookViewId="0" topLeftCell="A4">
      <selection activeCell="A2" sqref="A2:F74"/>
    </sheetView>
  </sheetViews>
  <sheetFormatPr defaultColWidth="9.140625" defaultRowHeight="12.75"/>
  <cols>
    <col min="1" max="1" width="73.421875" style="0" customWidth="1"/>
    <col min="2" max="2" width="12.140625" style="0" customWidth="1"/>
    <col min="3" max="6" width="12.00390625" style="0" customWidth="1"/>
    <col min="7" max="7" width="22.140625" style="0" customWidth="1"/>
    <col min="8" max="8" width="21.7109375" style="0" customWidth="1"/>
  </cols>
  <sheetData>
    <row r="1" spans="1:8" ht="15">
      <c r="A1" s="155"/>
      <c r="B1" s="155"/>
      <c r="C1" s="155"/>
      <c r="D1" s="155"/>
      <c r="E1" s="155"/>
      <c r="F1" s="155"/>
      <c r="G1" s="155"/>
      <c r="H1" s="155"/>
    </row>
    <row r="2" spans="1:8" ht="16.5">
      <c r="A2" s="41" t="s">
        <v>345</v>
      </c>
      <c r="B2" s="197"/>
      <c r="C2" s="197"/>
      <c r="D2" s="3"/>
      <c r="E2" s="3"/>
      <c r="F2" s="3"/>
      <c r="G2" s="155"/>
      <c r="H2" s="155"/>
    </row>
    <row r="3" spans="1:10" ht="16.5">
      <c r="A3" s="3"/>
      <c r="B3" s="3"/>
      <c r="C3" s="3"/>
      <c r="D3" s="3"/>
      <c r="E3" s="3"/>
      <c r="F3" s="3"/>
      <c r="G3" s="155"/>
      <c r="H3" s="155"/>
      <c r="I3" s="155"/>
      <c r="J3" s="155"/>
    </row>
    <row r="4" spans="1:10" ht="79.5">
      <c r="A4" s="198" t="s">
        <v>337</v>
      </c>
      <c r="B4" s="199" t="s">
        <v>367</v>
      </c>
      <c r="C4" s="199" t="s">
        <v>368</v>
      </c>
      <c r="D4" s="199" t="s">
        <v>369</v>
      </c>
      <c r="E4" s="199" t="s">
        <v>370</v>
      </c>
      <c r="F4" s="199" t="s">
        <v>371</v>
      </c>
      <c r="G4" s="155"/>
      <c r="H4" s="155"/>
      <c r="I4" s="155"/>
      <c r="J4" s="155"/>
    </row>
    <row r="5" spans="1:10" ht="16.5">
      <c r="A5" s="22" t="s">
        <v>32</v>
      </c>
      <c r="B5" s="10">
        <v>5454</v>
      </c>
      <c r="C5" s="10">
        <v>5582</v>
      </c>
      <c r="D5" s="10">
        <v>3732</v>
      </c>
      <c r="E5" s="10">
        <v>3732</v>
      </c>
      <c r="F5" s="10"/>
      <c r="G5" s="155"/>
      <c r="H5" s="155"/>
      <c r="I5" s="155"/>
      <c r="J5" s="155"/>
    </row>
    <row r="6" spans="1:10" ht="16.5">
      <c r="A6" s="22" t="s">
        <v>28</v>
      </c>
      <c r="B6" s="10">
        <v>1399</v>
      </c>
      <c r="C6" s="10">
        <v>1433</v>
      </c>
      <c r="D6" s="10">
        <v>914</v>
      </c>
      <c r="E6" s="10">
        <v>914</v>
      </c>
      <c r="F6" s="10"/>
      <c r="G6" s="155"/>
      <c r="H6" s="155"/>
      <c r="I6" s="155"/>
      <c r="J6" s="155"/>
    </row>
    <row r="7" spans="1:10" ht="16.5">
      <c r="A7" s="22" t="s">
        <v>29</v>
      </c>
      <c r="B7" s="10">
        <v>19305</v>
      </c>
      <c r="C7" s="10">
        <v>19305</v>
      </c>
      <c r="D7" s="10"/>
      <c r="E7" s="10"/>
      <c r="F7" s="10"/>
      <c r="G7" s="155"/>
      <c r="H7" s="155"/>
      <c r="I7" s="155"/>
      <c r="J7" s="155"/>
    </row>
    <row r="8" spans="1:10" ht="16.5">
      <c r="A8" s="22" t="s">
        <v>30</v>
      </c>
      <c r="B8" s="10">
        <v>4121</v>
      </c>
      <c r="C8" s="10">
        <v>4121</v>
      </c>
      <c r="D8" s="10">
        <v>848</v>
      </c>
      <c r="E8" s="10">
        <v>848</v>
      </c>
      <c r="F8" s="10"/>
      <c r="G8" s="155"/>
      <c r="H8" s="155"/>
      <c r="I8" s="155"/>
      <c r="J8" s="155"/>
    </row>
    <row r="9" spans="1:10" ht="16.5">
      <c r="A9" s="22" t="s">
        <v>31</v>
      </c>
      <c r="B9" s="56">
        <f>SUM(B10:B13)</f>
        <v>17181</v>
      </c>
      <c r="C9" s="56">
        <f>SUM(C10:C13)</f>
        <v>17813</v>
      </c>
      <c r="D9" s="56">
        <f>SUM(D10:D13)</f>
        <v>2731</v>
      </c>
      <c r="E9" s="56">
        <f>SUM(E10:E13)</f>
        <v>2731</v>
      </c>
      <c r="F9" s="56">
        <f>SUM(F10:F13)</f>
        <v>0</v>
      </c>
      <c r="G9" s="155"/>
      <c r="H9" s="155"/>
      <c r="I9" s="155"/>
      <c r="J9" s="155"/>
    </row>
    <row r="10" spans="1:10" ht="32.25">
      <c r="A10" s="6" t="s">
        <v>191</v>
      </c>
      <c r="B10" s="10">
        <v>0</v>
      </c>
      <c r="C10" s="10">
        <v>0</v>
      </c>
      <c r="D10" s="10">
        <v>0</v>
      </c>
      <c r="E10" s="10"/>
      <c r="F10" s="10"/>
      <c r="G10" s="155"/>
      <c r="H10" s="155"/>
      <c r="I10" s="155"/>
      <c r="J10" s="155"/>
    </row>
    <row r="11" spans="1:10" ht="16.5">
      <c r="A11" s="6" t="s">
        <v>192</v>
      </c>
      <c r="B11" s="10"/>
      <c r="C11" s="10"/>
      <c r="D11" s="10">
        <v>2716</v>
      </c>
      <c r="E11" s="10">
        <v>2716</v>
      </c>
      <c r="F11" s="10"/>
      <c r="G11" s="155"/>
      <c r="H11" s="155"/>
      <c r="I11" s="155"/>
      <c r="J11" s="155"/>
    </row>
    <row r="12" spans="1:10" ht="16.5">
      <c r="A12" s="6" t="s">
        <v>193</v>
      </c>
      <c r="B12" s="10">
        <v>17181</v>
      </c>
      <c r="C12" s="10">
        <v>17813</v>
      </c>
      <c r="D12" s="10">
        <v>15</v>
      </c>
      <c r="E12" s="10">
        <v>15</v>
      </c>
      <c r="F12" s="10"/>
      <c r="G12" s="155"/>
      <c r="H12" s="155"/>
      <c r="I12" s="155"/>
      <c r="J12" s="155"/>
    </row>
    <row r="13" spans="1:10" ht="32.25">
      <c r="A13" s="6" t="s">
        <v>194</v>
      </c>
      <c r="B13" s="10"/>
      <c r="C13" s="10"/>
      <c r="D13" s="10"/>
      <c r="E13" s="10"/>
      <c r="F13" s="10"/>
      <c r="G13" s="155"/>
      <c r="H13" s="155"/>
      <c r="I13" s="155"/>
      <c r="J13" s="155"/>
    </row>
    <row r="14" spans="1:10" ht="32.25">
      <c r="A14" s="23" t="s">
        <v>27</v>
      </c>
      <c r="B14" s="10"/>
      <c r="C14" s="10"/>
      <c r="D14" s="10"/>
      <c r="E14" s="10"/>
      <c r="F14" s="10"/>
      <c r="G14" s="155"/>
      <c r="H14" s="155"/>
      <c r="I14" s="155"/>
      <c r="J14" s="155"/>
    </row>
    <row r="15" spans="1:10" ht="16.5">
      <c r="A15" s="24" t="s">
        <v>17</v>
      </c>
      <c r="B15" s="10"/>
      <c r="C15" s="10">
        <v>732</v>
      </c>
      <c r="D15" s="10"/>
      <c r="E15" s="10"/>
      <c r="F15" s="10"/>
      <c r="G15" s="155"/>
      <c r="H15" s="155"/>
      <c r="I15" s="155"/>
      <c r="J15" s="155"/>
    </row>
    <row r="16" spans="1:10" ht="16.5">
      <c r="A16" s="24" t="s">
        <v>18</v>
      </c>
      <c r="B16" s="10"/>
      <c r="C16" s="10"/>
      <c r="D16" s="10"/>
      <c r="E16" s="10"/>
      <c r="F16" s="10"/>
      <c r="G16" s="155"/>
      <c r="H16" s="155"/>
      <c r="I16" s="155"/>
      <c r="J16" s="155"/>
    </row>
    <row r="17" spans="1:10" ht="16.5">
      <c r="A17" s="17" t="s">
        <v>5</v>
      </c>
      <c r="B17" s="17">
        <f>SUM(B5,B6,B7,B8,B9,B14,B15,B16)</f>
        <v>47460</v>
      </c>
      <c r="C17" s="17">
        <f>SUM(C5,C6,C7,C8,C9,C14,C15,C16)</f>
        <v>48986</v>
      </c>
      <c r="D17" s="17">
        <f>SUM(D5,D6,D7,D8,D9,D14,D15,D16)</f>
        <v>8225</v>
      </c>
      <c r="E17" s="17">
        <f>SUM(E5,E6,E7,E8,E9,E14,E15,E16)</f>
        <v>8225</v>
      </c>
      <c r="F17" s="17">
        <f>SUM(F5,F6,F7,F8,F9,F14,F15,F16)</f>
        <v>0</v>
      </c>
      <c r="G17" s="155"/>
      <c r="H17" s="155"/>
      <c r="I17" s="155"/>
      <c r="J17" s="155"/>
    </row>
    <row r="18" spans="1:10" ht="16.5">
      <c r="A18" s="22" t="s">
        <v>21</v>
      </c>
      <c r="B18" s="10"/>
      <c r="C18" s="10"/>
      <c r="D18" s="10">
        <v>7757</v>
      </c>
      <c r="E18" s="10">
        <v>7757</v>
      </c>
      <c r="F18" s="10"/>
      <c r="G18" s="155"/>
      <c r="H18" s="155"/>
      <c r="I18" s="155"/>
      <c r="J18" s="155"/>
    </row>
    <row r="19" spans="1:10" ht="16.5">
      <c r="A19" s="22" t="s">
        <v>20</v>
      </c>
      <c r="B19" s="10">
        <v>0</v>
      </c>
      <c r="C19" s="10"/>
      <c r="D19" s="10">
        <v>20000</v>
      </c>
      <c r="E19" s="10">
        <v>20000</v>
      </c>
      <c r="F19" s="10"/>
      <c r="G19" s="155"/>
      <c r="H19" s="155"/>
      <c r="I19" s="155"/>
      <c r="J19" s="155"/>
    </row>
    <row r="20" spans="1:10" ht="16.5">
      <c r="A20" s="22" t="s">
        <v>22</v>
      </c>
      <c r="B20" s="56">
        <f>SUM(B21:B24)</f>
        <v>0</v>
      </c>
      <c r="C20" s="56">
        <f>SUM(C21:C24)</f>
        <v>0</v>
      </c>
      <c r="D20" s="56">
        <f>SUM(D21:D24)</f>
        <v>13583</v>
      </c>
      <c r="E20" s="56">
        <f>SUM(E21:E24)</f>
        <v>13583</v>
      </c>
      <c r="F20" s="56"/>
      <c r="G20" s="155"/>
      <c r="H20" s="155"/>
      <c r="I20" s="155"/>
      <c r="J20" s="155"/>
    </row>
    <row r="21" spans="1:10" ht="16.5">
      <c r="A21" s="6" t="s">
        <v>200</v>
      </c>
      <c r="B21" s="10"/>
      <c r="C21" s="10"/>
      <c r="D21" s="10"/>
      <c r="E21" s="10"/>
      <c r="F21" s="10"/>
      <c r="G21" s="155"/>
      <c r="H21" s="155"/>
      <c r="I21" s="155"/>
      <c r="J21" s="155"/>
    </row>
    <row r="22" spans="1:10" ht="16.5">
      <c r="A22" s="6" t="s">
        <v>196</v>
      </c>
      <c r="B22" s="10"/>
      <c r="C22" s="10"/>
      <c r="D22" s="10">
        <v>12400</v>
      </c>
      <c r="E22" s="10">
        <v>12400</v>
      </c>
      <c r="F22" s="10"/>
      <c r="G22" s="155"/>
      <c r="H22" s="155"/>
      <c r="I22" s="155"/>
      <c r="J22" s="155"/>
    </row>
    <row r="23" spans="1:10" ht="32.25">
      <c r="A23" s="6" t="s">
        <v>197</v>
      </c>
      <c r="B23" s="10"/>
      <c r="C23" s="10"/>
      <c r="D23" s="10">
        <v>1183</v>
      </c>
      <c r="E23" s="10">
        <v>1183</v>
      </c>
      <c r="F23" s="10"/>
      <c r="G23" s="155"/>
      <c r="H23" s="155"/>
      <c r="I23" s="155"/>
      <c r="J23" s="155"/>
    </row>
    <row r="24" spans="1:10" ht="16.5">
      <c r="A24" s="6" t="s">
        <v>198</v>
      </c>
      <c r="B24" s="10"/>
      <c r="C24" s="10"/>
      <c r="D24" s="10"/>
      <c r="E24" s="10"/>
      <c r="F24" s="10"/>
      <c r="G24" s="155"/>
      <c r="H24" s="155"/>
      <c r="I24" s="155"/>
      <c r="J24" s="155"/>
    </row>
    <row r="25" spans="1:10" ht="16.5">
      <c r="A25" s="24" t="s">
        <v>34</v>
      </c>
      <c r="B25" s="10"/>
      <c r="C25" s="10"/>
      <c r="D25" s="10"/>
      <c r="E25" s="10"/>
      <c r="F25" s="10"/>
      <c r="G25" s="155"/>
      <c r="H25" s="155"/>
      <c r="I25" s="155"/>
      <c r="J25" s="155"/>
    </row>
    <row r="26" spans="1:10" ht="16.5">
      <c r="A26" s="24" t="s">
        <v>33</v>
      </c>
      <c r="B26" s="10"/>
      <c r="C26" s="10"/>
      <c r="D26" s="10"/>
      <c r="E26" s="10"/>
      <c r="F26" s="10"/>
      <c r="G26" s="155"/>
      <c r="H26" s="155"/>
      <c r="I26" s="155"/>
      <c r="J26" s="155"/>
    </row>
    <row r="27" spans="1:10" ht="32.25">
      <c r="A27" s="25" t="s">
        <v>26</v>
      </c>
      <c r="B27" s="10"/>
      <c r="C27" s="10"/>
      <c r="D27" s="10"/>
      <c r="E27" s="10"/>
      <c r="F27" s="10"/>
      <c r="G27" s="155"/>
      <c r="H27" s="155"/>
      <c r="I27" s="155"/>
      <c r="J27" s="155"/>
    </row>
    <row r="28" spans="1:10" ht="16.5">
      <c r="A28" s="26" t="s">
        <v>23</v>
      </c>
      <c r="B28" s="10"/>
      <c r="C28" s="10"/>
      <c r="D28" s="10"/>
      <c r="E28" s="10"/>
      <c r="F28" s="10"/>
      <c r="G28" s="155"/>
      <c r="H28" s="155"/>
      <c r="I28" s="155"/>
      <c r="J28" s="155"/>
    </row>
    <row r="29" spans="1:10" ht="16.5">
      <c r="A29" s="26" t="s">
        <v>25</v>
      </c>
      <c r="B29" s="10"/>
      <c r="C29" s="10"/>
      <c r="D29" s="10"/>
      <c r="E29" s="10"/>
      <c r="F29" s="10"/>
      <c r="G29" s="155"/>
      <c r="H29" s="155"/>
      <c r="I29" s="155"/>
      <c r="J29" s="155"/>
    </row>
    <row r="30" spans="1:10" ht="16.5">
      <c r="A30" s="26" t="s">
        <v>24</v>
      </c>
      <c r="B30" s="10"/>
      <c r="C30" s="10"/>
      <c r="D30" s="10"/>
      <c r="E30" s="10"/>
      <c r="F30" s="10"/>
      <c r="G30" s="155"/>
      <c r="H30" s="155"/>
      <c r="I30" s="155"/>
      <c r="J30" s="155"/>
    </row>
    <row r="31" spans="1:10" ht="16.5">
      <c r="A31" s="17" t="s">
        <v>6</v>
      </c>
      <c r="B31" s="17">
        <f>SUM(B18,B19,B20,B25,B26,B27,B28,B29,B30)</f>
        <v>0</v>
      </c>
      <c r="C31" s="17">
        <f>SUM(C18,C19,C20,C25,C26,C27,C28,C29,C30)</f>
        <v>0</v>
      </c>
      <c r="D31" s="17">
        <f>SUM(D18,D19,D20,D25,D26,D27,D28,D29,D30)</f>
        <v>41340</v>
      </c>
      <c r="E31" s="17">
        <f>SUM(E18,E19,E20,E25,E26,E27,E28,E29,E30)</f>
        <v>41340</v>
      </c>
      <c r="F31" s="17">
        <f>SUM(F18,F19,F20,F25,F26,F27,F28,F29,F30)</f>
        <v>0</v>
      </c>
      <c r="G31" s="155"/>
      <c r="H31" s="155"/>
      <c r="I31" s="155"/>
      <c r="J31" s="155"/>
    </row>
    <row r="32" spans="1:10" ht="31.5" customHeight="1">
      <c r="A32" s="27" t="s">
        <v>19</v>
      </c>
      <c r="B32" s="5">
        <f>SUM(B17,B31)</f>
        <v>47460</v>
      </c>
      <c r="C32" s="5">
        <f>SUM(C17,C31)</f>
        <v>48986</v>
      </c>
      <c r="D32" s="5">
        <f>SUM(D17,D31)</f>
        <v>49565</v>
      </c>
      <c r="E32" s="5">
        <f>SUM(E17,E31)</f>
        <v>49565</v>
      </c>
      <c r="F32" s="5">
        <f>SUM(F17,F31)</f>
        <v>0</v>
      </c>
      <c r="G32" s="155"/>
      <c r="H32" s="155"/>
      <c r="I32" s="155"/>
      <c r="J32" s="155"/>
    </row>
    <row r="33" spans="1:10" ht="16.5">
      <c r="A33" s="3"/>
      <c r="B33" s="3"/>
      <c r="C33" s="3"/>
      <c r="D33" s="3"/>
      <c r="E33" s="3"/>
      <c r="F33" s="3"/>
      <c r="G33" s="155"/>
      <c r="H33" s="155"/>
      <c r="I33" s="155"/>
      <c r="J33" s="155"/>
    </row>
    <row r="34" spans="1:10" ht="16.5">
      <c r="A34" s="3"/>
      <c r="B34" s="3"/>
      <c r="C34" s="3"/>
      <c r="D34" s="3"/>
      <c r="E34" s="3"/>
      <c r="F34" s="3"/>
      <c r="G34" s="155"/>
      <c r="H34" s="155"/>
      <c r="I34" s="155"/>
      <c r="J34" s="155"/>
    </row>
    <row r="35" spans="1:10" ht="126.75">
      <c r="A35" s="198" t="s">
        <v>337</v>
      </c>
      <c r="B35" s="199" t="s">
        <v>372</v>
      </c>
      <c r="C35" s="199" t="s">
        <v>373</v>
      </c>
      <c r="D35" s="199" t="s">
        <v>374</v>
      </c>
      <c r="E35" s="199" t="s">
        <v>375</v>
      </c>
      <c r="F35" s="199" t="s">
        <v>371</v>
      </c>
      <c r="G35" s="155"/>
      <c r="H35" s="155"/>
      <c r="I35" s="155"/>
      <c r="J35" s="155"/>
    </row>
    <row r="36" spans="1:10" ht="16.5">
      <c r="A36" s="6" t="s">
        <v>35</v>
      </c>
      <c r="B36" s="10"/>
      <c r="C36" s="10"/>
      <c r="D36" s="10">
        <v>7</v>
      </c>
      <c r="E36" s="10">
        <v>7</v>
      </c>
      <c r="F36" s="10"/>
      <c r="G36" s="155"/>
      <c r="H36" s="155"/>
      <c r="I36" s="155"/>
      <c r="J36" s="155"/>
    </row>
    <row r="37" spans="1:10" ht="16.5">
      <c r="A37" s="8" t="s">
        <v>14</v>
      </c>
      <c r="B37" s="10">
        <v>771</v>
      </c>
      <c r="C37" s="10">
        <v>771</v>
      </c>
      <c r="D37" s="10">
        <v>6848</v>
      </c>
      <c r="E37" s="10">
        <v>6848</v>
      </c>
      <c r="F37" s="10"/>
      <c r="G37" s="155"/>
      <c r="H37" s="155"/>
      <c r="I37" s="155"/>
      <c r="J37" s="155"/>
    </row>
    <row r="38" spans="1:10" ht="16.5">
      <c r="A38" s="8" t="s">
        <v>36</v>
      </c>
      <c r="B38" s="10">
        <v>4281</v>
      </c>
      <c r="C38" s="10">
        <v>4174</v>
      </c>
      <c r="D38" s="10">
        <v>0</v>
      </c>
      <c r="E38" s="10"/>
      <c r="F38" s="10"/>
      <c r="G38" s="155"/>
      <c r="H38" s="155"/>
      <c r="I38" s="155"/>
      <c r="J38" s="155"/>
    </row>
    <row r="39" spans="1:10" ht="16.5">
      <c r="A39" s="8" t="s">
        <v>2</v>
      </c>
      <c r="B39" s="10">
        <v>0</v>
      </c>
      <c r="C39" s="10"/>
      <c r="D39" s="10"/>
      <c r="E39" s="10"/>
      <c r="F39" s="10"/>
      <c r="G39" s="155"/>
      <c r="H39" s="155"/>
      <c r="I39" s="155"/>
      <c r="J39" s="155"/>
    </row>
    <row r="40" spans="1:10" ht="16.5">
      <c r="A40" s="8" t="s">
        <v>52</v>
      </c>
      <c r="B40" s="10"/>
      <c r="C40" s="10"/>
      <c r="D40" s="10">
        <v>5751</v>
      </c>
      <c r="E40" s="10">
        <v>5751</v>
      </c>
      <c r="F40" s="10"/>
      <c r="G40" s="155"/>
      <c r="H40" s="155"/>
      <c r="I40" s="155"/>
      <c r="J40" s="155"/>
    </row>
    <row r="41" spans="1:10" ht="16.5">
      <c r="A41" s="9" t="s">
        <v>8</v>
      </c>
      <c r="B41" s="10">
        <v>0</v>
      </c>
      <c r="C41" s="10"/>
      <c r="D41" s="10">
        <v>0</v>
      </c>
      <c r="E41" s="10"/>
      <c r="F41" s="10"/>
      <c r="G41" s="155"/>
      <c r="H41" s="155"/>
      <c r="I41" s="155"/>
      <c r="J41" s="155"/>
    </row>
    <row r="42" spans="1:10" ht="16.5">
      <c r="A42" s="9" t="s">
        <v>9</v>
      </c>
      <c r="B42" s="10">
        <v>0</v>
      </c>
      <c r="C42" s="10"/>
      <c r="D42" s="10">
        <v>82</v>
      </c>
      <c r="E42" s="10">
        <v>82</v>
      </c>
      <c r="F42" s="10"/>
      <c r="G42" s="155"/>
      <c r="H42" s="155"/>
      <c r="I42" s="155"/>
      <c r="J42" s="155"/>
    </row>
    <row r="43" spans="1:10" ht="16.5">
      <c r="A43" s="9" t="s">
        <v>10</v>
      </c>
      <c r="B43" s="10"/>
      <c r="C43" s="10"/>
      <c r="D43" s="10">
        <v>1664</v>
      </c>
      <c r="E43" s="10">
        <v>1664</v>
      </c>
      <c r="F43" s="10"/>
      <c r="G43" s="155"/>
      <c r="H43" s="155"/>
      <c r="I43" s="155"/>
      <c r="J43" s="155"/>
    </row>
    <row r="44" spans="1:10" ht="48">
      <c r="A44" s="8" t="s">
        <v>0</v>
      </c>
      <c r="B44" s="10">
        <v>32937</v>
      </c>
      <c r="C44" s="10">
        <v>34464</v>
      </c>
      <c r="D44" s="10">
        <v>0</v>
      </c>
      <c r="E44" s="10"/>
      <c r="F44" s="10">
        <v>0</v>
      </c>
      <c r="G44" s="155"/>
      <c r="H44" s="155"/>
      <c r="I44" s="155"/>
      <c r="J44" s="155"/>
    </row>
    <row r="45" spans="1:10" ht="16.5">
      <c r="A45" s="10" t="s">
        <v>4</v>
      </c>
      <c r="B45" s="10">
        <v>0</v>
      </c>
      <c r="C45" s="10"/>
      <c r="D45" s="10">
        <v>10</v>
      </c>
      <c r="E45" s="10">
        <v>10</v>
      </c>
      <c r="F45" s="10"/>
      <c r="G45" s="155"/>
      <c r="H45" s="155"/>
      <c r="I45" s="155"/>
      <c r="J45" s="155"/>
    </row>
    <row r="46" spans="1:10" ht="16.5">
      <c r="A46" s="11" t="s">
        <v>40</v>
      </c>
      <c r="B46" s="56">
        <f>SUM(B36:B45)</f>
        <v>37989</v>
      </c>
      <c r="C46" s="56">
        <f>SUM(C36:C45)</f>
        <v>39409</v>
      </c>
      <c r="D46" s="56">
        <f>SUM(D36:D45)</f>
        <v>14362</v>
      </c>
      <c r="E46" s="56">
        <f>SUM(E36:E45)</f>
        <v>14362</v>
      </c>
      <c r="F46" s="56">
        <f>SUM(F36:F45)</f>
        <v>0</v>
      </c>
      <c r="G46" s="155"/>
      <c r="H46" s="155"/>
      <c r="I46" s="155"/>
      <c r="J46" s="155"/>
    </row>
    <row r="47" spans="1:10" ht="16.5">
      <c r="A47" s="13" t="s">
        <v>43</v>
      </c>
      <c r="B47" s="56">
        <f>SUM(B46-B17)</f>
        <v>-9471</v>
      </c>
      <c r="C47" s="56">
        <f>SUM(C46-C17)</f>
        <v>-9577</v>
      </c>
      <c r="D47" s="56">
        <f>SUM(D46-D17)</f>
        <v>6137</v>
      </c>
      <c r="E47" s="56">
        <f>SUM(E46-E17)</f>
        <v>6137</v>
      </c>
      <c r="F47" s="56">
        <f>SUM(F46-F17)</f>
        <v>0</v>
      </c>
      <c r="G47" s="155"/>
      <c r="H47" s="155"/>
      <c r="I47" s="155"/>
      <c r="J47" s="155"/>
    </row>
    <row r="48" spans="1:10" ht="16.5">
      <c r="A48" s="14" t="s">
        <v>44</v>
      </c>
      <c r="B48" s="10"/>
      <c r="C48" s="10"/>
      <c r="D48" s="10"/>
      <c r="E48" s="10"/>
      <c r="F48" s="10"/>
      <c r="G48" s="155"/>
      <c r="H48" s="155"/>
      <c r="I48" s="155"/>
      <c r="J48" s="155"/>
    </row>
    <row r="49" spans="1:10" ht="16.5">
      <c r="A49" s="15" t="s">
        <v>11</v>
      </c>
      <c r="B49" s="10">
        <v>0</v>
      </c>
      <c r="C49" s="10"/>
      <c r="D49" s="10">
        <v>0</v>
      </c>
      <c r="E49" s="10"/>
      <c r="F49" s="10"/>
      <c r="G49" s="155"/>
      <c r="H49" s="155"/>
      <c r="I49" s="155"/>
      <c r="J49" s="155"/>
    </row>
    <row r="50" spans="1:10" ht="16.5">
      <c r="A50" s="6" t="s">
        <v>38</v>
      </c>
      <c r="B50" s="10"/>
      <c r="C50" s="10"/>
      <c r="D50" s="10">
        <v>3305</v>
      </c>
      <c r="E50" s="10">
        <v>3305</v>
      </c>
      <c r="F50" s="10"/>
      <c r="G50" s="155"/>
      <c r="H50" s="155"/>
      <c r="I50" s="155"/>
      <c r="J50" s="155"/>
    </row>
    <row r="51" spans="1:10" ht="16.5">
      <c r="A51" s="17" t="s">
        <v>5</v>
      </c>
      <c r="B51" s="17">
        <f>SUM(B46,B49,B50)</f>
        <v>37989</v>
      </c>
      <c r="C51" s="17">
        <f>SUM(C46,C49,C50)</f>
        <v>39409</v>
      </c>
      <c r="D51" s="17">
        <f>SUM(D46,D49,D50)</f>
        <v>17667</v>
      </c>
      <c r="E51" s="17">
        <f>SUM(E46,E49,E50)</f>
        <v>17667</v>
      </c>
      <c r="F51" s="17">
        <f>SUM(F46,F49,F50)</f>
        <v>0</v>
      </c>
      <c r="G51" s="155"/>
      <c r="H51" s="155"/>
      <c r="I51" s="155"/>
      <c r="J51" s="155"/>
    </row>
    <row r="52" spans="1:10" ht="16.5">
      <c r="A52" s="8" t="s">
        <v>37</v>
      </c>
      <c r="B52" s="10"/>
      <c r="C52" s="10"/>
      <c r="D52" s="10"/>
      <c r="E52" s="10"/>
      <c r="F52" s="10"/>
      <c r="G52" s="155"/>
      <c r="H52" s="155"/>
      <c r="I52" s="155"/>
      <c r="J52" s="155"/>
    </row>
    <row r="53" spans="1:10" ht="16.5">
      <c r="A53" s="8" t="s">
        <v>16</v>
      </c>
      <c r="B53" s="10"/>
      <c r="C53" s="10"/>
      <c r="D53" s="10">
        <v>13700</v>
      </c>
      <c r="E53" s="10">
        <v>13700</v>
      </c>
      <c r="F53" s="10"/>
      <c r="G53" s="155"/>
      <c r="H53" s="155"/>
      <c r="I53" s="155"/>
      <c r="J53" s="155"/>
    </row>
    <row r="54" spans="1:10" ht="16.5">
      <c r="A54" s="8" t="s">
        <v>125</v>
      </c>
      <c r="B54" s="10"/>
      <c r="C54" s="10"/>
      <c r="D54" s="10">
        <v>3000</v>
      </c>
      <c r="E54" s="10">
        <v>3000</v>
      </c>
      <c r="F54" s="10"/>
      <c r="G54" s="155"/>
      <c r="H54" s="155"/>
      <c r="I54" s="155"/>
      <c r="J54" s="155"/>
    </row>
    <row r="55" spans="1:10" ht="32.25">
      <c r="A55" s="8" t="s">
        <v>3</v>
      </c>
      <c r="B55" s="10"/>
      <c r="C55" s="10"/>
      <c r="D55" s="10">
        <v>23367</v>
      </c>
      <c r="E55" s="10">
        <v>23473</v>
      </c>
      <c r="F55" s="10"/>
      <c r="G55" s="155"/>
      <c r="H55" s="155"/>
      <c r="I55" s="155"/>
      <c r="J55" s="155"/>
    </row>
    <row r="56" spans="1:10" ht="32.25">
      <c r="A56" s="8" t="s">
        <v>7</v>
      </c>
      <c r="B56" s="10"/>
      <c r="C56" s="10"/>
      <c r="D56" s="10"/>
      <c r="E56" s="10"/>
      <c r="F56" s="10"/>
      <c r="G56" s="155"/>
      <c r="H56" s="155"/>
      <c r="I56" s="155"/>
      <c r="J56" s="155"/>
    </row>
    <row r="57" spans="1:10" ht="16.5">
      <c r="A57" s="6" t="s">
        <v>1</v>
      </c>
      <c r="B57" s="10"/>
      <c r="C57" s="10"/>
      <c r="D57" s="10"/>
      <c r="E57" s="10"/>
      <c r="F57" s="10"/>
      <c r="G57" s="155"/>
      <c r="H57" s="155"/>
      <c r="I57" s="155"/>
      <c r="J57" s="155"/>
    </row>
    <row r="58" spans="1:10" ht="16.5">
      <c r="A58" s="10" t="s">
        <v>199</v>
      </c>
      <c r="B58" s="10"/>
      <c r="C58" s="10"/>
      <c r="D58" s="10"/>
      <c r="E58" s="10"/>
      <c r="F58" s="10"/>
      <c r="G58" s="155"/>
      <c r="H58" s="155"/>
      <c r="I58" s="155"/>
      <c r="J58" s="155"/>
    </row>
    <row r="59" spans="1:10" ht="16.5">
      <c r="A59" s="11" t="s">
        <v>39</v>
      </c>
      <c r="B59" s="56">
        <f>SUM(B52:B58)</f>
        <v>0</v>
      </c>
      <c r="C59" s="56"/>
      <c r="D59" s="56">
        <f>SUM(D52:D58)</f>
        <v>40067</v>
      </c>
      <c r="E59" s="56">
        <f>SUM(E52:E58)</f>
        <v>40173</v>
      </c>
      <c r="F59" s="56"/>
      <c r="G59" s="155"/>
      <c r="H59" s="155"/>
      <c r="I59" s="155"/>
      <c r="J59" s="155"/>
    </row>
    <row r="60" spans="1:10" ht="16.5">
      <c r="A60" s="13" t="s">
        <v>45</v>
      </c>
      <c r="B60" s="56">
        <f>SUM(B59-B31)</f>
        <v>0</v>
      </c>
      <c r="C60" s="200"/>
      <c r="D60" s="3"/>
      <c r="E60" s="3"/>
      <c r="F60" s="56"/>
      <c r="G60" s="155"/>
      <c r="H60" s="155"/>
      <c r="I60" s="155"/>
      <c r="J60" s="155"/>
    </row>
    <row r="61" spans="1:10" ht="16.5">
      <c r="A61" s="14" t="s">
        <v>46</v>
      </c>
      <c r="B61" s="10"/>
      <c r="C61" s="10"/>
      <c r="D61" s="56">
        <f>SUM(D59-D31)</f>
        <v>-1273</v>
      </c>
      <c r="E61" s="56">
        <f>SUM(E59-E31)</f>
        <v>-1167</v>
      </c>
      <c r="F61" s="10"/>
      <c r="G61" s="155"/>
      <c r="H61" s="155"/>
      <c r="I61" s="155"/>
      <c r="J61" s="155"/>
    </row>
    <row r="62" spans="1:10" ht="16.5">
      <c r="A62" s="15" t="s">
        <v>12</v>
      </c>
      <c r="B62" s="10"/>
      <c r="C62" s="10"/>
      <c r="D62" s="10">
        <v>0</v>
      </c>
      <c r="E62" s="10"/>
      <c r="F62" s="10"/>
      <c r="G62" s="155"/>
      <c r="H62" s="155"/>
      <c r="I62" s="155"/>
      <c r="J62" s="155"/>
    </row>
    <row r="63" spans="1:10" ht="16.5">
      <c r="A63" s="8" t="s">
        <v>42</v>
      </c>
      <c r="B63" s="10"/>
      <c r="C63" s="10"/>
      <c r="D63" s="10">
        <v>1302</v>
      </c>
      <c r="E63" s="10">
        <v>1302</v>
      </c>
      <c r="F63" s="10"/>
      <c r="G63" s="155"/>
      <c r="H63" s="155"/>
      <c r="I63" s="155"/>
      <c r="J63" s="155"/>
    </row>
    <row r="64" spans="1:10" ht="16.5">
      <c r="A64" s="19" t="s">
        <v>15</v>
      </c>
      <c r="B64" s="10"/>
      <c r="C64" s="10"/>
      <c r="D64" s="10"/>
      <c r="E64" s="10"/>
      <c r="F64" s="10"/>
      <c r="G64" s="155"/>
      <c r="H64" s="155"/>
      <c r="I64" s="155"/>
      <c r="J64" s="155"/>
    </row>
    <row r="65" spans="1:10" ht="16.5">
      <c r="A65" s="19" t="s">
        <v>41</v>
      </c>
      <c r="B65" s="10"/>
      <c r="C65" s="10"/>
      <c r="D65" s="10"/>
      <c r="E65" s="10"/>
      <c r="F65" s="10"/>
      <c r="G65" s="155"/>
      <c r="H65" s="155"/>
      <c r="I65" s="155"/>
      <c r="J65" s="155"/>
    </row>
    <row r="66" spans="1:10" ht="16.5">
      <c r="A66" s="17" t="s">
        <v>6</v>
      </c>
      <c r="B66" s="17">
        <f>SUM(B59,B62,B63,B64,B65)</f>
        <v>0</v>
      </c>
      <c r="C66" s="17">
        <f>SUM(C59,C62,C63,C64,C65)</f>
        <v>0</v>
      </c>
      <c r="D66" s="17">
        <f>SUM(D59,D62,D63,D64,D65)</f>
        <v>41369</v>
      </c>
      <c r="E66" s="17">
        <f>SUM(E59,E62,E63,E64,E65)</f>
        <v>41475</v>
      </c>
      <c r="F66" s="17">
        <f>SUM(F59,F62,F63,F64,F65)</f>
        <v>0</v>
      </c>
      <c r="G66" s="155"/>
      <c r="H66" s="155"/>
      <c r="I66" s="155"/>
      <c r="J66" s="155"/>
    </row>
    <row r="67" spans="1:10" ht="16.5">
      <c r="A67" s="201" t="s">
        <v>359</v>
      </c>
      <c r="B67" s="201"/>
      <c r="C67" s="201"/>
      <c r="D67" s="201"/>
      <c r="E67" s="201"/>
      <c r="F67" s="201"/>
      <c r="G67" s="155"/>
      <c r="H67" s="155"/>
      <c r="I67" s="155"/>
      <c r="J67" s="155"/>
    </row>
    <row r="68" spans="1:10" ht="16.5">
      <c r="A68" s="5" t="s">
        <v>47</v>
      </c>
      <c r="B68" s="5">
        <f>SUM(B51,B66)</f>
        <v>37989</v>
      </c>
      <c r="C68" s="5">
        <f>SUM(C51,C66)</f>
        <v>39409</v>
      </c>
      <c r="D68" s="5">
        <f>SUM(D51,D66)</f>
        <v>59036</v>
      </c>
      <c r="E68" s="5">
        <f>SUM(E51,E66)</f>
        <v>59142</v>
      </c>
      <c r="F68" s="5">
        <f>SUM(F51,F66)</f>
        <v>0</v>
      </c>
      <c r="G68" s="155"/>
      <c r="H68" s="155"/>
      <c r="I68" s="155"/>
      <c r="J68" s="155"/>
    </row>
    <row r="69" spans="1:10" ht="16.5">
      <c r="A69" s="3"/>
      <c r="B69" s="3"/>
      <c r="C69" s="3"/>
      <c r="D69" s="3"/>
      <c r="E69" s="3"/>
      <c r="F69" s="3"/>
      <c r="G69" s="155"/>
      <c r="H69" s="155"/>
      <c r="I69" s="155"/>
      <c r="J69" s="155"/>
    </row>
    <row r="70" spans="1:10" ht="16.5">
      <c r="A70" s="197"/>
      <c r="B70" s="3"/>
      <c r="C70" s="3"/>
      <c r="D70" s="3"/>
      <c r="E70" s="3"/>
      <c r="F70" s="3"/>
      <c r="G70" s="155"/>
      <c r="H70" s="155"/>
      <c r="I70" s="155"/>
      <c r="J70" s="155"/>
    </row>
    <row r="71" spans="1:10" ht="16.5">
      <c r="A71" s="3"/>
      <c r="B71" s="3"/>
      <c r="C71" s="3"/>
      <c r="D71" s="3"/>
      <c r="E71" s="3"/>
      <c r="F71" s="3"/>
      <c r="G71" s="155"/>
      <c r="H71" s="155"/>
      <c r="I71" s="155"/>
      <c r="J71" s="155"/>
    </row>
    <row r="72" spans="1:10" ht="16.5">
      <c r="A72" s="3" t="s">
        <v>338</v>
      </c>
      <c r="B72" s="3">
        <f>B51-B17</f>
        <v>-9471</v>
      </c>
      <c r="C72" s="3"/>
      <c r="D72" s="3">
        <f>D51-D17</f>
        <v>9442</v>
      </c>
      <c r="E72" s="3"/>
      <c r="F72" s="3">
        <f>B72+D72</f>
        <v>-29</v>
      </c>
      <c r="G72" s="155"/>
      <c r="H72" s="155"/>
      <c r="I72" s="155"/>
      <c r="J72" s="155"/>
    </row>
    <row r="73" spans="1:10" ht="16.5">
      <c r="A73" s="3" t="s">
        <v>339</v>
      </c>
      <c r="B73" s="3">
        <f>B66-B31</f>
        <v>0</v>
      </c>
      <c r="C73" s="3"/>
      <c r="D73" s="3">
        <f>D66-D31</f>
        <v>29</v>
      </c>
      <c r="E73" s="3"/>
      <c r="F73" s="3">
        <f>B73+D73</f>
        <v>29</v>
      </c>
      <c r="G73" s="155"/>
      <c r="H73" s="155"/>
      <c r="I73" s="155"/>
      <c r="J73" s="155"/>
    </row>
    <row r="74" spans="1:10" ht="16.5">
      <c r="A74" s="3" t="s">
        <v>340</v>
      </c>
      <c r="B74" s="3">
        <f>SUM(B72:B73)</f>
        <v>-9471</v>
      </c>
      <c r="C74" s="3"/>
      <c r="D74" s="3">
        <f>SUM(D72:D73)</f>
        <v>9471</v>
      </c>
      <c r="E74" s="3"/>
      <c r="F74" s="3">
        <f>B74+D74</f>
        <v>0</v>
      </c>
      <c r="G74" s="155"/>
      <c r="H74" s="155"/>
      <c r="I74" s="155"/>
      <c r="J74" s="155"/>
    </row>
    <row r="75" spans="1:10" ht="15">
      <c r="A75" s="155"/>
      <c r="B75" s="155"/>
      <c r="C75" s="155"/>
      <c r="D75" s="155"/>
      <c r="E75" s="155"/>
      <c r="F75" s="155"/>
      <c r="G75" s="155"/>
      <c r="H75" s="155"/>
      <c r="I75" s="155"/>
      <c r="J75" s="155"/>
    </row>
    <row r="76" spans="1:10" ht="15">
      <c r="A76" s="155"/>
      <c r="B76" s="155"/>
      <c r="C76" s="155"/>
      <c r="D76" s="155"/>
      <c r="E76" s="155"/>
      <c r="F76" s="155"/>
      <c r="G76" s="155"/>
      <c r="H76" s="155"/>
      <c r="I76" s="155"/>
      <c r="J76" s="155"/>
    </row>
    <row r="77" spans="1:10" ht="15">
      <c r="A77" s="155"/>
      <c r="B77" s="155"/>
      <c r="C77" s="155"/>
      <c r="D77" s="155"/>
      <c r="E77" s="155"/>
      <c r="F77" s="155"/>
      <c r="G77" s="155"/>
      <c r="H77" s="155"/>
      <c r="I77" s="155"/>
      <c r="J77" s="155"/>
    </row>
    <row r="78" spans="1:10" ht="15">
      <c r="A78" s="155"/>
      <c r="B78" s="155"/>
      <c r="C78" s="155"/>
      <c r="D78" s="155"/>
      <c r="E78" s="155"/>
      <c r="F78" s="155"/>
      <c r="G78" s="155"/>
      <c r="H78" s="155"/>
      <c r="I78" s="155"/>
      <c r="J78" s="155"/>
    </row>
    <row r="79" spans="1:10" ht="15">
      <c r="A79" s="155"/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0" ht="15">
      <c r="A80" s="155"/>
      <c r="B80" s="155"/>
      <c r="C80" s="155"/>
      <c r="D80" s="155"/>
      <c r="E80" s="155"/>
      <c r="F80" s="155"/>
      <c r="G80" s="155"/>
      <c r="H80" s="155"/>
      <c r="I80" s="155"/>
      <c r="J80" s="155"/>
    </row>
    <row r="81" spans="1:10" ht="15">
      <c r="A81" s="155"/>
      <c r="B81" s="155"/>
      <c r="C81" s="155"/>
      <c r="D81" s="155"/>
      <c r="E81" s="155"/>
      <c r="F81" s="155"/>
      <c r="G81" s="155"/>
      <c r="H81" s="155"/>
      <c r="I81" s="155"/>
      <c r="J81" s="155"/>
    </row>
    <row r="82" spans="1:10" ht="15">
      <c r="A82" s="155"/>
      <c r="B82" s="155"/>
      <c r="C82" s="155"/>
      <c r="D82" s="155"/>
      <c r="E82" s="155"/>
      <c r="F82" s="155"/>
      <c r="G82" s="155"/>
      <c r="H82" s="155"/>
      <c r="I82" s="155"/>
      <c r="J82" s="155"/>
    </row>
    <row r="83" spans="1:10" ht="15">
      <c r="A83" s="155"/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ht="15">
      <c r="A84" s="155"/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ht="15">
      <c r="A85" s="155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ht="15">
      <c r="A86" s="155"/>
      <c r="B86" s="155"/>
      <c r="C86" s="155"/>
      <c r="D86" s="155"/>
      <c r="E86" s="155"/>
      <c r="F86" s="155"/>
      <c r="G86" s="155"/>
      <c r="H86" s="155"/>
      <c r="I86" s="155"/>
      <c r="J86" s="155"/>
    </row>
    <row r="87" spans="1:10" ht="15">
      <c r="A87" s="155"/>
      <c r="B87" s="155"/>
      <c r="C87" s="155"/>
      <c r="D87" s="155"/>
      <c r="E87" s="155"/>
      <c r="F87" s="155"/>
      <c r="G87" s="155"/>
      <c r="H87" s="155"/>
      <c r="I87" s="155"/>
      <c r="J87" s="155"/>
    </row>
    <row r="88" spans="1:10" ht="15">
      <c r="A88" s="155"/>
      <c r="B88" s="155"/>
      <c r="C88" s="155"/>
      <c r="D88" s="155"/>
      <c r="E88" s="155"/>
      <c r="F88" s="155"/>
      <c r="G88" s="155"/>
      <c r="H88" s="155"/>
      <c r="I88" s="155"/>
      <c r="J88" s="155"/>
    </row>
    <row r="89" spans="1:10" ht="15">
      <c r="A89" s="155"/>
      <c r="B89" s="155"/>
      <c r="C89" s="155"/>
      <c r="D89" s="155"/>
      <c r="E89" s="155"/>
      <c r="F89" s="155"/>
      <c r="G89" s="155"/>
      <c r="H89" s="155"/>
      <c r="I89" s="155"/>
      <c r="J89" s="155"/>
    </row>
    <row r="90" spans="1:10" ht="15">
      <c r="A90" s="155"/>
      <c r="B90" s="155"/>
      <c r="C90" s="155"/>
      <c r="D90" s="155"/>
      <c r="E90" s="155"/>
      <c r="F90" s="155"/>
      <c r="G90" s="155"/>
      <c r="H90" s="155"/>
      <c r="I90" s="155"/>
      <c r="J90" s="155"/>
    </row>
    <row r="91" spans="1:10" ht="15">
      <c r="A91" s="155"/>
      <c r="B91" s="155"/>
      <c r="C91" s="155"/>
      <c r="D91" s="155"/>
      <c r="E91" s="155"/>
      <c r="F91" s="155"/>
      <c r="G91" s="155"/>
      <c r="H91" s="155"/>
      <c r="I91" s="155"/>
      <c r="J91" s="155"/>
    </row>
    <row r="92" spans="1:10" ht="15">
      <c r="A92" s="155"/>
      <c r="B92" s="155"/>
      <c r="C92" s="155"/>
      <c r="D92" s="155"/>
      <c r="E92" s="155"/>
      <c r="F92" s="155"/>
      <c r="G92" s="155"/>
      <c r="H92" s="155"/>
      <c r="I92" s="155"/>
      <c r="J92" s="155"/>
    </row>
    <row r="93" spans="1:10" ht="15">
      <c r="A93" s="155"/>
      <c r="B93" s="155"/>
      <c r="C93" s="155"/>
      <c r="D93" s="155"/>
      <c r="E93" s="155"/>
      <c r="F93" s="155"/>
      <c r="G93" s="155"/>
      <c r="H93" s="155"/>
      <c r="I93" s="155"/>
      <c r="J93" s="155"/>
    </row>
    <row r="94" spans="1:10" ht="15">
      <c r="A94" s="155"/>
      <c r="B94" s="155"/>
      <c r="C94" s="155"/>
      <c r="D94" s="155"/>
      <c r="E94" s="155"/>
      <c r="F94" s="155"/>
      <c r="G94" s="155"/>
      <c r="H94" s="155"/>
      <c r="I94" s="155"/>
      <c r="J94" s="155"/>
    </row>
    <row r="95" spans="1:10" ht="15">
      <c r="A95" s="155"/>
      <c r="B95" s="155"/>
      <c r="C95" s="155"/>
      <c r="D95" s="155"/>
      <c r="E95" s="155"/>
      <c r="F95" s="155"/>
      <c r="G95" s="155"/>
      <c r="H95" s="155"/>
      <c r="I95" s="155"/>
      <c r="J95" s="155"/>
    </row>
    <row r="96" spans="1:10" ht="15">
      <c r="A96" s="155"/>
      <c r="B96" s="155"/>
      <c r="C96" s="155"/>
      <c r="D96" s="155"/>
      <c r="E96" s="155"/>
      <c r="F96" s="155"/>
      <c r="G96" s="155"/>
      <c r="H96" s="155"/>
      <c r="I96" s="155"/>
      <c r="J96" s="155"/>
    </row>
    <row r="97" spans="1:10" ht="15">
      <c r="A97" s="155"/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ht="15">
      <c r="A98" s="155"/>
      <c r="B98" s="155"/>
      <c r="C98" s="155"/>
      <c r="D98" s="155"/>
      <c r="E98" s="155"/>
      <c r="F98" s="155"/>
      <c r="G98" s="155"/>
      <c r="H98" s="155"/>
      <c r="I98" s="155"/>
      <c r="J98" s="155"/>
    </row>
    <row r="99" spans="1:10" ht="15">
      <c r="A99" s="155"/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1:10" ht="1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1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ht="1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1:10" ht="1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ht="1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ht="1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ht="1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pans="1:10" ht="1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1:10" ht="1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ht="1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</row>
    <row r="111" spans="1:10" ht="1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</row>
    <row r="112" spans="1:10" ht="1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1:10" ht="1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Header>&amp;C&amp;"Times New Roman,Normál"18. melléklet a 3/2013. (II.28.) önkormányzati rendelethez &amp;X6&amp;R&amp;"Times New Roman,Normál"Hatály: 2013.09.24-</oddHeader>
    <oddFooter>&amp;L&amp;"Times New Roman,Normál"&amp;X6&amp;X Módosította: a 13/2013 (IX.23.) önkormányzati rendelet 6. melléklete Hatályos 2013.09.24.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37"/>
  <sheetViews>
    <sheetView zoomScalePageLayoutView="0" workbookViewId="0" topLeftCell="A14">
      <selection activeCell="D36" sqref="D36"/>
    </sheetView>
  </sheetViews>
  <sheetFormatPr defaultColWidth="9.140625" defaultRowHeight="12.75"/>
  <cols>
    <col min="1" max="1" width="57.57421875" style="30" customWidth="1"/>
    <col min="2" max="2" width="12.28125" style="118" customWidth="1"/>
    <col min="3" max="3" width="16.7109375" style="118" hidden="1" customWidth="1"/>
    <col min="4" max="4" width="12.28125" style="118" customWidth="1"/>
    <col min="5" max="5" width="12.140625" style="30" customWidth="1"/>
    <col min="6" max="16384" width="9.140625" style="30" customWidth="1"/>
  </cols>
  <sheetData>
    <row r="1" spans="1:5" s="1" customFormat="1" ht="15.75">
      <c r="A1" s="1" t="s">
        <v>226</v>
      </c>
      <c r="B1" s="202"/>
      <c r="C1" s="2"/>
      <c r="D1" s="2"/>
      <c r="E1" s="2"/>
    </row>
    <row r="2" spans="1:5" ht="15.75">
      <c r="A2" s="1" t="s">
        <v>212</v>
      </c>
      <c r="B2" s="202"/>
      <c r="E2" s="118"/>
    </row>
    <row r="3" spans="2:5" ht="12.75">
      <c r="B3" s="203"/>
      <c r="E3" s="118"/>
    </row>
    <row r="4" spans="1:5" ht="31.5">
      <c r="A4" s="70" t="s">
        <v>48</v>
      </c>
      <c r="B4" s="152" t="s">
        <v>376</v>
      </c>
      <c r="C4" s="44" t="s">
        <v>360</v>
      </c>
      <c r="D4" s="44" t="s">
        <v>360</v>
      </c>
      <c r="E4" s="153" t="s">
        <v>377</v>
      </c>
    </row>
    <row r="5" spans="1:5" ht="12.75">
      <c r="A5" s="71" t="s">
        <v>35</v>
      </c>
      <c r="B5" s="204">
        <v>7</v>
      </c>
      <c r="C5" s="120">
        <v>7</v>
      </c>
      <c r="D5" s="120">
        <v>7</v>
      </c>
      <c r="E5" s="120">
        <v>7</v>
      </c>
    </row>
    <row r="6" spans="1:5" ht="12.75">
      <c r="A6" s="72" t="s">
        <v>14</v>
      </c>
      <c r="B6" s="205">
        <v>5121</v>
      </c>
      <c r="C6" s="120">
        <v>7619</v>
      </c>
      <c r="D6" s="120">
        <v>7619</v>
      </c>
      <c r="E6" s="120">
        <v>7619</v>
      </c>
    </row>
    <row r="7" spans="1:5" ht="12.75">
      <c r="A7" s="72" t="s">
        <v>36</v>
      </c>
      <c r="B7" s="205">
        <v>2194</v>
      </c>
      <c r="C7" s="120">
        <v>4281</v>
      </c>
      <c r="D7" s="120">
        <v>4281</v>
      </c>
      <c r="E7" s="120">
        <v>4174</v>
      </c>
    </row>
    <row r="8" spans="1:5" ht="12.75">
      <c r="A8" s="72" t="s">
        <v>2</v>
      </c>
      <c r="B8" s="205">
        <v>120</v>
      </c>
      <c r="C8" s="120"/>
      <c r="D8" s="120"/>
      <c r="E8" s="120"/>
    </row>
    <row r="9" spans="1:5" ht="12.75">
      <c r="A9" s="72" t="s">
        <v>52</v>
      </c>
      <c r="B9" s="205">
        <v>5751</v>
      </c>
      <c r="C9" s="120">
        <v>5751</v>
      </c>
      <c r="D9" s="120">
        <v>5751</v>
      </c>
      <c r="E9" s="120">
        <v>5751</v>
      </c>
    </row>
    <row r="10" spans="1:5" ht="12.75">
      <c r="A10" s="73" t="s">
        <v>8</v>
      </c>
      <c r="B10" s="206"/>
      <c r="C10" s="120"/>
      <c r="D10" s="120"/>
      <c r="E10" s="120"/>
    </row>
    <row r="11" spans="1:5" ht="12.75">
      <c r="A11" s="73" t="s">
        <v>9</v>
      </c>
      <c r="B11" s="206">
        <v>82</v>
      </c>
      <c r="C11" s="120">
        <v>82</v>
      </c>
      <c r="D11" s="120">
        <v>82</v>
      </c>
      <c r="E11" s="120">
        <v>82</v>
      </c>
    </row>
    <row r="12" spans="1:5" ht="12.75">
      <c r="A12" s="73" t="s">
        <v>10</v>
      </c>
      <c r="B12" s="206">
        <v>12115</v>
      </c>
      <c r="C12" s="120">
        <v>1664</v>
      </c>
      <c r="D12" s="120">
        <v>1664</v>
      </c>
      <c r="E12" s="120">
        <v>1664</v>
      </c>
    </row>
    <row r="13" spans="1:5" ht="38.25">
      <c r="A13" s="72" t="s">
        <v>0</v>
      </c>
      <c r="B13" s="205">
        <v>16122</v>
      </c>
      <c r="C13" s="120">
        <v>32937</v>
      </c>
      <c r="D13" s="120">
        <v>32937</v>
      </c>
      <c r="E13" s="120">
        <v>34464</v>
      </c>
    </row>
    <row r="14" spans="1:5" ht="12.75">
      <c r="A14" s="32" t="s">
        <v>4</v>
      </c>
      <c r="B14" s="204">
        <v>10</v>
      </c>
      <c r="C14" s="120">
        <v>10</v>
      </c>
      <c r="D14" s="120">
        <v>10</v>
      </c>
      <c r="E14" s="120">
        <v>10</v>
      </c>
    </row>
    <row r="15" spans="1:5" ht="12.75">
      <c r="A15" s="74" t="s">
        <v>40</v>
      </c>
      <c r="B15" s="156">
        <f>SUM(B5:B14)</f>
        <v>41522</v>
      </c>
      <c r="C15" s="156">
        <f>SUM(C5:C14)</f>
        <v>52351</v>
      </c>
      <c r="D15" s="156">
        <f>SUM(D5:D14)</f>
        <v>52351</v>
      </c>
      <c r="E15" s="156">
        <f>SUM(E5:E14)</f>
        <v>53771</v>
      </c>
    </row>
    <row r="16" spans="1:5" ht="12.75">
      <c r="A16" s="75" t="s">
        <v>43</v>
      </c>
      <c r="B16" s="207">
        <v>-13893</v>
      </c>
      <c r="C16" s="156">
        <f>C15-'[1]MÉRLEG KIADÁS'!C17</f>
        <v>-3334</v>
      </c>
      <c r="D16" s="156">
        <v>-334</v>
      </c>
      <c r="E16" s="156">
        <f>E15-'[1]MÉRLEG KIADÁS'!D17</f>
        <v>-3440</v>
      </c>
    </row>
    <row r="17" spans="1:5" ht="12.75">
      <c r="A17" s="76" t="s">
        <v>44</v>
      </c>
      <c r="B17" s="208"/>
      <c r="C17" s="156"/>
      <c r="D17" s="120"/>
      <c r="E17" s="120"/>
    </row>
    <row r="18" spans="1:5" ht="12.75">
      <c r="A18" s="77" t="s">
        <v>11</v>
      </c>
      <c r="B18" s="209">
        <v>8432</v>
      </c>
      <c r="C18" s="120"/>
      <c r="D18" s="120"/>
      <c r="E18" s="120"/>
    </row>
    <row r="19" spans="1:5" ht="24" customHeight="1">
      <c r="A19" s="159" t="s">
        <v>38</v>
      </c>
      <c r="B19" s="210"/>
      <c r="C19" s="120">
        <v>3305</v>
      </c>
      <c r="D19" s="120">
        <v>3305</v>
      </c>
      <c r="E19" s="120">
        <v>3305</v>
      </c>
    </row>
    <row r="20" spans="1:5" ht="27.75" customHeight="1">
      <c r="A20" s="69" t="s">
        <v>5</v>
      </c>
      <c r="B20" s="211">
        <f>B15+B18+B19</f>
        <v>49954</v>
      </c>
      <c r="C20" s="157">
        <f>C15+C18+C19</f>
        <v>55656</v>
      </c>
      <c r="D20" s="157">
        <f>D15+D18+D19</f>
        <v>55656</v>
      </c>
      <c r="E20" s="157">
        <f>E15+E18+E19</f>
        <v>57076</v>
      </c>
    </row>
    <row r="21" spans="1:5" ht="12.75">
      <c r="A21" s="72" t="s">
        <v>37</v>
      </c>
      <c r="B21" s="205"/>
      <c r="C21" s="120"/>
      <c r="D21" s="120"/>
      <c r="E21" s="120"/>
    </row>
    <row r="22" spans="1:5" ht="12.75">
      <c r="A22" s="72" t="s">
        <v>16</v>
      </c>
      <c r="B22" s="205">
        <v>280</v>
      </c>
      <c r="C22" s="120">
        <v>13700</v>
      </c>
      <c r="D22" s="120">
        <v>13700</v>
      </c>
      <c r="E22" s="120">
        <v>13700</v>
      </c>
    </row>
    <row r="23" spans="1:5" ht="12.75">
      <c r="A23" s="72" t="s">
        <v>125</v>
      </c>
      <c r="B23" s="205">
        <v>5939</v>
      </c>
      <c r="C23" s="120">
        <v>3000</v>
      </c>
      <c r="D23" s="120">
        <v>3000</v>
      </c>
      <c r="E23" s="120">
        <v>3000</v>
      </c>
    </row>
    <row r="24" spans="1:5" ht="25.5">
      <c r="A24" s="72" t="s">
        <v>3</v>
      </c>
      <c r="B24" s="205">
        <v>48105</v>
      </c>
      <c r="C24" s="120">
        <v>23367</v>
      </c>
      <c r="D24" s="120">
        <v>23367</v>
      </c>
      <c r="E24" s="120">
        <v>23473</v>
      </c>
    </row>
    <row r="25" spans="1:5" ht="25.5">
      <c r="A25" s="72" t="s">
        <v>7</v>
      </c>
      <c r="B25" s="205"/>
      <c r="C25" s="120"/>
      <c r="D25" s="120"/>
      <c r="E25" s="120"/>
    </row>
    <row r="26" spans="1:5" ht="12.75">
      <c r="A26" s="71" t="s">
        <v>1</v>
      </c>
      <c r="B26" s="204"/>
      <c r="C26" s="120"/>
      <c r="D26" s="120"/>
      <c r="E26" s="120"/>
    </row>
    <row r="27" spans="1:5" ht="12.75">
      <c r="A27" s="32" t="s">
        <v>199</v>
      </c>
      <c r="B27" s="204"/>
      <c r="C27" s="120"/>
      <c r="D27" s="120"/>
      <c r="E27" s="120"/>
    </row>
    <row r="28" spans="1:5" ht="12.75">
      <c r="A28" s="74" t="s">
        <v>39</v>
      </c>
      <c r="B28" s="156">
        <f>SUM(B21:B27)</f>
        <v>54324</v>
      </c>
      <c r="C28" s="156">
        <f>SUM(C21:C27)</f>
        <v>40067</v>
      </c>
      <c r="D28" s="156">
        <f>SUM(D21:D27)</f>
        <v>40067</v>
      </c>
      <c r="E28" s="156">
        <f>SUM(E21:E27)</f>
        <v>40173</v>
      </c>
    </row>
    <row r="29" spans="1:5" ht="12.75">
      <c r="A29" s="75" t="s">
        <v>45</v>
      </c>
      <c r="B29" s="207">
        <v>6289</v>
      </c>
      <c r="C29" s="156">
        <f>C28-'[1]MÉRLEG KIADÁS'!C31</f>
        <v>-1273</v>
      </c>
      <c r="D29" s="156">
        <v>-1273</v>
      </c>
      <c r="E29" s="156">
        <f>E28-'[1]MÉRLEG KIADÁS'!D31</f>
        <v>-1167</v>
      </c>
    </row>
    <row r="30" spans="1:5" ht="12.75">
      <c r="A30" s="76" t="s">
        <v>46</v>
      </c>
      <c r="B30" s="208"/>
      <c r="C30" s="156"/>
      <c r="D30" s="120"/>
      <c r="E30" s="120"/>
    </row>
    <row r="31" spans="1:5" ht="12.75">
      <c r="A31" s="77" t="s">
        <v>12</v>
      </c>
      <c r="B31" s="209"/>
      <c r="C31" s="120"/>
      <c r="D31" s="120"/>
      <c r="E31" s="120"/>
    </row>
    <row r="32" spans="1:5" ht="20.25" customHeight="1">
      <c r="A32" s="160" t="s">
        <v>42</v>
      </c>
      <c r="B32" s="212"/>
      <c r="C32" s="120">
        <v>1302</v>
      </c>
      <c r="D32" s="120">
        <v>1302</v>
      </c>
      <c r="E32" s="120">
        <v>1302</v>
      </c>
    </row>
    <row r="33" spans="1:5" ht="12.75">
      <c r="A33" s="78" t="s">
        <v>15</v>
      </c>
      <c r="B33" s="213"/>
      <c r="C33" s="120"/>
      <c r="D33" s="120"/>
      <c r="E33" s="120"/>
    </row>
    <row r="34" spans="1:5" ht="25.5">
      <c r="A34" s="78" t="s">
        <v>353</v>
      </c>
      <c r="B34" s="213">
        <v>1314</v>
      </c>
      <c r="C34" s="120"/>
      <c r="D34" s="120"/>
      <c r="E34" s="120"/>
    </row>
    <row r="35" spans="1:5" ht="30" customHeight="1">
      <c r="A35" s="69" t="s">
        <v>6</v>
      </c>
      <c r="B35" s="211">
        <f>B28+B31+B32+B33+B34</f>
        <v>55638</v>
      </c>
      <c r="C35" s="157">
        <f>C28+C31+C32+C33+C34</f>
        <v>41369</v>
      </c>
      <c r="D35" s="157">
        <f>D28+D31+D32+D33+D34</f>
        <v>41369</v>
      </c>
      <c r="E35" s="157">
        <f>E28+E31+E32+E33+E34</f>
        <v>41475</v>
      </c>
    </row>
    <row r="36" spans="1:5" ht="30.75" customHeight="1">
      <c r="A36" s="214" t="s">
        <v>359</v>
      </c>
      <c r="B36" s="205"/>
      <c r="C36" s="215"/>
      <c r="D36" s="215"/>
      <c r="E36" s="215"/>
    </row>
    <row r="37" spans="1:5" ht="13.5">
      <c r="A37" s="70" t="s">
        <v>47</v>
      </c>
      <c r="B37" s="216">
        <f>B20+B35</f>
        <v>105592</v>
      </c>
      <c r="C37" s="158">
        <f>C20+C35</f>
        <v>97025</v>
      </c>
      <c r="D37" s="158">
        <f>D20+D35</f>
        <v>97025</v>
      </c>
      <c r="E37" s="158">
        <f>E20+E35</f>
        <v>98551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&amp;C&amp;"Times New Roman,Normál"19/1. melléklet a 3/2013. (II.28.) önkormányzati rendelethez &amp;X7&amp;R&amp;"Times New Roman,Normál"Hatály: 2013.09.24-</oddHeader>
    <oddFooter>&amp;L&amp;"Times New Roman,Normál"&amp;X7&amp;X Módosította a 13/2013.(IX.23.) önkormányzati rendelet 7. melléklete Hatályos: 2013.09.24.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34"/>
  <sheetViews>
    <sheetView zoomScalePageLayoutView="0" workbookViewId="0" topLeftCell="A4">
      <selection activeCell="E4" sqref="E4"/>
    </sheetView>
  </sheetViews>
  <sheetFormatPr defaultColWidth="9.140625" defaultRowHeight="12.75"/>
  <cols>
    <col min="1" max="1" width="72.8515625" style="3" customWidth="1"/>
    <col min="2" max="2" width="12.28125" style="4" customWidth="1"/>
    <col min="3" max="3" width="12.28125" style="3" customWidth="1"/>
    <col min="4" max="16384" width="9.140625" style="3" customWidth="1"/>
  </cols>
  <sheetData>
    <row r="1" spans="1:3" s="1" customFormat="1" ht="15.75">
      <c r="A1" s="1" t="s">
        <v>202</v>
      </c>
      <c r="C1" s="3"/>
    </row>
    <row r="2" spans="1:2" ht="15.75">
      <c r="A2" s="1" t="s">
        <v>212</v>
      </c>
      <c r="B2" s="1"/>
    </row>
    <row r="3" ht="15.75">
      <c r="B3" s="3"/>
    </row>
    <row r="4" spans="1:3" ht="31.5">
      <c r="A4" s="5" t="s">
        <v>48</v>
      </c>
      <c r="B4" s="153" t="s">
        <v>360</v>
      </c>
      <c r="C4" s="44" t="s">
        <v>358</v>
      </c>
    </row>
    <row r="5" spans="1:3" ht="15.75">
      <c r="A5" s="22" t="s">
        <v>32</v>
      </c>
      <c r="B5" s="7">
        <v>9186</v>
      </c>
      <c r="C5" s="16">
        <v>9314</v>
      </c>
    </row>
    <row r="6" spans="1:3" ht="15.75">
      <c r="A6" s="22" t="s">
        <v>28</v>
      </c>
      <c r="B6" s="7">
        <v>2313</v>
      </c>
      <c r="C6" s="16">
        <v>2347</v>
      </c>
    </row>
    <row r="7" spans="1:3" ht="15.75">
      <c r="A7" s="22" t="s">
        <v>29</v>
      </c>
      <c r="B7" s="7">
        <v>19305</v>
      </c>
      <c r="C7" s="16">
        <v>19305</v>
      </c>
    </row>
    <row r="8" spans="1:3" ht="15.75">
      <c r="A8" s="22" t="s">
        <v>30</v>
      </c>
      <c r="B8" s="7">
        <v>4969</v>
      </c>
      <c r="C8" s="16">
        <v>4969</v>
      </c>
    </row>
    <row r="9" spans="1:3" ht="15.75">
      <c r="A9" s="22" t="s">
        <v>31</v>
      </c>
      <c r="B9" s="12">
        <f>SUM(B10:B13)</f>
        <v>19912</v>
      </c>
      <c r="C9" s="192">
        <f>SUM(C10:C16)</f>
        <v>21276</v>
      </c>
    </row>
    <row r="10" spans="1:3" ht="31.5">
      <c r="A10" s="6" t="s">
        <v>191</v>
      </c>
      <c r="B10" s="7">
        <v>0</v>
      </c>
      <c r="C10" s="16"/>
    </row>
    <row r="11" spans="1:3" ht="15.75">
      <c r="A11" s="6" t="s">
        <v>192</v>
      </c>
      <c r="B11" s="7">
        <v>2716</v>
      </c>
      <c r="C11" s="16">
        <v>2716</v>
      </c>
    </row>
    <row r="12" spans="1:3" ht="31.5">
      <c r="A12" s="6" t="s">
        <v>193</v>
      </c>
      <c r="B12" s="7">
        <v>17196</v>
      </c>
      <c r="C12" s="16">
        <v>17828</v>
      </c>
    </row>
    <row r="13" spans="1:3" ht="31.5">
      <c r="A13" s="6" t="s">
        <v>194</v>
      </c>
      <c r="B13" s="7"/>
      <c r="C13" s="16"/>
    </row>
    <row r="14" spans="1:3" ht="31.5">
      <c r="A14" s="55" t="s">
        <v>27</v>
      </c>
      <c r="B14" s="154">
        <v>0</v>
      </c>
      <c r="C14" s="19"/>
    </row>
    <row r="15" spans="1:3" ht="15.75">
      <c r="A15" s="24" t="s">
        <v>17</v>
      </c>
      <c r="B15" s="7"/>
      <c r="C15" s="44">
        <v>732</v>
      </c>
    </row>
    <row r="16" spans="1:3" ht="15.75">
      <c r="A16" s="24" t="s">
        <v>18</v>
      </c>
      <c r="B16" s="7">
        <v>0</v>
      </c>
      <c r="C16" s="44"/>
    </row>
    <row r="17" spans="1:3" ht="24.75" customHeight="1">
      <c r="A17" s="17" t="s">
        <v>5</v>
      </c>
      <c r="B17" s="18">
        <f>SUM(B5,B6,B7,B8,B9,B14,B15,B16)</f>
        <v>55685</v>
      </c>
      <c r="C17" s="193">
        <f>SUM(C5,C6,C7,C8,C9,C14,C16)</f>
        <v>57211</v>
      </c>
    </row>
    <row r="18" spans="1:3" ht="20.25" customHeight="1">
      <c r="A18" s="22" t="s">
        <v>21</v>
      </c>
      <c r="B18" s="7">
        <v>7757</v>
      </c>
      <c r="C18" s="16">
        <v>7757</v>
      </c>
    </row>
    <row r="19" spans="1:3" ht="15.75">
      <c r="A19" s="22" t="s">
        <v>20</v>
      </c>
      <c r="B19" s="7">
        <v>20000</v>
      </c>
      <c r="C19" s="16">
        <v>20000</v>
      </c>
    </row>
    <row r="20" spans="1:3" ht="15.75">
      <c r="A20" s="22" t="s">
        <v>22</v>
      </c>
      <c r="B20" s="12">
        <f>SUM(B21:B24)</f>
        <v>13583</v>
      </c>
      <c r="C20" s="192">
        <f>SUM(C21:C24)</f>
        <v>13583</v>
      </c>
    </row>
    <row r="21" spans="1:3" ht="15.75">
      <c r="A21" s="6" t="s">
        <v>200</v>
      </c>
      <c r="B21" s="7"/>
      <c r="C21" s="16"/>
    </row>
    <row r="22" spans="1:3" ht="15.75">
      <c r="A22" s="6" t="s">
        <v>196</v>
      </c>
      <c r="B22" s="7">
        <v>12400</v>
      </c>
      <c r="C22" s="16">
        <v>12400</v>
      </c>
    </row>
    <row r="23" spans="1:3" ht="31.5">
      <c r="A23" s="6" t="s">
        <v>197</v>
      </c>
      <c r="B23" s="7">
        <v>1183</v>
      </c>
      <c r="C23" s="16">
        <v>1183</v>
      </c>
    </row>
    <row r="24" spans="1:3" ht="15.75">
      <c r="A24" s="6" t="s">
        <v>198</v>
      </c>
      <c r="B24" s="7"/>
      <c r="C24" s="16"/>
    </row>
    <row r="25" spans="1:3" ht="15.75">
      <c r="A25" s="24" t="s">
        <v>34</v>
      </c>
      <c r="B25" s="7">
        <v>0</v>
      </c>
      <c r="C25" s="44"/>
    </row>
    <row r="26" spans="1:3" ht="15.75">
      <c r="A26" s="24" t="s">
        <v>33</v>
      </c>
      <c r="B26" s="7">
        <v>0</v>
      </c>
      <c r="C26" s="44"/>
    </row>
    <row r="27" spans="1:3" ht="31.5">
      <c r="A27" s="37" t="s">
        <v>26</v>
      </c>
      <c r="B27" s="154"/>
      <c r="C27" s="19"/>
    </row>
    <row r="28" spans="1:3" ht="15.75">
      <c r="A28" s="26" t="s">
        <v>23</v>
      </c>
      <c r="B28" s="7">
        <v>0</v>
      </c>
      <c r="C28" s="44"/>
    </row>
    <row r="29" spans="1:3" ht="15.75">
      <c r="A29" s="26" t="s">
        <v>25</v>
      </c>
      <c r="B29" s="7">
        <v>0</v>
      </c>
      <c r="C29" s="44"/>
    </row>
    <row r="30" spans="1:3" ht="15.75">
      <c r="A30" s="26" t="s">
        <v>24</v>
      </c>
      <c r="B30" s="7">
        <v>0</v>
      </c>
      <c r="C30" s="44"/>
    </row>
    <row r="31" spans="1:3" ht="24" customHeight="1">
      <c r="A31" s="17" t="s">
        <v>6</v>
      </c>
      <c r="B31" s="18">
        <f>SUM(B18,B19,B20,B25,B26,B27,B28,B29,B30)</f>
        <v>41340</v>
      </c>
      <c r="C31" s="193">
        <f>SUM(C18,C19,C20,C25,C26,C27,C28,C29,C30)</f>
        <v>41340</v>
      </c>
    </row>
    <row r="32" spans="1:3" ht="36" customHeight="1">
      <c r="A32" s="27" t="s">
        <v>19</v>
      </c>
      <c r="B32" s="20">
        <f>SUM(B17,B31)</f>
        <v>97025</v>
      </c>
      <c r="C32" s="194">
        <f>SUM(C17,C31)</f>
        <v>98551</v>
      </c>
    </row>
    <row r="33" spans="1:3" ht="15.75">
      <c r="A33" s="10" t="s">
        <v>361</v>
      </c>
      <c r="B33" s="10"/>
      <c r="C33" s="10"/>
    </row>
    <row r="34" spans="1:3" ht="15.75">
      <c r="A34" s="56" t="s">
        <v>19</v>
      </c>
      <c r="B34" s="56"/>
      <c r="C34" s="5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&amp;C&amp;"Times New Roman,Normál"2. melléklet a 3/2013. (II.28.) önkormányzati rendelethez &amp;X2&amp;R&amp;"Times New Roman,Normál"Hatály: 2013.09.24-</oddHeader>
    <oddFooter>&amp;L&amp;X2&amp;"Times New Roman,Normál"&amp;XMódosította a 13/2013.(IX.23.) önkormányzati rendelet 2. melléklete Hatályos: 2013.09.24.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6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65.7109375" style="30" customWidth="1"/>
    <col min="2" max="2" width="14.140625" style="118" customWidth="1"/>
    <col min="3" max="3" width="14.7109375" style="118" hidden="1" customWidth="1"/>
    <col min="4" max="5" width="12.28125" style="118" customWidth="1"/>
    <col min="6" max="16384" width="9.140625" style="30" customWidth="1"/>
  </cols>
  <sheetData>
    <row r="1" spans="1:5" s="1" customFormat="1" ht="15.75">
      <c r="A1" s="1" t="s">
        <v>226</v>
      </c>
      <c r="B1" s="203"/>
      <c r="D1" s="2"/>
      <c r="E1" s="2"/>
    </row>
    <row r="2" spans="1:3" ht="15.75">
      <c r="A2" s="1" t="s">
        <v>212</v>
      </c>
      <c r="B2" s="203"/>
      <c r="C2" s="1"/>
    </row>
    <row r="3" spans="2:3" ht="12.75">
      <c r="B3" s="203"/>
      <c r="C3" s="30"/>
    </row>
    <row r="4" spans="1:5" ht="31.5">
      <c r="A4" s="70" t="s">
        <v>48</v>
      </c>
      <c r="B4" s="174" t="s">
        <v>378</v>
      </c>
      <c r="C4" s="44" t="s">
        <v>360</v>
      </c>
      <c r="D4" s="44" t="s">
        <v>360</v>
      </c>
      <c r="E4" s="44" t="s">
        <v>363</v>
      </c>
    </row>
    <row r="5" spans="1:5" ht="12.75">
      <c r="A5" s="79" t="s">
        <v>32</v>
      </c>
      <c r="B5" s="204">
        <v>9178</v>
      </c>
      <c r="C5" s="71">
        <v>9186</v>
      </c>
      <c r="D5" s="120">
        <v>9186</v>
      </c>
      <c r="E5" s="120">
        <v>9314</v>
      </c>
    </row>
    <row r="6" spans="1:5" ht="12.75">
      <c r="A6" s="79" t="s">
        <v>28</v>
      </c>
      <c r="B6" s="204">
        <v>2278</v>
      </c>
      <c r="C6" s="71">
        <v>2313</v>
      </c>
      <c r="D6" s="120">
        <v>2313</v>
      </c>
      <c r="E6" s="120">
        <v>2347</v>
      </c>
    </row>
    <row r="7" spans="1:5" ht="12.75">
      <c r="A7" s="79" t="s">
        <v>29</v>
      </c>
      <c r="B7" s="204">
        <v>16120</v>
      </c>
      <c r="C7" s="71">
        <v>19305</v>
      </c>
      <c r="D7" s="120">
        <v>19305</v>
      </c>
      <c r="E7" s="120">
        <v>19305</v>
      </c>
    </row>
    <row r="8" spans="1:5" ht="12.75">
      <c r="A8" s="79" t="s">
        <v>30</v>
      </c>
      <c r="B8" s="204">
        <v>418</v>
      </c>
      <c r="C8" s="71">
        <v>4969</v>
      </c>
      <c r="D8" s="120">
        <v>4969</v>
      </c>
      <c r="E8" s="120">
        <v>4969</v>
      </c>
    </row>
    <row r="9" spans="1:5" ht="12.75">
      <c r="A9" s="79" t="s">
        <v>31</v>
      </c>
      <c r="B9" s="204">
        <v>27421</v>
      </c>
      <c r="C9" s="71">
        <v>19912</v>
      </c>
      <c r="D9" s="120">
        <v>19912</v>
      </c>
      <c r="E9" s="120">
        <f>SUM(E10:E15)</f>
        <v>21276</v>
      </c>
    </row>
    <row r="10" spans="1:5" ht="25.5">
      <c r="A10" s="71" t="s">
        <v>191</v>
      </c>
      <c r="B10" s="204">
        <v>3413</v>
      </c>
      <c r="C10" s="71">
        <v>0</v>
      </c>
      <c r="D10" s="120">
        <v>0</v>
      </c>
      <c r="E10" s="120"/>
    </row>
    <row r="11" spans="1:5" ht="12.75">
      <c r="A11" s="71" t="s">
        <v>192</v>
      </c>
      <c r="B11" s="204">
        <v>2916</v>
      </c>
      <c r="C11" s="71">
        <v>2716</v>
      </c>
      <c r="D11" s="120">
        <v>2716</v>
      </c>
      <c r="E11" s="120">
        <v>2716</v>
      </c>
    </row>
    <row r="12" spans="1:5" ht="12.75">
      <c r="A12" s="71" t="s">
        <v>193</v>
      </c>
      <c r="B12" s="204">
        <v>21092</v>
      </c>
      <c r="C12" s="71">
        <v>17196</v>
      </c>
      <c r="D12" s="120">
        <v>17196</v>
      </c>
      <c r="E12" s="120">
        <v>17828</v>
      </c>
    </row>
    <row r="13" spans="1:5" ht="25.5">
      <c r="A13" s="71" t="s">
        <v>194</v>
      </c>
      <c r="B13" s="204"/>
      <c r="C13" s="71"/>
      <c r="D13" s="120"/>
      <c r="E13" s="120"/>
    </row>
    <row r="14" spans="1:5" ht="25.5">
      <c r="A14" s="80" t="s">
        <v>27</v>
      </c>
      <c r="B14" s="209"/>
      <c r="C14" s="80"/>
      <c r="D14" s="120"/>
      <c r="E14" s="120"/>
    </row>
    <row r="15" spans="1:5" ht="12.75">
      <c r="A15" s="81" t="s">
        <v>17</v>
      </c>
      <c r="B15" s="217"/>
      <c r="C15" s="81"/>
      <c r="D15" s="120"/>
      <c r="E15" s="120">
        <v>732</v>
      </c>
    </row>
    <row r="16" spans="1:5" ht="12.75">
      <c r="A16" s="81" t="s">
        <v>18</v>
      </c>
      <c r="B16" s="217"/>
      <c r="C16" s="81"/>
      <c r="D16" s="120"/>
      <c r="E16" s="120"/>
    </row>
    <row r="17" spans="1:5" ht="24.75" customHeight="1">
      <c r="A17" s="69" t="s">
        <v>5</v>
      </c>
      <c r="B17" s="211">
        <f>B5+B6+B7+B8+B9+B14+B15+B16</f>
        <v>55415</v>
      </c>
      <c r="C17" s="157">
        <f>C5+C6+C7+C8+C9+C14+C15+C16</f>
        <v>55685</v>
      </c>
      <c r="D17" s="157">
        <f>D5+D6+D7+D8+D9+D14+D16</f>
        <v>55685</v>
      </c>
      <c r="E17" s="157">
        <f>E5+E6+E7+E8+E9+E14+E16</f>
        <v>57211</v>
      </c>
    </row>
    <row r="18" spans="1:5" ht="20.25" customHeight="1">
      <c r="A18" s="79" t="s">
        <v>21</v>
      </c>
      <c r="B18" s="204">
        <v>628</v>
      </c>
      <c r="C18" s="71">
        <v>7757</v>
      </c>
      <c r="D18" s="120">
        <v>7757</v>
      </c>
      <c r="E18" s="120">
        <v>7757</v>
      </c>
    </row>
    <row r="19" spans="1:5" ht="12.75">
      <c r="A19" s="79" t="s">
        <v>20</v>
      </c>
      <c r="B19" s="204"/>
      <c r="C19" s="71">
        <v>20000</v>
      </c>
      <c r="D19" s="120">
        <v>20000</v>
      </c>
      <c r="E19" s="120">
        <v>20000</v>
      </c>
    </row>
    <row r="20" spans="1:5" ht="12.75">
      <c r="A20" s="79" t="s">
        <v>22</v>
      </c>
      <c r="B20" s="204">
        <v>3828</v>
      </c>
      <c r="C20" s="71">
        <v>13583</v>
      </c>
      <c r="D20" s="120">
        <v>13583</v>
      </c>
      <c r="E20" s="120">
        <v>13583</v>
      </c>
    </row>
    <row r="21" spans="1:5" ht="12.75">
      <c r="A21" s="71" t="s">
        <v>196</v>
      </c>
      <c r="B21" s="204">
        <v>2941</v>
      </c>
      <c r="C21" s="71">
        <v>12400</v>
      </c>
      <c r="D21" s="120">
        <v>12400</v>
      </c>
      <c r="E21" s="120">
        <v>12400</v>
      </c>
    </row>
    <row r="22" spans="1:5" ht="12.75">
      <c r="A22" s="71" t="s">
        <v>197</v>
      </c>
      <c r="B22" s="204">
        <v>887</v>
      </c>
      <c r="C22" s="71">
        <v>1183</v>
      </c>
      <c r="D22" s="120">
        <v>1183</v>
      </c>
      <c r="E22" s="120">
        <v>1183</v>
      </c>
    </row>
    <row r="23" spans="1:5" ht="12.75">
      <c r="A23" s="71" t="s">
        <v>198</v>
      </c>
      <c r="B23" s="204"/>
      <c r="C23" s="71"/>
      <c r="D23" s="120"/>
      <c r="E23" s="120"/>
    </row>
    <row r="24" spans="1:5" ht="12.75">
      <c r="A24" s="32" t="s">
        <v>379</v>
      </c>
      <c r="B24" s="204"/>
      <c r="C24" s="71"/>
      <c r="D24" s="120"/>
      <c r="E24" s="120"/>
    </row>
    <row r="25" spans="1:5" ht="12.75">
      <c r="A25" s="81" t="s">
        <v>34</v>
      </c>
      <c r="B25" s="217"/>
      <c r="C25" s="81"/>
      <c r="D25" s="120"/>
      <c r="E25" s="120"/>
    </row>
    <row r="26" spans="1:5" ht="12.75">
      <c r="A26" s="81" t="s">
        <v>33</v>
      </c>
      <c r="B26" s="217"/>
      <c r="C26" s="81"/>
      <c r="D26" s="120"/>
      <c r="E26" s="120"/>
    </row>
    <row r="27" spans="1:5" ht="25.5">
      <c r="A27" s="82" t="s">
        <v>26</v>
      </c>
      <c r="B27" s="209"/>
      <c r="C27" s="82"/>
      <c r="D27" s="156"/>
      <c r="E27" s="156"/>
    </row>
    <row r="28" spans="1:5" ht="12.75">
      <c r="A28" s="67" t="s">
        <v>23</v>
      </c>
      <c r="B28" s="217"/>
      <c r="C28" s="67"/>
      <c r="D28" s="120"/>
      <c r="E28" s="120"/>
    </row>
    <row r="29" spans="1:5" ht="12.75">
      <c r="A29" s="67" t="s">
        <v>25</v>
      </c>
      <c r="B29" s="217"/>
      <c r="C29" s="67"/>
      <c r="D29" s="120"/>
      <c r="E29" s="120"/>
    </row>
    <row r="30" spans="1:5" ht="24" customHeight="1">
      <c r="A30" s="67" t="s">
        <v>24</v>
      </c>
      <c r="B30" s="217">
        <v>43579</v>
      </c>
      <c r="C30" s="67"/>
      <c r="D30" s="120"/>
      <c r="E30" s="120"/>
    </row>
    <row r="31" spans="1:5" ht="36" customHeight="1">
      <c r="A31" s="69" t="s">
        <v>6</v>
      </c>
      <c r="B31" s="211">
        <f>B18+B19+B20+B25+B26+B27+B28+B29+B30</f>
        <v>48035</v>
      </c>
      <c r="C31" s="157">
        <f>C18+C19+C20+C25+C26+C27+C28+C29+C30</f>
        <v>41340</v>
      </c>
      <c r="D31" s="157">
        <f>D18+D19+D20+D25+D26+D27+D28+D29+D30</f>
        <v>41340</v>
      </c>
      <c r="E31" s="157">
        <f>E18+E19+E20+E25+E26+E27+E28+E29+E30</f>
        <v>41340</v>
      </c>
    </row>
    <row r="32" spans="1:5" ht="13.5">
      <c r="A32" s="83" t="s">
        <v>19</v>
      </c>
      <c r="B32" s="158">
        <f>B17+B31</f>
        <v>103450</v>
      </c>
      <c r="C32" s="158">
        <f>C17+C31</f>
        <v>97025</v>
      </c>
      <c r="D32" s="158">
        <f>D17+D31</f>
        <v>97025</v>
      </c>
      <c r="E32" s="158">
        <f>E17+E31</f>
        <v>98551</v>
      </c>
    </row>
    <row r="36" spans="1:5" ht="15.75">
      <c r="A36" s="1" t="s">
        <v>226</v>
      </c>
      <c r="B36" s="203"/>
      <c r="C36" s="1"/>
      <c r="D36" s="1"/>
      <c r="E36" s="2"/>
    </row>
    <row r="37" spans="1:4" ht="15.75">
      <c r="A37" s="1" t="s">
        <v>212</v>
      </c>
      <c r="B37" s="203"/>
      <c r="C37" s="1"/>
      <c r="D37" s="1"/>
    </row>
    <row r="38" spans="2:4" ht="12.75">
      <c r="B38" s="203"/>
      <c r="C38" s="30"/>
      <c r="D38" s="30"/>
    </row>
    <row r="39" spans="1:5" ht="31.5">
      <c r="A39" s="70" t="s">
        <v>48</v>
      </c>
      <c r="B39" s="174" t="s">
        <v>378</v>
      </c>
      <c r="C39" s="44" t="s">
        <v>360</v>
      </c>
      <c r="D39" s="44"/>
      <c r="E39" s="44" t="s">
        <v>363</v>
      </c>
    </row>
    <row r="40" spans="1:5" ht="12.75">
      <c r="A40" s="79" t="s">
        <v>32</v>
      </c>
      <c r="B40" s="204">
        <v>9178</v>
      </c>
      <c r="C40" s="71">
        <v>9186</v>
      </c>
      <c r="D40" s="71"/>
      <c r="E40" s="120">
        <v>9314</v>
      </c>
    </row>
    <row r="41" spans="1:5" ht="12.75">
      <c r="A41" s="79" t="s">
        <v>28</v>
      </c>
      <c r="B41" s="204">
        <v>2278</v>
      </c>
      <c r="C41" s="71">
        <v>2313</v>
      </c>
      <c r="D41" s="71"/>
      <c r="E41" s="120">
        <v>2347</v>
      </c>
    </row>
    <row r="42" spans="1:5" ht="12.75">
      <c r="A42" s="79" t="s">
        <v>29</v>
      </c>
      <c r="B42" s="204">
        <v>16120</v>
      </c>
      <c r="C42" s="71">
        <v>19305</v>
      </c>
      <c r="D42" s="71"/>
      <c r="E42" s="120">
        <v>19305</v>
      </c>
    </row>
    <row r="43" spans="1:5" ht="12.75">
      <c r="A43" s="79" t="s">
        <v>30</v>
      </c>
      <c r="B43" s="204">
        <v>418</v>
      </c>
      <c r="C43" s="71">
        <v>4969</v>
      </c>
      <c r="D43" s="71"/>
      <c r="E43" s="120">
        <v>4969</v>
      </c>
    </row>
    <row r="44" spans="1:5" ht="12.75">
      <c r="A44" s="79" t="s">
        <v>31</v>
      </c>
      <c r="B44" s="204">
        <v>27421</v>
      </c>
      <c r="C44" s="71">
        <v>19912</v>
      </c>
      <c r="D44" s="71"/>
      <c r="E44" s="120">
        <f>SUM(E45:E50)</f>
        <v>21276</v>
      </c>
    </row>
    <row r="45" spans="1:5" ht="25.5">
      <c r="A45" s="71" t="s">
        <v>191</v>
      </c>
      <c r="B45" s="204">
        <v>3413</v>
      </c>
      <c r="C45" s="71">
        <v>0</v>
      </c>
      <c r="D45" s="71"/>
      <c r="E45" s="120"/>
    </row>
    <row r="46" spans="1:5" ht="12.75">
      <c r="A46" s="71" t="s">
        <v>192</v>
      </c>
      <c r="B46" s="204">
        <v>2916</v>
      </c>
      <c r="C46" s="71">
        <v>2716</v>
      </c>
      <c r="D46" s="71"/>
      <c r="E46" s="120">
        <v>2716</v>
      </c>
    </row>
    <row r="47" spans="1:5" ht="12.75">
      <c r="A47" s="71" t="s">
        <v>193</v>
      </c>
      <c r="B47" s="204">
        <v>21092</v>
      </c>
      <c r="C47" s="71">
        <v>17196</v>
      </c>
      <c r="D47" s="71"/>
      <c r="E47" s="120">
        <v>17828</v>
      </c>
    </row>
    <row r="48" spans="1:5" ht="25.5">
      <c r="A48" s="71" t="s">
        <v>194</v>
      </c>
      <c r="B48" s="204"/>
      <c r="C48" s="71"/>
      <c r="D48" s="71"/>
      <c r="E48" s="120"/>
    </row>
    <row r="49" spans="1:5" ht="25.5">
      <c r="A49" s="80" t="s">
        <v>27</v>
      </c>
      <c r="B49" s="209"/>
      <c r="C49" s="80"/>
      <c r="D49" s="80"/>
      <c r="E49" s="120"/>
    </row>
    <row r="50" spans="1:5" ht="12.75">
      <c r="A50" s="81" t="s">
        <v>17</v>
      </c>
      <c r="B50" s="217"/>
      <c r="C50" s="81"/>
      <c r="D50" s="81"/>
      <c r="E50" s="120">
        <v>732</v>
      </c>
    </row>
    <row r="51" spans="1:5" ht="12.75">
      <c r="A51" s="81" t="s">
        <v>18</v>
      </c>
      <c r="B51" s="217"/>
      <c r="C51" s="81"/>
      <c r="D51" s="81"/>
      <c r="E51" s="120"/>
    </row>
    <row r="52" spans="1:5" ht="12.75">
      <c r="A52" s="69" t="s">
        <v>5</v>
      </c>
      <c r="B52" s="211">
        <f>B40+B41+B42+B43+B44+B49+B50+B51</f>
        <v>55415</v>
      </c>
      <c r="C52" s="157">
        <f>C40+C41+C42+C43+C44+C49+C50+C51</f>
        <v>55685</v>
      </c>
      <c r="D52" s="157"/>
      <c r="E52" s="157">
        <f>E40+E41+E42+E43+E44+E49+E51</f>
        <v>57211</v>
      </c>
    </row>
    <row r="53" spans="1:5" ht="12.75">
      <c r="A53" s="79" t="s">
        <v>21</v>
      </c>
      <c r="B53" s="204">
        <v>628</v>
      </c>
      <c r="C53" s="71">
        <v>7757</v>
      </c>
      <c r="D53" s="71"/>
      <c r="E53" s="120">
        <v>7757</v>
      </c>
    </row>
    <row r="54" spans="1:5" ht="12.75">
      <c r="A54" s="79" t="s">
        <v>20</v>
      </c>
      <c r="B54" s="204"/>
      <c r="C54" s="71">
        <v>20000</v>
      </c>
      <c r="D54" s="71"/>
      <c r="E54" s="120">
        <v>20000</v>
      </c>
    </row>
    <row r="55" spans="1:5" ht="12.75">
      <c r="A55" s="79" t="s">
        <v>22</v>
      </c>
      <c r="B55" s="204">
        <v>3828</v>
      </c>
      <c r="C55" s="71">
        <v>13583</v>
      </c>
      <c r="D55" s="71"/>
      <c r="E55" s="120">
        <v>13583</v>
      </c>
    </row>
    <row r="56" spans="1:5" ht="12.75">
      <c r="A56" s="71" t="s">
        <v>196</v>
      </c>
      <c r="B56" s="204">
        <v>2941</v>
      </c>
      <c r="C56" s="71">
        <v>12400</v>
      </c>
      <c r="D56" s="71"/>
      <c r="E56" s="120">
        <v>12400</v>
      </c>
    </row>
    <row r="57" spans="1:5" ht="12.75">
      <c r="A57" s="71" t="s">
        <v>197</v>
      </c>
      <c r="B57" s="204">
        <v>887</v>
      </c>
      <c r="C57" s="71">
        <v>1183</v>
      </c>
      <c r="D57" s="71"/>
      <c r="E57" s="120">
        <v>1183</v>
      </c>
    </row>
    <row r="58" spans="1:5" ht="12.75">
      <c r="A58" s="71" t="s">
        <v>198</v>
      </c>
      <c r="B58" s="204"/>
      <c r="C58" s="71"/>
      <c r="D58" s="71"/>
      <c r="E58" s="120"/>
    </row>
    <row r="59" spans="1:5" ht="12.75">
      <c r="A59" s="32" t="s">
        <v>379</v>
      </c>
      <c r="B59" s="204"/>
      <c r="C59" s="71"/>
      <c r="D59" s="71"/>
      <c r="E59" s="120"/>
    </row>
    <row r="60" spans="1:5" ht="12.75">
      <c r="A60" s="81" t="s">
        <v>34</v>
      </c>
      <c r="B60" s="217"/>
      <c r="C60" s="81"/>
      <c r="D60" s="81"/>
      <c r="E60" s="120"/>
    </row>
    <row r="61" spans="1:5" ht="12.75">
      <c r="A61" s="81" t="s">
        <v>33</v>
      </c>
      <c r="B61" s="217"/>
      <c r="C61" s="81"/>
      <c r="D61" s="81"/>
      <c r="E61" s="120"/>
    </row>
    <row r="62" spans="1:5" ht="25.5">
      <c r="A62" s="82" t="s">
        <v>26</v>
      </c>
      <c r="B62" s="209"/>
      <c r="C62" s="82"/>
      <c r="D62" s="82"/>
      <c r="E62" s="156"/>
    </row>
    <row r="63" spans="1:5" ht="12.75">
      <c r="A63" s="67" t="s">
        <v>23</v>
      </c>
      <c r="B63" s="217"/>
      <c r="C63" s="67"/>
      <c r="D63" s="67"/>
      <c r="E63" s="120"/>
    </row>
    <row r="64" spans="1:5" ht="12.75">
      <c r="A64" s="67" t="s">
        <v>25</v>
      </c>
      <c r="B64" s="217"/>
      <c r="C64" s="67"/>
      <c r="D64" s="67"/>
      <c r="E64" s="120"/>
    </row>
    <row r="65" spans="1:5" ht="12.75">
      <c r="A65" s="67" t="s">
        <v>24</v>
      </c>
      <c r="B65" s="217">
        <v>43579</v>
      </c>
      <c r="C65" s="67"/>
      <c r="D65" s="67"/>
      <c r="E65" s="120"/>
    </row>
    <row r="66" spans="1:5" ht="12.75">
      <c r="A66" s="69" t="s">
        <v>6</v>
      </c>
      <c r="B66" s="211">
        <f>B53+B54+B55+B60+B61+B62+B63+B64+B65</f>
        <v>48035</v>
      </c>
      <c r="C66" s="157">
        <f>C53+C54+C55+C60+C61+C62+C63+C64+C65</f>
        <v>41340</v>
      </c>
      <c r="D66" s="157"/>
      <c r="E66" s="157">
        <f>E53+E54+E55+E60+E61+E62+E63+E64+E65</f>
        <v>41340</v>
      </c>
    </row>
    <row r="67" spans="1:5" ht="13.5">
      <c r="A67" s="83" t="s">
        <v>19</v>
      </c>
      <c r="B67" s="158">
        <f>B52+B66</f>
        <v>103450</v>
      </c>
      <c r="C67" s="158">
        <f>C52+C66</f>
        <v>97025</v>
      </c>
      <c r="D67" s="158"/>
      <c r="E67" s="158">
        <f>E52+E66</f>
        <v>98551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&amp;C&amp;"Times New Roman,Normál"19/2. melléklet a 3/2013. (II.28.) önkormányzati rendelethez &amp;X8&amp;R&amp;"Times New Roman,Normál"Hatály: 2013.09.24-</oddHeader>
    <oddFooter>&amp;L&amp;"Times New Roman,Normál"&amp;X8&amp;X Módosította a 13/2013.(IX.23.) önkormányzati rendelet 8. melléklete Hatályos: 2013.09.24.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S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6.28125" style="30" customWidth="1"/>
    <col min="2" max="2" width="16.57421875" style="30" customWidth="1"/>
    <col min="3" max="3" width="13.00390625" style="30" customWidth="1"/>
    <col min="4" max="4" width="18.140625" style="30" customWidth="1"/>
    <col min="5" max="5" width="16.28125" style="30" customWidth="1"/>
    <col min="6" max="6" width="17.421875" style="30" customWidth="1"/>
    <col min="7" max="7" width="22.28125" style="30" customWidth="1"/>
    <col min="8" max="8" width="22.140625" style="30" customWidth="1"/>
    <col min="9" max="9" width="21.7109375" style="30" customWidth="1"/>
    <col min="10" max="42" width="9.140625" style="162" customWidth="1"/>
    <col min="43" max="16384" width="9.140625" style="30" customWidth="1"/>
  </cols>
  <sheetData>
    <row r="1" spans="1:9" ht="15.75">
      <c r="A1" s="84" t="s">
        <v>228</v>
      </c>
      <c r="B1" s="85"/>
      <c r="C1" s="85"/>
      <c r="D1" s="85"/>
      <c r="E1" s="85"/>
      <c r="F1" s="85"/>
      <c r="G1" s="85"/>
      <c r="H1" s="85"/>
      <c r="I1" s="46"/>
    </row>
    <row r="2" spans="1:9" ht="15.75">
      <c r="A2" s="1" t="s">
        <v>212</v>
      </c>
      <c r="B2" s="85"/>
      <c r="C2" s="85"/>
      <c r="D2" s="85"/>
      <c r="E2" s="85"/>
      <c r="F2" s="85"/>
      <c r="G2" s="85"/>
      <c r="H2" s="85"/>
      <c r="I2" s="46"/>
    </row>
    <row r="3" spans="1:9" ht="15.75">
      <c r="A3" s="84"/>
      <c r="B3" s="85"/>
      <c r="C3" s="85"/>
      <c r="D3" s="85"/>
      <c r="E3" s="85"/>
      <c r="F3" s="85"/>
      <c r="G3" s="85"/>
      <c r="H3" s="85"/>
      <c r="I3" s="46"/>
    </row>
    <row r="4" spans="1:9" ht="24.75">
      <c r="A4" s="83" t="s">
        <v>136</v>
      </c>
      <c r="B4" s="86" t="s">
        <v>137</v>
      </c>
      <c r="C4" s="86" t="s">
        <v>138</v>
      </c>
      <c r="D4" s="86" t="s">
        <v>146</v>
      </c>
      <c r="E4" s="86" t="s">
        <v>139</v>
      </c>
      <c r="F4" s="86" t="s">
        <v>140</v>
      </c>
      <c r="G4" s="86" t="s">
        <v>147</v>
      </c>
      <c r="H4" s="86" t="s">
        <v>148</v>
      </c>
      <c r="I4" s="86" t="s">
        <v>73</v>
      </c>
    </row>
    <row r="5" spans="1:9" ht="12.75">
      <c r="A5" s="51"/>
      <c r="B5" s="51"/>
      <c r="C5" s="48"/>
      <c r="D5" s="48"/>
      <c r="E5" s="48"/>
      <c r="F5" s="48"/>
      <c r="G5" s="48"/>
      <c r="H5" s="48"/>
      <c r="I5" s="48"/>
    </row>
    <row r="6" spans="1:9" ht="12.75">
      <c r="A6" s="51"/>
      <c r="B6" s="51"/>
      <c r="C6" s="48"/>
      <c r="D6" s="48"/>
      <c r="E6" s="48"/>
      <c r="F6" s="48"/>
      <c r="G6" s="48"/>
      <c r="H6" s="48"/>
      <c r="I6" s="48"/>
    </row>
    <row r="7" spans="1:9" ht="12.75">
      <c r="A7" s="51"/>
      <c r="B7" s="51"/>
      <c r="C7" s="48"/>
      <c r="D7" s="48"/>
      <c r="E7" s="48"/>
      <c r="F7" s="48"/>
      <c r="G7" s="48"/>
      <c r="H7" s="48"/>
      <c r="I7" s="48"/>
    </row>
    <row r="8" spans="1:9" ht="12.75">
      <c r="A8" s="51"/>
      <c r="B8" s="51"/>
      <c r="C8" s="48"/>
      <c r="D8" s="48"/>
      <c r="E8" s="48"/>
      <c r="F8" s="48"/>
      <c r="G8" s="48"/>
      <c r="H8" s="48"/>
      <c r="I8" s="48"/>
    </row>
    <row r="9" spans="1:9" ht="13.5">
      <c r="A9" s="87" t="s">
        <v>141</v>
      </c>
      <c r="B9" s="87"/>
      <c r="C9" s="50"/>
      <c r="D9" s="50"/>
      <c r="E9" s="50"/>
      <c r="F9" s="50"/>
      <c r="G9" s="50"/>
      <c r="H9" s="50"/>
      <c r="I9" s="50"/>
    </row>
    <row r="10" spans="1:9" ht="12.75">
      <c r="A10" s="51"/>
      <c r="B10" s="51"/>
      <c r="C10" s="48"/>
      <c r="D10" s="48"/>
      <c r="E10" s="48"/>
      <c r="F10" s="48"/>
      <c r="G10" s="48"/>
      <c r="H10" s="48"/>
      <c r="I10" s="48"/>
    </row>
    <row r="11" spans="1:9" ht="12.75">
      <c r="A11" s="51"/>
      <c r="B11" s="51"/>
      <c r="C11" s="48"/>
      <c r="D11" s="48"/>
      <c r="E11" s="48"/>
      <c r="F11" s="48"/>
      <c r="G11" s="48"/>
      <c r="H11" s="48"/>
      <c r="I11" s="48"/>
    </row>
    <row r="12" spans="1:9" ht="12.75">
      <c r="A12" s="51"/>
      <c r="B12" s="51"/>
      <c r="C12" s="48"/>
      <c r="D12" s="48"/>
      <c r="E12" s="48"/>
      <c r="F12" s="48"/>
      <c r="G12" s="48"/>
      <c r="H12" s="48"/>
      <c r="I12" s="48"/>
    </row>
    <row r="13" spans="1:9" ht="12.75">
      <c r="A13" s="51"/>
      <c r="B13" s="51"/>
      <c r="C13" s="48"/>
      <c r="D13" s="48"/>
      <c r="E13" s="48"/>
      <c r="F13" s="48"/>
      <c r="G13" s="48"/>
      <c r="H13" s="48"/>
      <c r="I13" s="48"/>
    </row>
    <row r="14" spans="1:9" ht="13.5">
      <c r="A14" s="87" t="s">
        <v>142</v>
      </c>
      <c r="B14" s="87"/>
      <c r="C14" s="50"/>
      <c r="D14" s="50">
        <f aca="true" t="shared" si="0" ref="D14:I14">SUM(D15)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</row>
    <row r="15" spans="1:9" ht="15">
      <c r="A15" s="78"/>
      <c r="B15" s="51"/>
      <c r="C15" s="48"/>
      <c r="D15" s="48"/>
      <c r="E15" s="48"/>
      <c r="F15" s="48"/>
      <c r="G15" s="48"/>
      <c r="H15" s="48"/>
      <c r="I15" s="130">
        <f>SUM(C15:H15)</f>
        <v>0</v>
      </c>
    </row>
    <row r="16" spans="1:9" ht="12.75">
      <c r="A16" s="51"/>
      <c r="B16" s="51"/>
      <c r="C16" s="48"/>
      <c r="D16" s="48"/>
      <c r="E16" s="48"/>
      <c r="F16" s="48"/>
      <c r="G16" s="48"/>
      <c r="H16" s="48"/>
      <c r="I16" s="48"/>
    </row>
    <row r="17" spans="1:9" ht="12.75">
      <c r="A17" s="51"/>
      <c r="B17" s="51"/>
      <c r="C17" s="48"/>
      <c r="D17" s="48"/>
      <c r="E17" s="48"/>
      <c r="F17" s="48"/>
      <c r="G17" s="48"/>
      <c r="H17" s="48"/>
      <c r="I17" s="48"/>
    </row>
    <row r="18" spans="1:9" ht="12.75">
      <c r="A18" s="51"/>
      <c r="B18" s="51"/>
      <c r="C18" s="48"/>
      <c r="D18" s="48"/>
      <c r="E18" s="48"/>
      <c r="F18" s="48"/>
      <c r="G18" s="48"/>
      <c r="H18" s="48"/>
      <c r="I18" s="48"/>
    </row>
    <row r="19" spans="1:9" ht="13.5">
      <c r="A19" s="87" t="s">
        <v>143</v>
      </c>
      <c r="B19" s="87"/>
      <c r="C19" s="50">
        <f aca="true" t="shared" si="1" ref="C19:I19">SUM(C20:C21)</f>
        <v>0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</row>
    <row r="20" spans="1:201" ht="15">
      <c r="A20" s="47"/>
      <c r="B20" s="47"/>
      <c r="C20" s="130"/>
      <c r="D20" s="130"/>
      <c r="E20" s="47"/>
      <c r="F20" s="47"/>
      <c r="G20" s="130"/>
      <c r="H20" s="130"/>
      <c r="I20" s="130">
        <f>SUM(C20:H20)</f>
        <v>0</v>
      </c>
      <c r="J20" s="163"/>
      <c r="K20" s="163"/>
      <c r="L20" s="164"/>
      <c r="M20" s="164"/>
      <c r="N20" s="163"/>
      <c r="O20" s="163"/>
      <c r="P20" s="164"/>
      <c r="Q20" s="164"/>
      <c r="R20" s="163" t="s">
        <v>258</v>
      </c>
      <c r="S20" s="163">
        <v>2010</v>
      </c>
      <c r="T20" s="164">
        <v>14367</v>
      </c>
      <c r="U20" s="164">
        <v>9716</v>
      </c>
      <c r="V20" s="163" t="s">
        <v>258</v>
      </c>
      <c r="W20" s="163">
        <v>2010</v>
      </c>
      <c r="X20" s="164">
        <v>14367</v>
      </c>
      <c r="Y20" s="164">
        <v>9716</v>
      </c>
      <c r="Z20" s="163" t="s">
        <v>258</v>
      </c>
      <c r="AA20" s="163">
        <v>2010</v>
      </c>
      <c r="AB20" s="164">
        <v>14367</v>
      </c>
      <c r="AC20" s="164">
        <v>9716</v>
      </c>
      <c r="AD20" s="163" t="s">
        <v>258</v>
      </c>
      <c r="AE20" s="163">
        <v>2010</v>
      </c>
      <c r="AF20" s="164">
        <v>14367</v>
      </c>
      <c r="AG20" s="164">
        <v>9716</v>
      </c>
      <c r="AH20" s="163" t="s">
        <v>258</v>
      </c>
      <c r="AI20" s="163">
        <v>2010</v>
      </c>
      <c r="AJ20" s="164">
        <v>14367</v>
      </c>
      <c r="AK20" s="164">
        <v>9716</v>
      </c>
      <c r="AL20" s="163" t="s">
        <v>258</v>
      </c>
      <c r="AM20" s="163">
        <v>2010</v>
      </c>
      <c r="AN20" s="164">
        <v>14367</v>
      </c>
      <c r="AO20" s="164">
        <v>9716</v>
      </c>
      <c r="AP20" s="163" t="s">
        <v>258</v>
      </c>
      <c r="AQ20" s="161">
        <v>2010</v>
      </c>
      <c r="AR20" s="130">
        <v>14367</v>
      </c>
      <c r="AS20" s="130">
        <v>9716</v>
      </c>
      <c r="AT20" s="47" t="s">
        <v>258</v>
      </c>
      <c r="AU20" s="47">
        <v>2010</v>
      </c>
      <c r="AV20" s="130">
        <v>14367</v>
      </c>
      <c r="AW20" s="130">
        <v>9716</v>
      </c>
      <c r="AX20" s="47" t="s">
        <v>258</v>
      </c>
      <c r="AY20" s="47">
        <v>2010</v>
      </c>
      <c r="AZ20" s="130">
        <v>14367</v>
      </c>
      <c r="BA20" s="130">
        <v>9716</v>
      </c>
      <c r="BB20" s="47" t="s">
        <v>258</v>
      </c>
      <c r="BC20" s="47">
        <v>2010</v>
      </c>
      <c r="BD20" s="130">
        <v>14367</v>
      </c>
      <c r="BE20" s="130">
        <v>9716</v>
      </c>
      <c r="BF20" s="47" t="s">
        <v>258</v>
      </c>
      <c r="BG20" s="47">
        <v>2010</v>
      </c>
      <c r="BH20" s="130">
        <v>14367</v>
      </c>
      <c r="BI20" s="130">
        <v>9716</v>
      </c>
      <c r="BJ20" s="47" t="s">
        <v>258</v>
      </c>
      <c r="BK20" s="47">
        <v>2010</v>
      </c>
      <c r="BL20" s="130">
        <v>14367</v>
      </c>
      <c r="BM20" s="130">
        <v>9716</v>
      </c>
      <c r="BN20" s="47" t="s">
        <v>258</v>
      </c>
      <c r="BO20" s="47">
        <v>2010</v>
      </c>
      <c r="BP20" s="130">
        <v>14367</v>
      </c>
      <c r="BQ20" s="130">
        <v>9716</v>
      </c>
      <c r="BR20" s="47" t="s">
        <v>258</v>
      </c>
      <c r="BS20" s="47">
        <v>2010</v>
      </c>
      <c r="BT20" s="130">
        <v>14367</v>
      </c>
      <c r="BU20" s="130">
        <v>9716</v>
      </c>
      <c r="BV20" s="47" t="s">
        <v>258</v>
      </c>
      <c r="BW20" s="47">
        <v>2010</v>
      </c>
      <c r="BX20" s="130">
        <v>14367</v>
      </c>
      <c r="BY20" s="130">
        <v>9716</v>
      </c>
      <c r="BZ20" s="47" t="s">
        <v>258</v>
      </c>
      <c r="CA20" s="47">
        <v>2010</v>
      </c>
      <c r="CB20" s="130">
        <v>14367</v>
      </c>
      <c r="CC20" s="130">
        <v>9716</v>
      </c>
      <c r="CD20" s="47" t="s">
        <v>258</v>
      </c>
      <c r="CE20" s="47">
        <v>2010</v>
      </c>
      <c r="CF20" s="130">
        <v>14367</v>
      </c>
      <c r="CG20" s="130">
        <v>9716</v>
      </c>
      <c r="CH20" s="47" t="s">
        <v>258</v>
      </c>
      <c r="CI20" s="47">
        <v>2010</v>
      </c>
      <c r="CJ20" s="130">
        <v>14367</v>
      </c>
      <c r="CK20" s="130">
        <v>9716</v>
      </c>
      <c r="CL20" s="47" t="s">
        <v>258</v>
      </c>
      <c r="CM20" s="47">
        <v>2010</v>
      </c>
      <c r="CN20" s="130">
        <v>14367</v>
      </c>
      <c r="CO20" s="130">
        <v>9716</v>
      </c>
      <c r="CP20" s="47" t="s">
        <v>258</v>
      </c>
      <c r="CQ20" s="47">
        <v>2010</v>
      </c>
      <c r="CR20" s="130">
        <v>14367</v>
      </c>
      <c r="CS20" s="130">
        <v>9716</v>
      </c>
      <c r="CT20" s="47" t="s">
        <v>258</v>
      </c>
      <c r="CU20" s="47">
        <v>2010</v>
      </c>
      <c r="CV20" s="130">
        <v>14367</v>
      </c>
      <c r="CW20" s="130">
        <v>9716</v>
      </c>
      <c r="CX20" s="47" t="s">
        <v>258</v>
      </c>
      <c r="CY20" s="47">
        <v>2010</v>
      </c>
      <c r="CZ20" s="130">
        <v>14367</v>
      </c>
      <c r="DA20" s="130">
        <v>9716</v>
      </c>
      <c r="DB20" s="47" t="s">
        <v>258</v>
      </c>
      <c r="DC20" s="47">
        <v>2010</v>
      </c>
      <c r="DD20" s="130">
        <v>14367</v>
      </c>
      <c r="DE20" s="130">
        <v>9716</v>
      </c>
      <c r="DF20" s="47" t="s">
        <v>258</v>
      </c>
      <c r="DG20" s="47">
        <v>2010</v>
      </c>
      <c r="DH20" s="130">
        <v>14367</v>
      </c>
      <c r="DI20" s="130">
        <v>9716</v>
      </c>
      <c r="DJ20" s="47" t="s">
        <v>258</v>
      </c>
      <c r="DK20" s="47">
        <v>2010</v>
      </c>
      <c r="DL20" s="130">
        <v>14367</v>
      </c>
      <c r="DM20" s="130">
        <v>9716</v>
      </c>
      <c r="DN20" s="47" t="s">
        <v>258</v>
      </c>
      <c r="DO20" s="47">
        <v>2010</v>
      </c>
      <c r="DP20" s="130">
        <v>14367</v>
      </c>
      <c r="DQ20" s="130">
        <v>9716</v>
      </c>
      <c r="DR20" s="47" t="s">
        <v>258</v>
      </c>
      <c r="DS20" s="47">
        <v>2010</v>
      </c>
      <c r="DT20" s="130">
        <v>14367</v>
      </c>
      <c r="DU20" s="130">
        <v>9716</v>
      </c>
      <c r="DV20" s="47" t="s">
        <v>258</v>
      </c>
      <c r="DW20" s="47">
        <v>2010</v>
      </c>
      <c r="DX20" s="130">
        <v>14367</v>
      </c>
      <c r="DY20" s="130">
        <v>9716</v>
      </c>
      <c r="DZ20" s="47" t="s">
        <v>258</v>
      </c>
      <c r="EA20" s="47">
        <v>2010</v>
      </c>
      <c r="EB20" s="130">
        <v>14367</v>
      </c>
      <c r="EC20" s="130">
        <v>9716</v>
      </c>
      <c r="ED20" s="47" t="s">
        <v>258</v>
      </c>
      <c r="EE20" s="47">
        <v>2010</v>
      </c>
      <c r="EF20" s="130">
        <v>14367</v>
      </c>
      <c r="EG20" s="130">
        <v>9716</v>
      </c>
      <c r="EH20" s="47" t="s">
        <v>258</v>
      </c>
      <c r="EI20" s="47">
        <v>2010</v>
      </c>
      <c r="EJ20" s="130">
        <v>14367</v>
      </c>
      <c r="EK20" s="130">
        <v>9716</v>
      </c>
      <c r="EL20" s="47" t="s">
        <v>258</v>
      </c>
      <c r="EM20" s="47">
        <v>2010</v>
      </c>
      <c r="EN20" s="130">
        <v>14367</v>
      </c>
      <c r="EO20" s="130">
        <v>9716</v>
      </c>
      <c r="EP20" s="47" t="s">
        <v>258</v>
      </c>
      <c r="EQ20" s="47">
        <v>2010</v>
      </c>
      <c r="ER20" s="130">
        <v>14367</v>
      </c>
      <c r="ES20" s="130">
        <v>9716</v>
      </c>
      <c r="ET20" s="47" t="s">
        <v>258</v>
      </c>
      <c r="EU20" s="47">
        <v>2010</v>
      </c>
      <c r="EV20" s="130">
        <v>14367</v>
      </c>
      <c r="EW20" s="130">
        <v>9716</v>
      </c>
      <c r="EX20" s="47" t="s">
        <v>258</v>
      </c>
      <c r="EY20" s="47">
        <v>2010</v>
      </c>
      <c r="EZ20" s="130">
        <v>14367</v>
      </c>
      <c r="FA20" s="130">
        <v>9716</v>
      </c>
      <c r="FB20" s="47" t="s">
        <v>258</v>
      </c>
      <c r="FC20" s="47">
        <v>2010</v>
      </c>
      <c r="FD20" s="130">
        <v>14367</v>
      </c>
      <c r="FE20" s="130">
        <v>9716</v>
      </c>
      <c r="FF20" s="47" t="s">
        <v>258</v>
      </c>
      <c r="FG20" s="47">
        <v>2010</v>
      </c>
      <c r="FH20" s="130">
        <v>14367</v>
      </c>
      <c r="FI20" s="130">
        <v>9716</v>
      </c>
      <c r="FJ20" s="47" t="s">
        <v>258</v>
      </c>
      <c r="FK20" s="47">
        <v>2010</v>
      </c>
      <c r="FL20" s="130">
        <v>14367</v>
      </c>
      <c r="FM20" s="130">
        <v>9716</v>
      </c>
      <c r="FN20" s="47" t="s">
        <v>258</v>
      </c>
      <c r="FO20" s="47">
        <v>2010</v>
      </c>
      <c r="FP20" s="130">
        <v>14367</v>
      </c>
      <c r="FQ20" s="130">
        <v>9716</v>
      </c>
      <c r="FR20" s="47" t="s">
        <v>258</v>
      </c>
      <c r="FS20" s="47">
        <v>2010</v>
      </c>
      <c r="FT20" s="130">
        <v>14367</v>
      </c>
      <c r="FU20" s="130">
        <v>9716</v>
      </c>
      <c r="FV20" s="47" t="s">
        <v>258</v>
      </c>
      <c r="FW20" s="47">
        <v>2010</v>
      </c>
      <c r="FX20" s="130">
        <v>14367</v>
      </c>
      <c r="FY20" s="130">
        <v>9716</v>
      </c>
      <c r="FZ20" s="47" t="s">
        <v>258</v>
      </c>
      <c r="GA20" s="47">
        <v>2010</v>
      </c>
      <c r="GB20" s="130">
        <v>14367</v>
      </c>
      <c r="GC20" s="130">
        <v>9716</v>
      </c>
      <c r="GD20" s="47" t="s">
        <v>258</v>
      </c>
      <c r="GE20" s="47">
        <v>2010</v>
      </c>
      <c r="GF20" s="130">
        <v>14367</v>
      </c>
      <c r="GG20" s="130">
        <v>9716</v>
      </c>
      <c r="GH20" s="47" t="s">
        <v>258</v>
      </c>
      <c r="GI20" s="47">
        <v>2010</v>
      </c>
      <c r="GJ20" s="130">
        <v>14367</v>
      </c>
      <c r="GK20" s="130">
        <v>9716</v>
      </c>
      <c r="GL20" s="47" t="s">
        <v>258</v>
      </c>
      <c r="GM20" s="47">
        <v>2010</v>
      </c>
      <c r="GN20" s="130">
        <v>14367</v>
      </c>
      <c r="GO20" s="130">
        <v>9716</v>
      </c>
      <c r="GP20" s="47" t="s">
        <v>258</v>
      </c>
      <c r="GQ20" s="47">
        <v>2010</v>
      </c>
      <c r="GR20" s="130">
        <v>14367</v>
      </c>
      <c r="GS20" s="130">
        <v>9716</v>
      </c>
    </row>
    <row r="21" spans="1:42" s="125" customFormat="1" ht="15">
      <c r="A21" s="47"/>
      <c r="B21" s="47"/>
      <c r="C21" s="130"/>
      <c r="D21" s="130"/>
      <c r="E21" s="130"/>
      <c r="F21" s="130"/>
      <c r="G21" s="130"/>
      <c r="H21" s="130"/>
      <c r="I21" s="130">
        <f>SUM(C21:H21)</f>
        <v>0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1:9" ht="12.75">
      <c r="A22" s="51"/>
      <c r="B22" s="51"/>
      <c r="C22" s="48"/>
      <c r="D22" s="48"/>
      <c r="E22" s="48"/>
      <c r="F22" s="48"/>
      <c r="G22" s="48"/>
      <c r="H22" s="48"/>
      <c r="I22" s="48"/>
    </row>
    <row r="23" spans="1:9" ht="12.75">
      <c r="A23" s="51"/>
      <c r="B23" s="51"/>
      <c r="C23" s="48"/>
      <c r="D23" s="48"/>
      <c r="E23" s="48"/>
      <c r="F23" s="48"/>
      <c r="G23" s="48"/>
      <c r="H23" s="48"/>
      <c r="I23" s="48"/>
    </row>
    <row r="24" spans="1:9" ht="13.5">
      <c r="A24" s="87" t="s">
        <v>144</v>
      </c>
      <c r="B24" s="87"/>
      <c r="C24" s="50"/>
      <c r="D24" s="50"/>
      <c r="E24" s="50"/>
      <c r="F24" s="50"/>
      <c r="G24" s="50"/>
      <c r="H24" s="50"/>
      <c r="I24" s="50"/>
    </row>
    <row r="25" spans="1:9" ht="13.5">
      <c r="A25" s="87"/>
      <c r="B25" s="87"/>
      <c r="C25" s="50"/>
      <c r="D25" s="50"/>
      <c r="E25" s="50"/>
      <c r="F25" s="50"/>
      <c r="G25" s="50"/>
      <c r="H25" s="50"/>
      <c r="I25" s="50"/>
    </row>
    <row r="26" spans="1:9" ht="13.5">
      <c r="A26" s="87"/>
      <c r="B26" s="87"/>
      <c r="C26" s="50"/>
      <c r="D26" s="50"/>
      <c r="E26" s="50"/>
      <c r="F26" s="50"/>
      <c r="G26" s="50"/>
      <c r="H26" s="50"/>
      <c r="I26" s="50"/>
    </row>
    <row r="27" spans="1:9" ht="13.5">
      <c r="A27" s="87"/>
      <c r="B27" s="87"/>
      <c r="C27" s="50"/>
      <c r="D27" s="50"/>
      <c r="E27" s="50"/>
      <c r="F27" s="50"/>
      <c r="G27" s="50"/>
      <c r="H27" s="50"/>
      <c r="I27" s="50"/>
    </row>
    <row r="28" spans="1:9" ht="13.5">
      <c r="A28" s="87"/>
      <c r="B28" s="87"/>
      <c r="C28" s="50"/>
      <c r="D28" s="50"/>
      <c r="E28" s="50"/>
      <c r="F28" s="50"/>
      <c r="G28" s="50"/>
      <c r="H28" s="50"/>
      <c r="I28" s="50"/>
    </row>
    <row r="29" spans="1:9" ht="15.75">
      <c r="A29" s="49" t="s">
        <v>145</v>
      </c>
      <c r="B29" s="51"/>
      <c r="C29" s="88">
        <f>C14+C19</f>
        <v>0</v>
      </c>
      <c r="D29" s="88">
        <f aca="true" t="shared" si="2" ref="D29:I29">D14+D19</f>
        <v>0</v>
      </c>
      <c r="E29" s="88">
        <f t="shared" si="2"/>
        <v>0</v>
      </c>
      <c r="F29" s="88">
        <f t="shared" si="2"/>
        <v>0</v>
      </c>
      <c r="G29" s="88">
        <f t="shared" si="2"/>
        <v>0</v>
      </c>
      <c r="H29" s="88">
        <f t="shared" si="2"/>
        <v>0</v>
      </c>
      <c r="I29" s="88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&amp;C20. melléklet a 3/2013. (II.28.)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5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8.421875" style="3" customWidth="1"/>
    <col min="2" max="2" width="16.57421875" style="3" customWidth="1"/>
    <col min="3" max="3" width="13.00390625" style="3" customWidth="1"/>
    <col min="4" max="4" width="18.140625" style="3" customWidth="1"/>
    <col min="5" max="5" width="16.28125" style="3" customWidth="1"/>
    <col min="6" max="6" width="17.421875" style="3" customWidth="1"/>
    <col min="7" max="7" width="22.28125" style="3" customWidth="1"/>
    <col min="8" max="8" width="22.140625" style="3" customWidth="1"/>
    <col min="9" max="9" width="21.7109375" style="3" customWidth="1"/>
    <col min="10" max="16384" width="9.140625" style="3" customWidth="1"/>
  </cols>
  <sheetData>
    <row r="1" ht="15.75">
      <c r="A1" s="1" t="s">
        <v>227</v>
      </c>
    </row>
    <row r="2" ht="15.75">
      <c r="A2" s="1" t="s">
        <v>212</v>
      </c>
    </row>
    <row r="3" ht="16.5" thickBot="1"/>
    <row r="4" spans="1:4" ht="47.25">
      <c r="A4" s="96" t="s">
        <v>149</v>
      </c>
      <c r="B4" s="97" t="s">
        <v>150</v>
      </c>
      <c r="C4" s="97" t="s">
        <v>151</v>
      </c>
      <c r="D4" s="98" t="s">
        <v>152</v>
      </c>
    </row>
    <row r="5" spans="1:4" ht="15.75">
      <c r="A5" s="99" t="s">
        <v>153</v>
      </c>
      <c r="B5" s="100">
        <v>2993</v>
      </c>
      <c r="C5" s="100">
        <v>1530</v>
      </c>
      <c r="D5" s="165"/>
    </row>
    <row r="6" spans="1:4" ht="15.75">
      <c r="A6" s="99" t="s">
        <v>154</v>
      </c>
      <c r="B6" s="100"/>
      <c r="C6" s="100"/>
      <c r="D6" s="101"/>
    </row>
    <row r="7" spans="1:4" ht="15.75">
      <c r="A7" s="99" t="s">
        <v>155</v>
      </c>
      <c r="B7" s="100"/>
      <c r="C7" s="100"/>
      <c r="D7" s="101"/>
    </row>
    <row r="8" spans="1:4" ht="15.75">
      <c r="A8" s="102" t="s">
        <v>156</v>
      </c>
      <c r="B8" s="100">
        <v>1726</v>
      </c>
      <c r="C8" s="100">
        <v>62</v>
      </c>
      <c r="D8" s="101"/>
    </row>
    <row r="9" spans="1:4" ht="15.75">
      <c r="A9" s="99"/>
      <c r="B9" s="100"/>
      <c r="C9" s="100"/>
      <c r="D9" s="101"/>
    </row>
    <row r="10" spans="1:4" ht="15.75">
      <c r="A10" s="99"/>
      <c r="B10" s="100"/>
      <c r="C10" s="100"/>
      <c r="D10" s="101"/>
    </row>
    <row r="11" spans="1:4" ht="15.75">
      <c r="A11" s="103"/>
      <c r="B11" s="100"/>
      <c r="C11" s="100"/>
      <c r="D11" s="101"/>
    </row>
    <row r="12" spans="1:4" ht="16.5" thickBot="1">
      <c r="A12" s="89" t="s">
        <v>157</v>
      </c>
      <c r="B12" s="90">
        <f>SUM(B5:B11)</f>
        <v>4719</v>
      </c>
      <c r="C12" s="90">
        <f>SUM(C5:C11)</f>
        <v>1592</v>
      </c>
      <c r="D12" s="91"/>
    </row>
    <row r="13" spans="1:4" ht="16.5" thickBot="1">
      <c r="A13" s="229"/>
      <c r="B13" s="230"/>
      <c r="C13" s="230"/>
      <c r="D13" s="231"/>
    </row>
    <row r="14" spans="1:4" ht="47.25">
      <c r="A14" s="96" t="s">
        <v>158</v>
      </c>
      <c r="B14" s="104" t="s">
        <v>150</v>
      </c>
      <c r="C14" s="97" t="s">
        <v>151</v>
      </c>
      <c r="D14" s="105" t="s">
        <v>152</v>
      </c>
    </row>
    <row r="15" spans="1:4" ht="15.75">
      <c r="A15" s="106"/>
      <c r="B15" s="107"/>
      <c r="C15" s="107"/>
      <c r="D15" s="108"/>
    </row>
    <row r="16" spans="1:4" ht="15.75">
      <c r="A16" s="106"/>
      <c r="B16" s="107"/>
      <c r="C16" s="107"/>
      <c r="D16" s="108"/>
    </row>
    <row r="17" spans="1:4" ht="15.75">
      <c r="A17" s="109"/>
      <c r="B17" s="100"/>
      <c r="C17" s="100"/>
      <c r="D17" s="101"/>
    </row>
    <row r="18" spans="1:4" ht="15.75">
      <c r="A18" s="109"/>
      <c r="B18" s="100"/>
      <c r="C18" s="100"/>
      <c r="D18" s="101"/>
    </row>
    <row r="19" spans="1:4" ht="16.5" thickBot="1">
      <c r="A19" s="89" t="s">
        <v>159</v>
      </c>
      <c r="B19" s="90">
        <f>SUM(B15:B18)</f>
        <v>0</v>
      </c>
      <c r="C19" s="90">
        <f>SUM(C15:C18)</f>
        <v>0</v>
      </c>
      <c r="D19" s="91"/>
    </row>
    <row r="20" spans="1:4" ht="16.5" thickBot="1">
      <c r="A20" s="229"/>
      <c r="B20" s="230"/>
      <c r="C20" s="230"/>
      <c r="D20" s="231"/>
    </row>
    <row r="21" spans="1:4" ht="47.25">
      <c r="A21" s="96" t="s">
        <v>160</v>
      </c>
      <c r="B21" s="104" t="s">
        <v>150</v>
      </c>
      <c r="C21" s="97" t="s">
        <v>151</v>
      </c>
      <c r="D21" s="105" t="s">
        <v>152</v>
      </c>
    </row>
    <row r="22" spans="1:4" ht="15.75">
      <c r="A22" s="110"/>
      <c r="B22" s="100"/>
      <c r="C22" s="100"/>
      <c r="D22" s="101"/>
    </row>
    <row r="23" spans="1:4" ht="15.75">
      <c r="A23" s="110"/>
      <c r="B23" s="100"/>
      <c r="C23" s="100"/>
      <c r="D23" s="101"/>
    </row>
    <row r="24" spans="1:4" ht="15.75">
      <c r="A24" s="109"/>
      <c r="B24" s="100"/>
      <c r="C24" s="100"/>
      <c r="D24" s="101"/>
    </row>
    <row r="25" spans="1:4" ht="15.75">
      <c r="A25" s="109"/>
      <c r="B25" s="100"/>
      <c r="C25" s="100"/>
      <c r="D25" s="101"/>
    </row>
    <row r="26" spans="1:4" ht="16.5" thickBot="1">
      <c r="A26" s="89" t="s">
        <v>161</v>
      </c>
      <c r="B26" s="90">
        <f>SUM(B22:B25)</f>
        <v>0</v>
      </c>
      <c r="C26" s="90">
        <f>SUM(C22:C25)</f>
        <v>0</v>
      </c>
      <c r="D26" s="92"/>
    </row>
    <row r="27" spans="1:4" ht="16.5" thickBot="1">
      <c r="A27" s="232"/>
      <c r="B27" s="233"/>
      <c r="C27" s="233"/>
      <c r="D27" s="234"/>
    </row>
    <row r="28" spans="1:4" ht="47.25">
      <c r="A28" s="111" t="s">
        <v>162</v>
      </c>
      <c r="B28" s="104" t="s">
        <v>150</v>
      </c>
      <c r="C28" s="97" t="s">
        <v>151</v>
      </c>
      <c r="D28" s="105" t="s">
        <v>152</v>
      </c>
    </row>
    <row r="29" spans="1:4" ht="15.75">
      <c r="A29" s="93"/>
      <c r="B29" s="94"/>
      <c r="C29" s="94"/>
      <c r="D29" s="95"/>
    </row>
    <row r="30" spans="1:4" ht="15.75">
      <c r="A30" s="93"/>
      <c r="B30" s="94"/>
      <c r="C30" s="94"/>
      <c r="D30" s="95"/>
    </row>
    <row r="31" spans="1:4" ht="15.75">
      <c r="A31" s="93"/>
      <c r="B31" s="94"/>
      <c r="C31" s="94"/>
      <c r="D31" s="95"/>
    </row>
    <row r="32" spans="1:4" ht="15.75">
      <c r="A32" s="93"/>
      <c r="B32" s="94"/>
      <c r="C32" s="94"/>
      <c r="D32" s="95"/>
    </row>
    <row r="33" spans="1:4" ht="16.5" thickBot="1">
      <c r="A33" s="89" t="s">
        <v>163</v>
      </c>
      <c r="B33" s="90">
        <f>SUM(B29:B32)</f>
        <v>0</v>
      </c>
      <c r="C33" s="90">
        <f>SUM(C29:C32)</f>
        <v>0</v>
      </c>
      <c r="D33" s="92"/>
    </row>
    <row r="34" spans="1:4" ht="16.5" thickBot="1">
      <c r="A34" s="229"/>
      <c r="B34" s="230"/>
      <c r="C34" s="230"/>
      <c r="D34" s="231"/>
    </row>
    <row r="35" spans="1:4" ht="47.25">
      <c r="A35" s="96" t="s">
        <v>164</v>
      </c>
      <c r="B35" s="104" t="s">
        <v>150</v>
      </c>
      <c r="C35" s="97" t="s">
        <v>151</v>
      </c>
      <c r="D35" s="105" t="s">
        <v>152</v>
      </c>
    </row>
    <row r="36" spans="1:4" ht="15.75">
      <c r="A36" s="109" t="s">
        <v>165</v>
      </c>
      <c r="B36" s="100"/>
      <c r="C36" s="100"/>
      <c r="D36" s="101"/>
    </row>
    <row r="37" spans="1:4" ht="15.75">
      <c r="A37" s="109" t="s">
        <v>166</v>
      </c>
      <c r="B37" s="100"/>
      <c r="C37" s="100"/>
      <c r="D37" s="101"/>
    </row>
    <row r="38" spans="1:4" ht="15.75">
      <c r="A38" s="109"/>
      <c r="B38" s="100"/>
      <c r="C38" s="100"/>
      <c r="D38" s="101"/>
    </row>
    <row r="39" spans="1:4" ht="15.75">
      <c r="A39" s="109"/>
      <c r="B39" s="100"/>
      <c r="C39" s="100"/>
      <c r="D39" s="101"/>
    </row>
    <row r="40" spans="1:4" ht="16.5" thickBot="1">
      <c r="A40" s="89" t="s">
        <v>167</v>
      </c>
      <c r="B40" s="90">
        <f>SUM(B36:B39)</f>
        <v>0</v>
      </c>
      <c r="C40" s="90">
        <f>SUM(C36:C39)</f>
        <v>0</v>
      </c>
      <c r="D40" s="91"/>
    </row>
    <row r="41" spans="1:4" ht="26.25" customHeight="1">
      <c r="A41" s="112" t="s">
        <v>145</v>
      </c>
      <c r="B41" s="113">
        <f>SUM(B12,B19,B26,B33,B40)</f>
        <v>4719</v>
      </c>
      <c r="C41" s="113">
        <f>SUM(C12,C19,C26,C33,C40)</f>
        <v>1592</v>
      </c>
      <c r="D41" s="113"/>
    </row>
    <row r="42" spans="1:4" ht="15.75">
      <c r="A42" s="42"/>
      <c r="B42" s="42"/>
      <c r="C42" s="42"/>
      <c r="D42" s="42"/>
    </row>
    <row r="43" spans="1:4" ht="29.25" customHeight="1" hidden="1">
      <c r="A43" s="1" t="s">
        <v>168</v>
      </c>
      <c r="B43" s="42"/>
      <c r="C43" s="42"/>
      <c r="D43" s="42"/>
    </row>
    <row r="47" ht="15.75">
      <c r="A47" s="114"/>
    </row>
    <row r="48" ht="15.75">
      <c r="A48" s="114"/>
    </row>
    <row r="49" ht="15.75">
      <c r="A49" s="114"/>
    </row>
    <row r="50" ht="15.75">
      <c r="A50" s="114"/>
    </row>
    <row r="51" ht="15.75">
      <c r="A51" s="114"/>
    </row>
  </sheetData>
  <sheetProtection/>
  <mergeCells count="4">
    <mergeCell ref="A13:D13"/>
    <mergeCell ref="A20:D20"/>
    <mergeCell ref="A27:D27"/>
    <mergeCell ref="A34:D34"/>
  </mergeCells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Header>&amp;C21. melléklet a 3/2013. (II.28.)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65"/>
  <sheetViews>
    <sheetView zoomScalePageLayoutView="0" workbookViewId="0" topLeftCell="E1">
      <selection activeCell="F66" sqref="F66"/>
    </sheetView>
  </sheetViews>
  <sheetFormatPr defaultColWidth="9.140625" defaultRowHeight="12.75"/>
  <cols>
    <col min="1" max="1" width="58.7109375" style="30" customWidth="1"/>
    <col min="2" max="2" width="10.421875" style="30" customWidth="1"/>
    <col min="3" max="3" width="10.00390625" style="30" customWidth="1"/>
    <col min="4" max="4" width="12.140625" style="30" customWidth="1"/>
    <col min="5" max="5" width="9.7109375" style="30" customWidth="1"/>
    <col min="6" max="6" width="9.140625" style="30" customWidth="1"/>
    <col min="7" max="7" width="9.57421875" style="30" customWidth="1"/>
    <col min="8" max="8" width="8.8515625" style="30" customWidth="1"/>
    <col min="9" max="9" width="12.28125" style="30" customWidth="1"/>
    <col min="10" max="10" width="13.8515625" style="30" customWidth="1"/>
    <col min="11" max="11" width="9.140625" style="30" customWidth="1"/>
    <col min="12" max="12" width="11.140625" style="30" customWidth="1"/>
    <col min="13" max="13" width="11.57421875" style="30" customWidth="1"/>
    <col min="14" max="14" width="15.57421875" style="30" customWidth="1"/>
    <col min="15" max="15" width="9.140625" style="118" customWidth="1"/>
    <col min="16" max="16384" width="9.140625" style="30" customWidth="1"/>
  </cols>
  <sheetData>
    <row r="1" spans="1:15" s="1" customFormat="1" ht="15.75">
      <c r="A1" s="1" t="s">
        <v>229</v>
      </c>
      <c r="O1" s="2"/>
    </row>
    <row r="2" ht="15.75">
      <c r="A2" s="1" t="s">
        <v>212</v>
      </c>
    </row>
    <row r="4" spans="1:14" ht="13.5">
      <c r="A4" s="70" t="s">
        <v>48</v>
      </c>
      <c r="B4" s="68" t="s">
        <v>169</v>
      </c>
      <c r="C4" s="68" t="s">
        <v>170</v>
      </c>
      <c r="D4" s="68" t="s">
        <v>171</v>
      </c>
      <c r="E4" s="68" t="s">
        <v>172</v>
      </c>
      <c r="F4" s="68" t="s">
        <v>173</v>
      </c>
      <c r="G4" s="68" t="s">
        <v>174</v>
      </c>
      <c r="H4" s="68" t="s">
        <v>175</v>
      </c>
      <c r="I4" s="68" t="s">
        <v>176</v>
      </c>
      <c r="J4" s="68" t="s">
        <v>177</v>
      </c>
      <c r="K4" s="68" t="s">
        <v>178</v>
      </c>
      <c r="L4" s="68" t="s">
        <v>179</v>
      </c>
      <c r="M4" s="68" t="s">
        <v>180</v>
      </c>
      <c r="N4" s="115" t="s">
        <v>73</v>
      </c>
    </row>
    <row r="5" spans="1:16" ht="12.75">
      <c r="A5" s="79" t="s">
        <v>32</v>
      </c>
      <c r="B5" s="120">
        <v>652</v>
      </c>
      <c r="C5" s="120">
        <v>652</v>
      </c>
      <c r="D5" s="120">
        <v>856</v>
      </c>
      <c r="E5" s="120">
        <v>708</v>
      </c>
      <c r="F5" s="120">
        <v>708</v>
      </c>
      <c r="G5" s="120">
        <v>877</v>
      </c>
      <c r="H5" s="120">
        <v>821</v>
      </c>
      <c r="I5" s="120">
        <v>933</v>
      </c>
      <c r="J5" s="120">
        <v>909</v>
      </c>
      <c r="K5" s="120">
        <v>766</v>
      </c>
      <c r="L5" s="120">
        <v>652</v>
      </c>
      <c r="M5" s="120">
        <v>652</v>
      </c>
      <c r="N5" s="120">
        <f>SUM(B5:M5)</f>
        <v>9186</v>
      </c>
      <c r="O5" s="118">
        <v>9186</v>
      </c>
      <c r="P5" s="118">
        <f>O5-N5</f>
        <v>0</v>
      </c>
    </row>
    <row r="6" spans="1:16" ht="12.75">
      <c r="A6" s="79" t="s">
        <v>28</v>
      </c>
      <c r="B6" s="120">
        <v>177</v>
      </c>
      <c r="C6" s="120">
        <v>177</v>
      </c>
      <c r="D6" s="120">
        <v>201</v>
      </c>
      <c r="E6" s="120">
        <v>184</v>
      </c>
      <c r="F6" s="120">
        <v>184</v>
      </c>
      <c r="G6" s="120">
        <v>208</v>
      </c>
      <c r="H6" s="120">
        <v>200</v>
      </c>
      <c r="I6" s="120">
        <v>218</v>
      </c>
      <c r="J6" s="120">
        <v>217</v>
      </c>
      <c r="K6" s="120">
        <v>193</v>
      </c>
      <c r="L6" s="120">
        <v>177</v>
      </c>
      <c r="M6" s="120">
        <v>177</v>
      </c>
      <c r="N6" s="120">
        <f aca="true" t="shared" si="0" ref="N6:N65">SUM(B6:M6)</f>
        <v>2313</v>
      </c>
      <c r="O6" s="118">
        <v>2313</v>
      </c>
      <c r="P6" s="118">
        <f aca="true" t="shared" si="1" ref="P6:P65">O6-N6</f>
        <v>0</v>
      </c>
    </row>
    <row r="7" spans="1:16" ht="12.75">
      <c r="A7" s="79" t="s">
        <v>29</v>
      </c>
      <c r="B7" s="120">
        <v>1608</v>
      </c>
      <c r="C7" s="120">
        <v>1608</v>
      </c>
      <c r="D7" s="120">
        <v>1608</v>
      </c>
      <c r="E7" s="120">
        <v>1608</v>
      </c>
      <c r="F7" s="120">
        <v>1608</v>
      </c>
      <c r="G7" s="120">
        <v>1608</v>
      </c>
      <c r="H7" s="120">
        <v>1608</v>
      </c>
      <c r="I7" s="120">
        <v>1608</v>
      </c>
      <c r="J7" s="120">
        <v>1608</v>
      </c>
      <c r="K7" s="120">
        <v>1608</v>
      </c>
      <c r="L7" s="120">
        <v>1608</v>
      </c>
      <c r="M7" s="120">
        <v>1617</v>
      </c>
      <c r="N7" s="120">
        <f t="shared" si="0"/>
        <v>19305</v>
      </c>
      <c r="O7" s="118">
        <v>19305</v>
      </c>
      <c r="P7" s="118">
        <f t="shared" si="1"/>
        <v>0</v>
      </c>
    </row>
    <row r="8" spans="1:16" ht="12.75">
      <c r="A8" s="79" t="s">
        <v>30</v>
      </c>
      <c r="B8" s="120">
        <v>19</v>
      </c>
      <c r="C8" s="120">
        <v>19</v>
      </c>
      <c r="D8" s="120">
        <v>19</v>
      </c>
      <c r="E8" s="120">
        <v>19</v>
      </c>
      <c r="F8" s="120">
        <v>19</v>
      </c>
      <c r="G8" s="120">
        <v>19</v>
      </c>
      <c r="H8" s="120">
        <v>19</v>
      </c>
      <c r="I8" s="120">
        <v>190</v>
      </c>
      <c r="J8" s="120">
        <v>19</v>
      </c>
      <c r="K8" s="120">
        <v>314</v>
      </c>
      <c r="L8" s="120">
        <v>165</v>
      </c>
      <c r="M8" s="120">
        <v>415</v>
      </c>
      <c r="N8" s="120">
        <f t="shared" si="0"/>
        <v>1236</v>
      </c>
      <c r="O8" s="118">
        <v>1236</v>
      </c>
      <c r="P8" s="118">
        <f t="shared" si="1"/>
        <v>0</v>
      </c>
    </row>
    <row r="9" spans="1:16" ht="12.75">
      <c r="A9" s="79" t="s">
        <v>31</v>
      </c>
      <c r="B9" s="120">
        <f>SUM(B10:B13)</f>
        <v>3025</v>
      </c>
      <c r="C9" s="120">
        <f aca="true" t="shared" si="2" ref="C9:M9">SUM(C10:C13)</f>
        <v>1791</v>
      </c>
      <c r="D9" s="120">
        <f t="shared" si="2"/>
        <v>1776</v>
      </c>
      <c r="E9" s="120">
        <f t="shared" si="2"/>
        <v>1901</v>
      </c>
      <c r="F9" s="120">
        <f t="shared" si="2"/>
        <v>1997</v>
      </c>
      <c r="G9" s="120">
        <f t="shared" si="2"/>
        <v>1776</v>
      </c>
      <c r="H9" s="120">
        <f t="shared" si="2"/>
        <v>1776</v>
      </c>
      <c r="I9" s="120">
        <f t="shared" si="2"/>
        <v>1776</v>
      </c>
      <c r="J9" s="120">
        <f t="shared" si="2"/>
        <v>1776</v>
      </c>
      <c r="K9" s="120">
        <f t="shared" si="2"/>
        <v>1901</v>
      </c>
      <c r="L9" s="120">
        <f t="shared" si="2"/>
        <v>1997</v>
      </c>
      <c r="M9" s="120">
        <f t="shared" si="2"/>
        <v>2153</v>
      </c>
      <c r="N9" s="120">
        <f t="shared" si="0"/>
        <v>23645</v>
      </c>
      <c r="O9" s="118">
        <f>SUM(O10:O13)</f>
        <v>23645</v>
      </c>
      <c r="P9" s="118">
        <f t="shared" si="1"/>
        <v>0</v>
      </c>
    </row>
    <row r="10" spans="1:16" ht="25.5">
      <c r="A10" s="71" t="s">
        <v>191</v>
      </c>
      <c r="B10" s="120">
        <v>311</v>
      </c>
      <c r="C10" s="120">
        <v>311</v>
      </c>
      <c r="D10" s="120">
        <v>311</v>
      </c>
      <c r="E10" s="120">
        <v>311</v>
      </c>
      <c r="F10" s="120">
        <v>311</v>
      </c>
      <c r="G10" s="120">
        <v>311</v>
      </c>
      <c r="H10" s="120">
        <v>311</v>
      </c>
      <c r="I10" s="120">
        <v>311</v>
      </c>
      <c r="J10" s="120">
        <v>311</v>
      </c>
      <c r="K10" s="120">
        <v>311</v>
      </c>
      <c r="L10" s="120">
        <v>311</v>
      </c>
      <c r="M10" s="120">
        <v>312</v>
      </c>
      <c r="N10" s="120">
        <f t="shared" si="0"/>
        <v>3733</v>
      </c>
      <c r="O10" s="118">
        <v>3733</v>
      </c>
      <c r="P10" s="118">
        <f t="shared" si="1"/>
        <v>0</v>
      </c>
    </row>
    <row r="11" spans="1:16" ht="12.75">
      <c r="A11" s="71" t="s">
        <v>192</v>
      </c>
      <c r="B11" s="120">
        <v>1279</v>
      </c>
      <c r="C11" s="120">
        <v>45</v>
      </c>
      <c r="D11" s="120">
        <v>30</v>
      </c>
      <c r="E11" s="120">
        <v>155</v>
      </c>
      <c r="F11" s="120">
        <v>251</v>
      </c>
      <c r="G11" s="120">
        <v>30</v>
      </c>
      <c r="H11" s="120">
        <v>30</v>
      </c>
      <c r="I11" s="120">
        <v>30</v>
      </c>
      <c r="J11" s="120">
        <v>30</v>
      </c>
      <c r="K11" s="120">
        <v>155</v>
      </c>
      <c r="L11" s="120">
        <v>251</v>
      </c>
      <c r="M11" s="120">
        <v>430</v>
      </c>
      <c r="N11" s="120">
        <f t="shared" si="0"/>
        <v>2716</v>
      </c>
      <c r="O11" s="118">
        <v>2716</v>
      </c>
      <c r="P11" s="118">
        <f t="shared" si="1"/>
        <v>0</v>
      </c>
    </row>
    <row r="12" spans="1:16" ht="25.5">
      <c r="A12" s="71" t="s">
        <v>193</v>
      </c>
      <c r="B12" s="120">
        <v>1435</v>
      </c>
      <c r="C12" s="120">
        <v>1435</v>
      </c>
      <c r="D12" s="120">
        <v>1435</v>
      </c>
      <c r="E12" s="120">
        <v>1435</v>
      </c>
      <c r="F12" s="120">
        <v>1435</v>
      </c>
      <c r="G12" s="120">
        <v>1435</v>
      </c>
      <c r="H12" s="120">
        <v>1435</v>
      </c>
      <c r="I12" s="120">
        <v>1435</v>
      </c>
      <c r="J12" s="120">
        <v>1435</v>
      </c>
      <c r="K12" s="120">
        <v>1435</v>
      </c>
      <c r="L12" s="120">
        <v>1435</v>
      </c>
      <c r="M12" s="120">
        <v>1411</v>
      </c>
      <c r="N12" s="120">
        <f t="shared" si="0"/>
        <v>17196</v>
      </c>
      <c r="O12" s="118">
        <v>17196</v>
      </c>
      <c r="P12" s="118">
        <f t="shared" si="1"/>
        <v>0</v>
      </c>
    </row>
    <row r="13" spans="1:16" ht="25.5">
      <c r="A13" s="71" t="s">
        <v>194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>
        <f t="shared" si="0"/>
        <v>0</v>
      </c>
      <c r="P13" s="118">
        <f t="shared" si="1"/>
        <v>0</v>
      </c>
    </row>
    <row r="14" spans="1:16" ht="25.5">
      <c r="A14" s="80" t="s">
        <v>27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P14" s="118">
        <f t="shared" si="1"/>
        <v>0</v>
      </c>
    </row>
    <row r="15" spans="1:16" ht="12.75">
      <c r="A15" s="81" t="s">
        <v>17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>
        <f t="shared" si="0"/>
        <v>0</v>
      </c>
      <c r="P15" s="118">
        <f t="shared" si="1"/>
        <v>0</v>
      </c>
    </row>
    <row r="16" spans="1:16" ht="12.75">
      <c r="A16" s="81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>
        <f t="shared" si="0"/>
        <v>0</v>
      </c>
      <c r="P16" s="118">
        <f t="shared" si="1"/>
        <v>0</v>
      </c>
    </row>
    <row r="17" spans="1:16" ht="12.75">
      <c r="A17" s="69" t="s">
        <v>5</v>
      </c>
      <c r="B17" s="120">
        <f>B5+B6+B7+B9+B14+B15+B16+B8</f>
        <v>5481</v>
      </c>
      <c r="C17" s="120">
        <f aca="true" t="shared" si="3" ref="C17:M17">C5+C6+C7+C9+C14+C15+C16+C8</f>
        <v>4247</v>
      </c>
      <c r="D17" s="120">
        <f t="shared" si="3"/>
        <v>4460</v>
      </c>
      <c r="E17" s="120">
        <f t="shared" si="3"/>
        <v>4420</v>
      </c>
      <c r="F17" s="120">
        <f t="shared" si="3"/>
        <v>4516</v>
      </c>
      <c r="G17" s="120">
        <f t="shared" si="3"/>
        <v>4488</v>
      </c>
      <c r="H17" s="120">
        <f t="shared" si="3"/>
        <v>4424</v>
      </c>
      <c r="I17" s="120">
        <f t="shared" si="3"/>
        <v>4725</v>
      </c>
      <c r="J17" s="120">
        <f t="shared" si="3"/>
        <v>4529</v>
      </c>
      <c r="K17" s="120">
        <f t="shared" si="3"/>
        <v>4782</v>
      </c>
      <c r="L17" s="120">
        <f t="shared" si="3"/>
        <v>4599</v>
      </c>
      <c r="M17" s="120">
        <f t="shared" si="3"/>
        <v>5014</v>
      </c>
      <c r="N17" s="120">
        <f t="shared" si="0"/>
        <v>55685</v>
      </c>
      <c r="O17" s="118">
        <f>O5+O6+O7+O9+O14+O15+O16+O8</f>
        <v>55685</v>
      </c>
      <c r="P17" s="118">
        <f t="shared" si="1"/>
        <v>0</v>
      </c>
    </row>
    <row r="18" spans="1:16" ht="12.75">
      <c r="A18" s="79" t="s">
        <v>21</v>
      </c>
      <c r="B18" s="120">
        <v>3957</v>
      </c>
      <c r="C18" s="120"/>
      <c r="D18" s="120"/>
      <c r="E18" s="120"/>
      <c r="F18" s="120">
        <v>3800</v>
      </c>
      <c r="G18" s="120"/>
      <c r="H18" s="120"/>
      <c r="I18" s="120"/>
      <c r="J18" s="120"/>
      <c r="K18" s="120"/>
      <c r="L18" s="120"/>
      <c r="M18" s="120"/>
      <c r="N18" s="120">
        <f t="shared" si="0"/>
        <v>7757</v>
      </c>
      <c r="O18" s="118">
        <v>7757</v>
      </c>
      <c r="P18" s="118">
        <f t="shared" si="1"/>
        <v>0</v>
      </c>
    </row>
    <row r="19" spans="1:16" ht="12.75">
      <c r="A19" s="79" t="s">
        <v>20</v>
      </c>
      <c r="B19" s="120"/>
      <c r="C19" s="120"/>
      <c r="D19" s="120"/>
      <c r="E19" s="120"/>
      <c r="F19" s="120"/>
      <c r="G19" s="120"/>
      <c r="H19" s="120"/>
      <c r="I19" s="120"/>
      <c r="J19" s="120">
        <v>20000</v>
      </c>
      <c r="K19" s="120"/>
      <c r="L19" s="120"/>
      <c r="M19" s="120"/>
      <c r="N19" s="120">
        <f t="shared" si="0"/>
        <v>20000</v>
      </c>
      <c r="O19" s="118">
        <v>20000</v>
      </c>
      <c r="P19" s="118">
        <f t="shared" si="1"/>
        <v>0</v>
      </c>
    </row>
    <row r="20" spans="1:16" ht="12.75">
      <c r="A20" s="79" t="s">
        <v>22</v>
      </c>
      <c r="B20" s="120">
        <f aca="true" t="shared" si="4" ref="B20:M20">SUM(B21:B25)</f>
        <v>98</v>
      </c>
      <c r="C20" s="120">
        <f t="shared" si="4"/>
        <v>98</v>
      </c>
      <c r="D20" s="120">
        <f t="shared" si="4"/>
        <v>2498</v>
      </c>
      <c r="E20" s="120">
        <f t="shared" si="4"/>
        <v>10098</v>
      </c>
      <c r="F20" s="120">
        <f t="shared" si="4"/>
        <v>98</v>
      </c>
      <c r="G20" s="120">
        <f t="shared" si="4"/>
        <v>98</v>
      </c>
      <c r="H20" s="120">
        <f t="shared" si="4"/>
        <v>98</v>
      </c>
      <c r="I20" s="120">
        <f t="shared" si="4"/>
        <v>98</v>
      </c>
      <c r="J20" s="120">
        <f t="shared" si="4"/>
        <v>98</v>
      </c>
      <c r="K20" s="120">
        <f t="shared" si="4"/>
        <v>98</v>
      </c>
      <c r="L20" s="120">
        <f t="shared" si="4"/>
        <v>98</v>
      </c>
      <c r="M20" s="120">
        <f t="shared" si="4"/>
        <v>105</v>
      </c>
      <c r="N20" s="120">
        <f t="shared" si="0"/>
        <v>13583</v>
      </c>
      <c r="O20" s="118">
        <f>SUM(O21:O25)</f>
        <v>13583</v>
      </c>
      <c r="P20" s="118">
        <f t="shared" si="1"/>
        <v>0</v>
      </c>
    </row>
    <row r="21" spans="1:16" ht="38.25">
      <c r="A21" s="71" t="s">
        <v>195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>
        <f t="shared" si="0"/>
        <v>0</v>
      </c>
      <c r="P21" s="118">
        <f t="shared" si="1"/>
        <v>0</v>
      </c>
    </row>
    <row r="22" spans="1:16" ht="12.75">
      <c r="A22" s="71" t="s">
        <v>200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>
        <f t="shared" si="0"/>
        <v>0</v>
      </c>
      <c r="O22" s="118">
        <v>0</v>
      </c>
      <c r="P22" s="118">
        <f t="shared" si="1"/>
        <v>0</v>
      </c>
    </row>
    <row r="23" spans="1:16" ht="12.75">
      <c r="A23" s="71" t="s">
        <v>196</v>
      </c>
      <c r="B23" s="120"/>
      <c r="C23" s="120"/>
      <c r="D23" s="120">
        <v>2400</v>
      </c>
      <c r="E23" s="120">
        <v>10000</v>
      </c>
      <c r="F23" s="120"/>
      <c r="G23" s="120"/>
      <c r="H23" s="120"/>
      <c r="I23" s="120"/>
      <c r="J23" s="120"/>
      <c r="K23" s="120"/>
      <c r="L23" s="120"/>
      <c r="M23" s="120"/>
      <c r="N23" s="120">
        <f t="shared" si="0"/>
        <v>12400</v>
      </c>
      <c r="O23" s="118">
        <v>12400</v>
      </c>
      <c r="P23" s="118">
        <f t="shared" si="1"/>
        <v>0</v>
      </c>
    </row>
    <row r="24" spans="1:16" ht="25.5">
      <c r="A24" s="71" t="s">
        <v>197</v>
      </c>
      <c r="B24" s="120">
        <v>98</v>
      </c>
      <c r="C24" s="120">
        <v>98</v>
      </c>
      <c r="D24" s="120">
        <v>98</v>
      </c>
      <c r="E24" s="120">
        <v>98</v>
      </c>
      <c r="F24" s="120">
        <v>98</v>
      </c>
      <c r="G24" s="120">
        <v>98</v>
      </c>
      <c r="H24" s="120">
        <v>98</v>
      </c>
      <c r="I24" s="120">
        <v>98</v>
      </c>
      <c r="J24" s="120">
        <v>98</v>
      </c>
      <c r="K24" s="120">
        <v>98</v>
      </c>
      <c r="L24" s="120">
        <v>98</v>
      </c>
      <c r="M24" s="120">
        <v>105</v>
      </c>
      <c r="N24" s="120">
        <f t="shared" si="0"/>
        <v>1183</v>
      </c>
      <c r="O24" s="118">
        <v>1183</v>
      </c>
      <c r="P24" s="118">
        <f t="shared" si="1"/>
        <v>0</v>
      </c>
    </row>
    <row r="25" spans="1:16" ht="25.5">
      <c r="A25" s="71" t="s">
        <v>198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>
        <f t="shared" si="0"/>
        <v>0</v>
      </c>
      <c r="O25" s="118">
        <v>0</v>
      </c>
      <c r="P25" s="118">
        <f t="shared" si="1"/>
        <v>0</v>
      </c>
    </row>
    <row r="26" spans="1:16" ht="12.75">
      <c r="A26" s="81" t="s">
        <v>34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>
        <f t="shared" si="0"/>
        <v>0</v>
      </c>
      <c r="O26" s="118">
        <v>0</v>
      </c>
      <c r="P26" s="118">
        <f t="shared" si="1"/>
        <v>0</v>
      </c>
    </row>
    <row r="27" spans="1:16" ht="12.75">
      <c r="A27" s="81" t="s">
        <v>33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>
        <f t="shared" si="0"/>
        <v>0</v>
      </c>
      <c r="O27" s="118">
        <v>0</v>
      </c>
      <c r="P27" s="118">
        <f t="shared" si="1"/>
        <v>0</v>
      </c>
    </row>
    <row r="28" spans="1:16" ht="25.5">
      <c r="A28" s="82" t="s">
        <v>26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>
        <f t="shared" si="0"/>
        <v>0</v>
      </c>
      <c r="P28" s="118">
        <f t="shared" si="1"/>
        <v>0</v>
      </c>
    </row>
    <row r="29" spans="1:16" ht="12.75">
      <c r="A29" s="67" t="s">
        <v>23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>
        <f t="shared" si="0"/>
        <v>0</v>
      </c>
      <c r="P29" s="118">
        <f t="shared" si="1"/>
        <v>0</v>
      </c>
    </row>
    <row r="30" spans="1:16" ht="12.75">
      <c r="A30" s="67" t="s">
        <v>25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>
        <f t="shared" si="0"/>
        <v>0</v>
      </c>
      <c r="P30" s="118">
        <f t="shared" si="1"/>
        <v>0</v>
      </c>
    </row>
    <row r="31" spans="1:16" ht="12.75">
      <c r="A31" s="67" t="s">
        <v>24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>
        <f t="shared" si="0"/>
        <v>0</v>
      </c>
      <c r="O31" s="118">
        <v>0</v>
      </c>
      <c r="P31" s="118">
        <f t="shared" si="1"/>
        <v>0</v>
      </c>
    </row>
    <row r="32" spans="1:16" ht="12.75">
      <c r="A32" s="69" t="s">
        <v>6</v>
      </c>
      <c r="B32" s="120">
        <f aca="true" t="shared" si="5" ref="B32:M32">B18+B19+B20+B26+B27+B31</f>
        <v>4055</v>
      </c>
      <c r="C32" s="120">
        <f t="shared" si="5"/>
        <v>98</v>
      </c>
      <c r="D32" s="120">
        <f t="shared" si="5"/>
        <v>2498</v>
      </c>
      <c r="E32" s="120">
        <f t="shared" si="5"/>
        <v>10098</v>
      </c>
      <c r="F32" s="120">
        <f t="shared" si="5"/>
        <v>3898</v>
      </c>
      <c r="G32" s="120">
        <f t="shared" si="5"/>
        <v>98</v>
      </c>
      <c r="H32" s="120">
        <f t="shared" si="5"/>
        <v>98</v>
      </c>
      <c r="I32" s="120">
        <f t="shared" si="5"/>
        <v>98</v>
      </c>
      <c r="J32" s="120">
        <f t="shared" si="5"/>
        <v>20098</v>
      </c>
      <c r="K32" s="120">
        <f t="shared" si="5"/>
        <v>98</v>
      </c>
      <c r="L32" s="120">
        <f t="shared" si="5"/>
        <v>98</v>
      </c>
      <c r="M32" s="120">
        <f t="shared" si="5"/>
        <v>105</v>
      </c>
      <c r="N32" s="120">
        <f t="shared" si="0"/>
        <v>41340</v>
      </c>
      <c r="O32" s="118">
        <f>O18+O19+O20+O26+O27+O31</f>
        <v>41340</v>
      </c>
      <c r="P32" s="118">
        <f t="shared" si="1"/>
        <v>0</v>
      </c>
    </row>
    <row r="33" spans="1:16" ht="13.5">
      <c r="A33" s="83" t="s">
        <v>19</v>
      </c>
      <c r="B33" s="120">
        <f aca="true" t="shared" si="6" ref="B33:M33">B17+B32</f>
        <v>9536</v>
      </c>
      <c r="C33" s="120">
        <f t="shared" si="6"/>
        <v>4345</v>
      </c>
      <c r="D33" s="120">
        <f t="shared" si="6"/>
        <v>6958</v>
      </c>
      <c r="E33" s="120">
        <f t="shared" si="6"/>
        <v>14518</v>
      </c>
      <c r="F33" s="120">
        <f t="shared" si="6"/>
        <v>8414</v>
      </c>
      <c r="G33" s="120">
        <f t="shared" si="6"/>
        <v>4586</v>
      </c>
      <c r="H33" s="120">
        <f t="shared" si="6"/>
        <v>4522</v>
      </c>
      <c r="I33" s="120">
        <f t="shared" si="6"/>
        <v>4823</v>
      </c>
      <c r="J33" s="120">
        <f t="shared" si="6"/>
        <v>24627</v>
      </c>
      <c r="K33" s="120">
        <f t="shared" si="6"/>
        <v>4880</v>
      </c>
      <c r="L33" s="120">
        <f t="shared" si="6"/>
        <v>4697</v>
      </c>
      <c r="M33" s="120">
        <f t="shared" si="6"/>
        <v>5119</v>
      </c>
      <c r="N33" s="120">
        <f t="shared" si="0"/>
        <v>97025</v>
      </c>
      <c r="O33" s="118">
        <f>O17+O32</f>
        <v>97025</v>
      </c>
      <c r="P33" s="118">
        <f t="shared" si="1"/>
        <v>0</v>
      </c>
    </row>
    <row r="34" spans="1:16" ht="12.75">
      <c r="A34" s="71" t="s">
        <v>35</v>
      </c>
      <c r="B34" s="120"/>
      <c r="C34" s="120"/>
      <c r="D34" s="120"/>
      <c r="E34" s="120">
        <v>2</v>
      </c>
      <c r="F34" s="120">
        <v>2</v>
      </c>
      <c r="G34" s="120">
        <v>2</v>
      </c>
      <c r="H34" s="120">
        <v>1</v>
      </c>
      <c r="I34" s="120"/>
      <c r="J34" s="120"/>
      <c r="K34" s="120"/>
      <c r="L34" s="120"/>
      <c r="M34" s="120"/>
      <c r="N34" s="120">
        <f t="shared" si="0"/>
        <v>7</v>
      </c>
      <c r="O34" s="118">
        <v>7</v>
      </c>
      <c r="P34" s="118">
        <f t="shared" si="1"/>
        <v>0</v>
      </c>
    </row>
    <row r="35" spans="1:16" ht="12.75">
      <c r="A35" s="72" t="s">
        <v>14</v>
      </c>
      <c r="B35" s="120">
        <v>635</v>
      </c>
      <c r="C35" s="120">
        <v>635</v>
      </c>
      <c r="D35" s="120">
        <v>635</v>
      </c>
      <c r="E35" s="120">
        <v>635</v>
      </c>
      <c r="F35" s="120">
        <v>635</v>
      </c>
      <c r="G35" s="120">
        <v>635</v>
      </c>
      <c r="H35" s="120">
        <v>635</v>
      </c>
      <c r="I35" s="120">
        <v>635</v>
      </c>
      <c r="J35" s="120">
        <v>635</v>
      </c>
      <c r="K35" s="120">
        <v>635</v>
      </c>
      <c r="L35" s="120">
        <v>635</v>
      </c>
      <c r="M35" s="120">
        <v>634</v>
      </c>
      <c r="N35" s="120">
        <f t="shared" si="0"/>
        <v>7619</v>
      </c>
      <c r="O35" s="118">
        <v>7619</v>
      </c>
      <c r="P35" s="118">
        <f t="shared" si="1"/>
        <v>0</v>
      </c>
    </row>
    <row r="36" spans="1:16" ht="12.75">
      <c r="A36" s="72" t="s">
        <v>36</v>
      </c>
      <c r="B36" s="120">
        <v>347</v>
      </c>
      <c r="C36" s="120">
        <v>479</v>
      </c>
      <c r="D36" s="120">
        <v>347</v>
      </c>
      <c r="E36" s="120">
        <v>347</v>
      </c>
      <c r="F36" s="120">
        <v>347</v>
      </c>
      <c r="G36" s="120">
        <v>347</v>
      </c>
      <c r="H36" s="120">
        <v>347</v>
      </c>
      <c r="I36" s="120">
        <v>347</v>
      </c>
      <c r="J36" s="120">
        <v>347</v>
      </c>
      <c r="K36" s="120">
        <v>347</v>
      </c>
      <c r="L36" s="120">
        <v>347</v>
      </c>
      <c r="M36" s="120">
        <v>332</v>
      </c>
      <c r="N36" s="120">
        <f t="shared" si="0"/>
        <v>4281</v>
      </c>
      <c r="O36" s="118">
        <v>4281</v>
      </c>
      <c r="P36" s="118">
        <f t="shared" si="1"/>
        <v>0</v>
      </c>
    </row>
    <row r="37" spans="1:16" ht="12.75">
      <c r="A37" s="72" t="s">
        <v>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>
        <f t="shared" si="0"/>
        <v>0</v>
      </c>
      <c r="O37" s="118">
        <v>0</v>
      </c>
      <c r="P37" s="118">
        <f t="shared" si="1"/>
        <v>0</v>
      </c>
    </row>
    <row r="38" spans="1:16" ht="12.75">
      <c r="A38" s="72" t="s">
        <v>52</v>
      </c>
      <c r="B38" s="120"/>
      <c r="C38" s="120"/>
      <c r="D38" s="120">
        <v>2875</v>
      </c>
      <c r="E38" s="120"/>
      <c r="F38" s="120"/>
      <c r="G38" s="120"/>
      <c r="H38" s="120"/>
      <c r="I38" s="120"/>
      <c r="J38" s="120">
        <v>2876</v>
      </c>
      <c r="K38" s="120"/>
      <c r="L38" s="120"/>
      <c r="M38" s="120"/>
      <c r="N38" s="120">
        <f t="shared" si="0"/>
        <v>5751</v>
      </c>
      <c r="O38" s="118">
        <v>5751</v>
      </c>
      <c r="P38" s="118">
        <f t="shared" si="1"/>
        <v>0</v>
      </c>
    </row>
    <row r="39" spans="1:16" ht="12.75">
      <c r="A39" s="73" t="s">
        <v>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>
        <f t="shared" si="0"/>
        <v>0</v>
      </c>
      <c r="O39" s="118">
        <v>0</v>
      </c>
      <c r="P39" s="118">
        <f t="shared" si="1"/>
        <v>0</v>
      </c>
    </row>
    <row r="40" spans="1:16" ht="12.75">
      <c r="A40" s="73" t="s">
        <v>9</v>
      </c>
      <c r="B40" s="120"/>
      <c r="C40" s="120"/>
      <c r="D40" s="120">
        <v>41</v>
      </c>
      <c r="E40" s="120"/>
      <c r="F40" s="120"/>
      <c r="G40" s="120"/>
      <c r="H40" s="120"/>
      <c r="I40" s="120"/>
      <c r="J40" s="120">
        <v>41</v>
      </c>
      <c r="K40" s="120"/>
      <c r="L40" s="120"/>
      <c r="M40" s="120"/>
      <c r="N40" s="120">
        <f t="shared" si="0"/>
        <v>82</v>
      </c>
      <c r="O40" s="118">
        <v>82</v>
      </c>
      <c r="P40" s="118">
        <f t="shared" si="1"/>
        <v>0</v>
      </c>
    </row>
    <row r="41" spans="1:16" ht="12.75">
      <c r="A41" s="73" t="s">
        <v>10</v>
      </c>
      <c r="B41" s="120"/>
      <c r="C41" s="120"/>
      <c r="D41" s="120">
        <v>832</v>
      </c>
      <c r="E41" s="120"/>
      <c r="F41" s="120"/>
      <c r="G41" s="120"/>
      <c r="H41" s="120"/>
      <c r="I41" s="120"/>
      <c r="J41" s="120">
        <v>832</v>
      </c>
      <c r="K41" s="120"/>
      <c r="L41" s="120"/>
      <c r="M41" s="120"/>
      <c r="N41" s="120">
        <f t="shared" si="0"/>
        <v>1664</v>
      </c>
      <c r="O41" s="118">
        <v>1664</v>
      </c>
      <c r="P41" s="118">
        <f t="shared" si="1"/>
        <v>0</v>
      </c>
    </row>
    <row r="42" spans="1:16" ht="38.25">
      <c r="A42" s="72" t="s">
        <v>0</v>
      </c>
      <c r="B42" s="120">
        <v>2744</v>
      </c>
      <c r="C42" s="120">
        <v>2744</v>
      </c>
      <c r="D42" s="120">
        <v>2744</v>
      </c>
      <c r="E42" s="120">
        <v>2744</v>
      </c>
      <c r="F42" s="120">
        <v>2744</v>
      </c>
      <c r="G42" s="120">
        <v>2744</v>
      </c>
      <c r="H42" s="120">
        <v>2744</v>
      </c>
      <c r="I42" s="120">
        <v>2744</v>
      </c>
      <c r="J42" s="120">
        <v>2744</v>
      </c>
      <c r="K42" s="120">
        <v>2744</v>
      </c>
      <c r="L42" s="120">
        <v>2744</v>
      </c>
      <c r="M42" s="120">
        <v>2753</v>
      </c>
      <c r="N42" s="120">
        <f t="shared" si="0"/>
        <v>32937</v>
      </c>
      <c r="O42" s="118">
        <v>32937</v>
      </c>
      <c r="P42" s="118">
        <f t="shared" si="1"/>
        <v>0</v>
      </c>
    </row>
    <row r="43" spans="1:16" ht="12.75">
      <c r="A43" s="32" t="s">
        <v>4</v>
      </c>
      <c r="B43" s="120"/>
      <c r="C43" s="120"/>
      <c r="D43" s="120">
        <v>2</v>
      </c>
      <c r="E43" s="120"/>
      <c r="F43" s="120"/>
      <c r="G43" s="120">
        <v>2</v>
      </c>
      <c r="H43" s="120"/>
      <c r="I43" s="120"/>
      <c r="J43" s="120">
        <v>2</v>
      </c>
      <c r="K43" s="120"/>
      <c r="L43" s="120"/>
      <c r="M43" s="120">
        <v>4</v>
      </c>
      <c r="N43" s="120">
        <f t="shared" si="0"/>
        <v>10</v>
      </c>
      <c r="O43" s="118">
        <v>10</v>
      </c>
      <c r="P43" s="118">
        <f t="shared" si="1"/>
        <v>0</v>
      </c>
    </row>
    <row r="44" spans="1:16" ht="12.75">
      <c r="A44" s="74" t="s">
        <v>40</v>
      </c>
      <c r="B44" s="120">
        <f>B34+B35+B36+B37+B38+B40+B41+B42+B43</f>
        <v>3726</v>
      </c>
      <c r="C44" s="120">
        <f aca="true" t="shared" si="7" ref="C44:M44">C34+C35+C36+C37+C38+C40+C41+C42+C43</f>
        <v>3858</v>
      </c>
      <c r="D44" s="120">
        <f t="shared" si="7"/>
        <v>7476</v>
      </c>
      <c r="E44" s="120">
        <f t="shared" si="7"/>
        <v>3728</v>
      </c>
      <c r="F44" s="120">
        <f t="shared" si="7"/>
        <v>3728</v>
      </c>
      <c r="G44" s="120">
        <f t="shared" si="7"/>
        <v>3730</v>
      </c>
      <c r="H44" s="120">
        <f t="shared" si="7"/>
        <v>3727</v>
      </c>
      <c r="I44" s="120">
        <f t="shared" si="7"/>
        <v>3726</v>
      </c>
      <c r="J44" s="120">
        <f t="shared" si="7"/>
        <v>7477</v>
      </c>
      <c r="K44" s="120">
        <f t="shared" si="7"/>
        <v>3726</v>
      </c>
      <c r="L44" s="120">
        <f t="shared" si="7"/>
        <v>3726</v>
      </c>
      <c r="M44" s="120">
        <f t="shared" si="7"/>
        <v>3723</v>
      </c>
      <c r="N44" s="120">
        <f t="shared" si="0"/>
        <v>52351</v>
      </c>
      <c r="O44" s="118">
        <f>O34+O35+O36+O37+O38+O40+O41+O42+O43</f>
        <v>52351</v>
      </c>
      <c r="P44" s="118">
        <f t="shared" si="1"/>
        <v>0</v>
      </c>
    </row>
    <row r="45" spans="1:16" ht="12.75">
      <c r="A45" s="75" t="s">
        <v>43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>
        <f t="shared" si="0"/>
        <v>0</v>
      </c>
      <c r="O45" s="118">
        <v>0</v>
      </c>
      <c r="P45" s="118">
        <f t="shared" si="1"/>
        <v>0</v>
      </c>
    </row>
    <row r="46" spans="1:16" ht="12.75">
      <c r="A46" s="76" t="s">
        <v>44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>
        <f t="shared" si="0"/>
        <v>0</v>
      </c>
      <c r="O46" s="118">
        <v>0</v>
      </c>
      <c r="P46" s="118">
        <f t="shared" si="1"/>
        <v>0</v>
      </c>
    </row>
    <row r="47" spans="1:16" ht="12.75">
      <c r="A47" s="77" t="s">
        <v>11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>
        <f t="shared" si="0"/>
        <v>0</v>
      </c>
      <c r="O47" s="118">
        <v>0</v>
      </c>
      <c r="P47" s="118">
        <f t="shared" si="1"/>
        <v>0</v>
      </c>
    </row>
    <row r="48" spans="1:16" ht="25.5">
      <c r="A48" s="71" t="s">
        <v>38</v>
      </c>
      <c r="B48" s="120"/>
      <c r="C48" s="120"/>
      <c r="D48" s="120">
        <v>3305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>
        <f t="shared" si="0"/>
        <v>3305</v>
      </c>
      <c r="O48" s="118">
        <v>3305</v>
      </c>
      <c r="P48" s="118">
        <f t="shared" si="1"/>
        <v>0</v>
      </c>
    </row>
    <row r="49" spans="1:16" ht="12.75">
      <c r="A49" s="69" t="s">
        <v>5</v>
      </c>
      <c r="B49" s="120">
        <f>B44+B45+B46+B47+B48</f>
        <v>3726</v>
      </c>
      <c r="C49" s="120">
        <f aca="true" t="shared" si="8" ref="C49:M49">C44+C45+C46+C47+C48</f>
        <v>3858</v>
      </c>
      <c r="D49" s="120">
        <f t="shared" si="8"/>
        <v>10781</v>
      </c>
      <c r="E49" s="120">
        <f t="shared" si="8"/>
        <v>3728</v>
      </c>
      <c r="F49" s="120">
        <f t="shared" si="8"/>
        <v>3728</v>
      </c>
      <c r="G49" s="120">
        <f t="shared" si="8"/>
        <v>3730</v>
      </c>
      <c r="H49" s="120">
        <f t="shared" si="8"/>
        <v>3727</v>
      </c>
      <c r="I49" s="120">
        <f t="shared" si="8"/>
        <v>3726</v>
      </c>
      <c r="J49" s="120">
        <f t="shared" si="8"/>
        <v>7477</v>
      </c>
      <c r="K49" s="120">
        <f t="shared" si="8"/>
        <v>3726</v>
      </c>
      <c r="L49" s="120">
        <f t="shared" si="8"/>
        <v>3726</v>
      </c>
      <c r="M49" s="120">
        <f t="shared" si="8"/>
        <v>3723</v>
      </c>
      <c r="N49" s="120">
        <f t="shared" si="0"/>
        <v>55656</v>
      </c>
      <c r="O49" s="118">
        <f>O44+O45+O46+O47+O48</f>
        <v>55656</v>
      </c>
      <c r="P49" s="118">
        <f t="shared" si="1"/>
        <v>0</v>
      </c>
    </row>
    <row r="50" spans="1:16" ht="12.75">
      <c r="A50" s="72" t="s">
        <v>37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>
        <f t="shared" si="0"/>
        <v>0</v>
      </c>
      <c r="O50" s="118">
        <v>0</v>
      </c>
      <c r="P50" s="118">
        <f t="shared" si="1"/>
        <v>0</v>
      </c>
    </row>
    <row r="51" spans="1:16" ht="12.75">
      <c r="A51" s="72" t="s">
        <v>16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>
        <v>13700</v>
      </c>
      <c r="M51" s="120"/>
      <c r="N51" s="120">
        <f t="shared" si="0"/>
        <v>13700</v>
      </c>
      <c r="O51" s="118">
        <v>13700</v>
      </c>
      <c r="P51" s="118">
        <f t="shared" si="1"/>
        <v>0</v>
      </c>
    </row>
    <row r="52" spans="1:16" ht="12.75">
      <c r="A52" s="72" t="s">
        <v>125</v>
      </c>
      <c r="B52" s="120"/>
      <c r="C52" s="120"/>
      <c r="D52" s="120"/>
      <c r="E52" s="120"/>
      <c r="F52" s="120">
        <v>3000</v>
      </c>
      <c r="G52" s="120"/>
      <c r="H52" s="120"/>
      <c r="I52" s="120"/>
      <c r="J52" s="120"/>
      <c r="K52" s="120"/>
      <c r="L52" s="120"/>
      <c r="M52" s="120"/>
      <c r="N52" s="120">
        <f t="shared" si="0"/>
        <v>3000</v>
      </c>
      <c r="O52" s="118">
        <v>3000</v>
      </c>
      <c r="P52" s="118">
        <f t="shared" si="1"/>
        <v>0</v>
      </c>
    </row>
    <row r="53" spans="1:16" ht="25.5">
      <c r="A53" s="72" t="s">
        <v>3</v>
      </c>
      <c r="B53" s="120"/>
      <c r="C53" s="120"/>
      <c r="D53" s="120"/>
      <c r="E53" s="120">
        <v>3367</v>
      </c>
      <c r="F53" s="120"/>
      <c r="G53" s="120"/>
      <c r="H53" s="120">
        <v>3000</v>
      </c>
      <c r="I53" s="120"/>
      <c r="J53" s="120"/>
      <c r="K53" s="120"/>
      <c r="L53" s="120">
        <v>17000</v>
      </c>
      <c r="M53" s="120"/>
      <c r="N53" s="120">
        <f t="shared" si="0"/>
        <v>23367</v>
      </c>
      <c r="O53" s="118">
        <v>23367</v>
      </c>
      <c r="P53" s="118">
        <f t="shared" si="1"/>
        <v>0</v>
      </c>
    </row>
    <row r="54" spans="1:16" ht="25.5">
      <c r="A54" s="72" t="s">
        <v>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>
        <f t="shared" si="0"/>
        <v>0</v>
      </c>
      <c r="O54" s="118">
        <v>0</v>
      </c>
      <c r="P54" s="118">
        <f t="shared" si="1"/>
        <v>0</v>
      </c>
    </row>
    <row r="55" spans="1:16" ht="12.75">
      <c r="A55" s="71" t="s">
        <v>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>
        <f t="shared" si="0"/>
        <v>0</v>
      </c>
      <c r="O55" s="118">
        <v>0</v>
      </c>
      <c r="P55" s="118">
        <f t="shared" si="1"/>
        <v>0</v>
      </c>
    </row>
    <row r="56" spans="1:16" ht="12.75">
      <c r="A56" s="32" t="s">
        <v>199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>
        <f t="shared" si="0"/>
        <v>0</v>
      </c>
      <c r="O56" s="118">
        <v>0</v>
      </c>
      <c r="P56" s="118">
        <f t="shared" si="1"/>
        <v>0</v>
      </c>
    </row>
    <row r="57" spans="1:16" ht="12.75">
      <c r="A57" s="74" t="s">
        <v>39</v>
      </c>
      <c r="B57" s="120">
        <f aca="true" t="shared" si="9" ref="B57:M57">B50+B51+B52+B53+B54+B55+B56</f>
        <v>0</v>
      </c>
      <c r="C57" s="120">
        <f t="shared" si="9"/>
        <v>0</v>
      </c>
      <c r="D57" s="120">
        <f t="shared" si="9"/>
        <v>0</v>
      </c>
      <c r="E57" s="120">
        <f t="shared" si="9"/>
        <v>3367</v>
      </c>
      <c r="F57" s="120">
        <f t="shared" si="9"/>
        <v>3000</v>
      </c>
      <c r="G57" s="120">
        <f t="shared" si="9"/>
        <v>0</v>
      </c>
      <c r="H57" s="120">
        <f t="shared" si="9"/>
        <v>3000</v>
      </c>
      <c r="I57" s="120">
        <f t="shared" si="9"/>
        <v>0</v>
      </c>
      <c r="J57" s="120">
        <f t="shared" si="9"/>
        <v>0</v>
      </c>
      <c r="K57" s="120">
        <f t="shared" si="9"/>
        <v>0</v>
      </c>
      <c r="L57" s="120">
        <f t="shared" si="9"/>
        <v>30700</v>
      </c>
      <c r="M57" s="120">
        <f t="shared" si="9"/>
        <v>0</v>
      </c>
      <c r="N57" s="120">
        <f t="shared" si="0"/>
        <v>40067</v>
      </c>
      <c r="O57" s="118">
        <f>O50+O51+O52+O53+O54+O55+O56</f>
        <v>40067</v>
      </c>
      <c r="P57" s="118">
        <f t="shared" si="1"/>
        <v>0</v>
      </c>
    </row>
    <row r="58" spans="1:16" ht="12.75">
      <c r="A58" s="75" t="s">
        <v>45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>
        <f t="shared" si="0"/>
        <v>0</v>
      </c>
      <c r="P58" s="118">
        <f t="shared" si="1"/>
        <v>0</v>
      </c>
    </row>
    <row r="59" spans="1:16" ht="12.75">
      <c r="A59" s="76" t="s">
        <v>46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>
        <f t="shared" si="0"/>
        <v>0</v>
      </c>
      <c r="P59" s="118">
        <f t="shared" si="1"/>
        <v>0</v>
      </c>
    </row>
    <row r="60" spans="1:16" ht="12.75">
      <c r="A60" s="77" t="s">
        <v>12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>
        <f t="shared" si="0"/>
        <v>0</v>
      </c>
      <c r="P60" s="118">
        <f t="shared" si="1"/>
        <v>0</v>
      </c>
    </row>
    <row r="61" spans="1:16" ht="25.5">
      <c r="A61" s="72" t="s">
        <v>42</v>
      </c>
      <c r="B61" s="120"/>
      <c r="C61" s="120"/>
      <c r="D61" s="120">
        <v>1302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>
        <f t="shared" si="0"/>
        <v>1302</v>
      </c>
      <c r="O61" s="118">
        <v>1302</v>
      </c>
      <c r="P61" s="118">
        <f t="shared" si="1"/>
        <v>0</v>
      </c>
    </row>
    <row r="62" spans="1:16" ht="12.75">
      <c r="A62" s="78" t="s">
        <v>15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>
        <f t="shared" si="0"/>
        <v>0</v>
      </c>
      <c r="P62" s="118">
        <f t="shared" si="1"/>
        <v>0</v>
      </c>
    </row>
    <row r="63" spans="1:16" ht="12.75">
      <c r="A63" s="78" t="s">
        <v>41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>
        <f t="shared" si="0"/>
        <v>0</v>
      </c>
      <c r="O63" s="118">
        <v>0</v>
      </c>
      <c r="P63" s="118">
        <f t="shared" si="1"/>
        <v>0</v>
      </c>
    </row>
    <row r="64" spans="1:16" ht="12.75">
      <c r="A64" s="69" t="s">
        <v>6</v>
      </c>
      <c r="B64" s="120">
        <f aca="true" t="shared" si="10" ref="B64:M64">B57+B58+B59+B60+B61+B62+B63</f>
        <v>0</v>
      </c>
      <c r="C64" s="120">
        <f t="shared" si="10"/>
        <v>0</v>
      </c>
      <c r="D64" s="120">
        <f t="shared" si="10"/>
        <v>1302</v>
      </c>
      <c r="E64" s="120">
        <f t="shared" si="10"/>
        <v>3367</v>
      </c>
      <c r="F64" s="120">
        <f t="shared" si="10"/>
        <v>3000</v>
      </c>
      <c r="G64" s="120">
        <f t="shared" si="10"/>
        <v>0</v>
      </c>
      <c r="H64" s="120">
        <f t="shared" si="10"/>
        <v>3000</v>
      </c>
      <c r="I64" s="120">
        <f t="shared" si="10"/>
        <v>0</v>
      </c>
      <c r="J64" s="120">
        <f t="shared" si="10"/>
        <v>0</v>
      </c>
      <c r="K64" s="120">
        <f t="shared" si="10"/>
        <v>0</v>
      </c>
      <c r="L64" s="120">
        <f t="shared" si="10"/>
        <v>30700</v>
      </c>
      <c r="M64" s="120">
        <f t="shared" si="10"/>
        <v>0</v>
      </c>
      <c r="N64" s="120">
        <f t="shared" si="0"/>
        <v>41369</v>
      </c>
      <c r="O64" s="118">
        <f>O57+O58+O59+O60+O61+O62+O63</f>
        <v>41369</v>
      </c>
      <c r="P64" s="118">
        <f t="shared" si="1"/>
        <v>0</v>
      </c>
    </row>
    <row r="65" spans="1:16" ht="13.5">
      <c r="A65" s="70" t="s">
        <v>47</v>
      </c>
      <c r="B65" s="120">
        <f aca="true" t="shared" si="11" ref="B65:M65">B64+B49</f>
        <v>3726</v>
      </c>
      <c r="C65" s="120">
        <f t="shared" si="11"/>
        <v>3858</v>
      </c>
      <c r="D65" s="120">
        <f t="shared" si="11"/>
        <v>12083</v>
      </c>
      <c r="E65" s="120">
        <f t="shared" si="11"/>
        <v>7095</v>
      </c>
      <c r="F65" s="120">
        <f t="shared" si="11"/>
        <v>6728</v>
      </c>
      <c r="G65" s="120">
        <f t="shared" si="11"/>
        <v>3730</v>
      </c>
      <c r="H65" s="120">
        <f t="shared" si="11"/>
        <v>6727</v>
      </c>
      <c r="I65" s="120">
        <f t="shared" si="11"/>
        <v>3726</v>
      </c>
      <c r="J65" s="120">
        <f t="shared" si="11"/>
        <v>7477</v>
      </c>
      <c r="K65" s="120">
        <f t="shared" si="11"/>
        <v>3726</v>
      </c>
      <c r="L65" s="120">
        <f t="shared" si="11"/>
        <v>34426</v>
      </c>
      <c r="M65" s="120">
        <f t="shared" si="11"/>
        <v>3723</v>
      </c>
      <c r="N65" s="120">
        <f t="shared" si="0"/>
        <v>97025</v>
      </c>
      <c r="O65" s="118">
        <f>O64+O49</f>
        <v>97025</v>
      </c>
      <c r="P65" s="118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  <headerFooter alignWithMargins="0">
    <oddHeader>&amp;C22. melléklet a 3/2013. (II.28.)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2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1.421875" style="30" customWidth="1"/>
    <col min="2" max="2" width="16.7109375" style="118" customWidth="1"/>
    <col min="3" max="16384" width="9.140625" style="30" customWidth="1"/>
  </cols>
  <sheetData>
    <row r="1" spans="1:2" s="28" customFormat="1" ht="15.75">
      <c r="A1" s="1" t="s">
        <v>203</v>
      </c>
      <c r="B1" s="117"/>
    </row>
    <row r="2" ht="15.75">
      <c r="A2" s="1" t="s">
        <v>212</v>
      </c>
    </row>
    <row r="4" spans="1:2" ht="19.5">
      <c r="A4" s="29" t="s">
        <v>48</v>
      </c>
      <c r="B4" s="119" t="s">
        <v>189</v>
      </c>
    </row>
    <row r="5" spans="1:2" ht="30">
      <c r="A5" s="31" t="s">
        <v>183</v>
      </c>
      <c r="B5" s="120"/>
    </row>
    <row r="6" spans="1:2" ht="45">
      <c r="A6" s="31" t="s">
        <v>205</v>
      </c>
      <c r="B6" s="120">
        <v>0</v>
      </c>
    </row>
    <row r="7" spans="1:2" ht="15">
      <c r="A7" s="31" t="s">
        <v>184</v>
      </c>
      <c r="B7" s="120"/>
    </row>
    <row r="8" spans="1:2" ht="45">
      <c r="A8" s="31" t="s">
        <v>185</v>
      </c>
      <c r="B8" s="120"/>
    </row>
    <row r="9" spans="1:2" ht="30">
      <c r="A9" s="31" t="s">
        <v>182</v>
      </c>
      <c r="B9" s="120"/>
    </row>
    <row r="10" spans="1:2" ht="15.75">
      <c r="A10" s="33" t="s">
        <v>49</v>
      </c>
      <c r="B10" s="120">
        <f>SUM(B5:B9)</f>
        <v>0</v>
      </c>
    </row>
    <row r="11" ht="15.75">
      <c r="A11" s="3"/>
    </row>
    <row r="12" spans="1:2" ht="19.5">
      <c r="A12" s="29" t="s">
        <v>48</v>
      </c>
      <c r="B12" s="119" t="s">
        <v>189</v>
      </c>
    </row>
    <row r="13" spans="1:2" ht="45">
      <c r="A13" s="31" t="s">
        <v>186</v>
      </c>
      <c r="B13" s="120"/>
    </row>
    <row r="14" spans="1:2" ht="45">
      <c r="A14" s="31" t="s">
        <v>206</v>
      </c>
      <c r="B14" s="120"/>
    </row>
    <row r="15" spans="1:2" ht="15">
      <c r="A15" s="31" t="s">
        <v>187</v>
      </c>
      <c r="B15" s="120"/>
    </row>
    <row r="16" spans="1:2" ht="30">
      <c r="A16" s="31" t="s">
        <v>181</v>
      </c>
      <c r="B16" s="120">
        <f>SUM(B17:B18)</f>
        <v>4607</v>
      </c>
    </row>
    <row r="17" spans="1:2" ht="15">
      <c r="A17" s="31" t="s">
        <v>341</v>
      </c>
      <c r="B17" s="120">
        <v>3305</v>
      </c>
    </row>
    <row r="18" spans="1:2" ht="15">
      <c r="A18" s="31" t="s">
        <v>342</v>
      </c>
      <c r="B18" s="120">
        <v>1302</v>
      </c>
    </row>
    <row r="19" spans="1:2" ht="45">
      <c r="A19" s="31" t="s">
        <v>188</v>
      </c>
      <c r="B19" s="120"/>
    </row>
    <row r="20" spans="1:2" ht="15.75">
      <c r="A20" s="33" t="s">
        <v>50</v>
      </c>
      <c r="B20" s="120">
        <f>B13+B14+B15+B16+B19</f>
        <v>4607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&amp;C3. melléklet a 3/2013. (II.28.)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1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0.421875" style="3" customWidth="1"/>
    <col min="2" max="2" width="22.28125" style="3" customWidth="1"/>
    <col min="3" max="16384" width="9.140625" style="3" customWidth="1"/>
  </cols>
  <sheetData>
    <row r="1" s="1" customFormat="1" ht="15.75">
      <c r="A1" s="1" t="s">
        <v>224</v>
      </c>
    </row>
    <row r="2" s="1" customFormat="1" ht="15.75">
      <c r="A2" s="1" t="s">
        <v>225</v>
      </c>
    </row>
    <row r="4" spans="1:2" ht="15.75">
      <c r="A4" s="5" t="s">
        <v>48</v>
      </c>
      <c r="B4" s="36" t="s">
        <v>189</v>
      </c>
    </row>
    <row r="5" spans="1:2" ht="15.75">
      <c r="A5" s="10" t="s">
        <v>129</v>
      </c>
      <c r="B5" s="10">
        <v>2</v>
      </c>
    </row>
    <row r="6" spans="1:2" ht="15.75">
      <c r="A6" s="10" t="s">
        <v>130</v>
      </c>
      <c r="B6" s="10"/>
    </row>
    <row r="7" spans="1:2" ht="15.75">
      <c r="A7" s="10" t="s">
        <v>131</v>
      </c>
      <c r="B7" s="10"/>
    </row>
    <row r="8" spans="1:2" ht="15.75">
      <c r="A8" s="10" t="s">
        <v>132</v>
      </c>
      <c r="B8" s="10"/>
    </row>
    <row r="9" spans="1:2" ht="15.75">
      <c r="A9" s="10" t="s">
        <v>133</v>
      </c>
      <c r="B9" s="10">
        <v>1</v>
      </c>
    </row>
    <row r="10" spans="1:2" ht="15.75">
      <c r="A10" s="10" t="s">
        <v>134</v>
      </c>
      <c r="B10" s="10"/>
    </row>
    <row r="11" spans="1:2" ht="15.75">
      <c r="A11" s="10" t="s">
        <v>135</v>
      </c>
      <c r="B11" s="10">
        <v>5</v>
      </c>
    </row>
    <row r="12" spans="1:2" s="84" customFormat="1" ht="15.75">
      <c r="A12" s="5" t="s">
        <v>62</v>
      </c>
      <c r="B12" s="5">
        <f>SUM(B5:B11)</f>
        <v>8</v>
      </c>
    </row>
    <row r="14" ht="15.75">
      <c r="A14" s="3" t="s">
        <v>356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&amp;C4. melléklet a 3/2013. (II.28.)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3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6.28125" style="3" customWidth="1"/>
    <col min="2" max="2" width="12.28125" style="4" customWidth="1"/>
    <col min="3" max="3" width="12.28125" style="3" customWidth="1"/>
    <col min="4" max="16384" width="9.140625" style="3" customWidth="1"/>
  </cols>
  <sheetData>
    <row r="1" spans="1:3" ht="15.75">
      <c r="A1" s="1" t="s">
        <v>218</v>
      </c>
      <c r="B1" s="1"/>
      <c r="C1" s="1"/>
    </row>
    <row r="2" spans="1:3" ht="15.75">
      <c r="A2" s="1" t="s">
        <v>212</v>
      </c>
      <c r="B2" s="1"/>
      <c r="C2" s="1"/>
    </row>
    <row r="3" ht="15.75">
      <c r="B3" s="3"/>
    </row>
    <row r="4" spans="1:3" ht="31.5">
      <c r="A4" s="5" t="s">
        <v>48</v>
      </c>
      <c r="B4" s="44" t="s">
        <v>362</v>
      </c>
      <c r="C4" s="44" t="s">
        <v>363</v>
      </c>
    </row>
    <row r="5" spans="1:3" ht="31.5">
      <c r="A5" s="9" t="s">
        <v>278</v>
      </c>
      <c r="B5" s="7">
        <v>32937</v>
      </c>
      <c r="C5" s="9">
        <v>34464</v>
      </c>
    </row>
    <row r="6" spans="1:3" ht="47.25">
      <c r="A6" s="9" t="s">
        <v>279</v>
      </c>
      <c r="B6" s="7"/>
      <c r="C6" s="9"/>
    </row>
    <row r="7" spans="1:3" ht="31.5">
      <c r="A7" s="9" t="s">
        <v>280</v>
      </c>
      <c r="B7" s="7">
        <v>1518</v>
      </c>
      <c r="C7" s="195">
        <v>1518</v>
      </c>
    </row>
    <row r="8" spans="1:3" ht="31.5">
      <c r="A8" s="9" t="s">
        <v>290</v>
      </c>
      <c r="B8" s="7"/>
      <c r="C8" s="9"/>
    </row>
    <row r="9" spans="1:3" ht="31.5">
      <c r="A9" s="9" t="s">
        <v>281</v>
      </c>
      <c r="B9" s="7"/>
      <c r="C9" s="9"/>
    </row>
    <row r="10" spans="1:3" ht="31.5">
      <c r="A10" s="9" t="s">
        <v>282</v>
      </c>
      <c r="B10" s="7"/>
      <c r="C10" s="9"/>
    </row>
    <row r="11" spans="1:3" ht="31.5">
      <c r="A11" s="9" t="s">
        <v>283</v>
      </c>
      <c r="B11" s="7">
        <v>621</v>
      </c>
      <c r="C11" s="195">
        <v>621</v>
      </c>
    </row>
    <row r="12" spans="1:3" ht="31.5">
      <c r="A12" s="9" t="s">
        <v>284</v>
      </c>
      <c r="B12" s="7">
        <v>2142</v>
      </c>
      <c r="C12" s="195">
        <v>2142</v>
      </c>
    </row>
    <row r="13" spans="1:3" ht="31.5">
      <c r="A13" s="9" t="s">
        <v>285</v>
      </c>
      <c r="B13" s="7"/>
      <c r="C13" s="9"/>
    </row>
    <row r="14" spans="1:3" ht="31.5">
      <c r="A14" s="9" t="s">
        <v>297</v>
      </c>
      <c r="B14" s="7"/>
      <c r="C14" s="9"/>
    </row>
    <row r="15" spans="1:3" ht="31.5">
      <c r="A15" s="9" t="s">
        <v>107</v>
      </c>
      <c r="B15" s="7"/>
      <c r="C15" s="9"/>
    </row>
    <row r="16" spans="1:3" ht="30" customHeight="1">
      <c r="A16" s="9"/>
      <c r="B16" s="7"/>
      <c r="C16" s="9"/>
    </row>
    <row r="17" spans="1:3" s="84" customFormat="1" ht="15.75">
      <c r="A17" s="34" t="s">
        <v>277</v>
      </c>
      <c r="B17" s="20">
        <f>SUM(B5:B16)</f>
        <v>37218</v>
      </c>
      <c r="C17" s="20">
        <f>SUM(C5:C16)</f>
        <v>38745</v>
      </c>
    </row>
    <row r="21" spans="1:3" ht="31.5">
      <c r="A21" s="5" t="s">
        <v>48</v>
      </c>
      <c r="B21" s="21" t="s">
        <v>189</v>
      </c>
      <c r="C21" s="5"/>
    </row>
    <row r="22" spans="1:3" ht="31.5">
      <c r="A22" s="60" t="s">
        <v>286</v>
      </c>
      <c r="B22" s="7"/>
      <c r="C22" s="60"/>
    </row>
    <row r="23" spans="1:3" ht="47.25">
      <c r="A23" s="9" t="s">
        <v>287</v>
      </c>
      <c r="B23" s="7">
        <v>23367</v>
      </c>
      <c r="C23" s="195">
        <v>23473</v>
      </c>
    </row>
    <row r="24" spans="1:3" ht="31.5">
      <c r="A24" s="9" t="s">
        <v>288</v>
      </c>
      <c r="B24" s="7"/>
      <c r="C24" s="9"/>
    </row>
    <row r="25" spans="1:3" ht="31.5">
      <c r="A25" s="9" t="s">
        <v>289</v>
      </c>
      <c r="B25" s="7"/>
      <c r="C25" s="9"/>
    </row>
    <row r="26" spans="1:3" ht="31.5">
      <c r="A26" s="9" t="s">
        <v>291</v>
      </c>
      <c r="B26" s="7"/>
      <c r="C26" s="9"/>
    </row>
    <row r="27" spans="1:3" ht="31.5">
      <c r="A27" s="9" t="s">
        <v>292</v>
      </c>
      <c r="B27" s="7"/>
      <c r="C27" s="9"/>
    </row>
    <row r="28" spans="1:3" ht="31.5">
      <c r="A28" s="9" t="s">
        <v>293</v>
      </c>
      <c r="B28" s="7"/>
      <c r="C28" s="9"/>
    </row>
    <row r="29" spans="1:3" ht="31.5">
      <c r="A29" s="9" t="s">
        <v>294</v>
      </c>
      <c r="B29" s="7"/>
      <c r="C29" s="9"/>
    </row>
    <row r="30" spans="1:3" ht="31.5">
      <c r="A30" s="9" t="s">
        <v>295</v>
      </c>
      <c r="B30" s="7"/>
      <c r="C30" s="9"/>
    </row>
    <row r="31" spans="1:3" ht="31.5">
      <c r="A31" s="9" t="s">
        <v>296</v>
      </c>
      <c r="B31" s="7"/>
      <c r="C31" s="9"/>
    </row>
    <row r="32" spans="1:3" ht="31.5">
      <c r="A32" s="9" t="s">
        <v>108</v>
      </c>
      <c r="B32" s="7"/>
      <c r="C32" s="9"/>
    </row>
    <row r="33" spans="1:3" ht="24.75" customHeight="1">
      <c r="A33" s="9"/>
      <c r="B33" s="7"/>
      <c r="C33" s="9"/>
    </row>
    <row r="34" spans="1:3" s="84" customFormat="1" ht="15.75">
      <c r="A34" s="34" t="s">
        <v>298</v>
      </c>
      <c r="B34" s="20">
        <f>SUM(B22:B33)</f>
        <v>23367</v>
      </c>
      <c r="C34" s="20">
        <f>SUM(C22:C33)</f>
        <v>23473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Header>&amp;C5. melléklet a 3/2013. (II.28.) önkormányzati rendelethez &amp;X3&amp;RHatály: 2013.09.24-</oddHeader>
    <oddFooter>&amp;L&amp;"Times New Roman,Normál"&amp;X3&amp;X Módosította 13/2013.(IX.23.) önkormányzati rendelet 3. melléklete Hatályos: 2013.09.24.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6.28125" style="3" customWidth="1"/>
    <col min="2" max="2" width="20.57421875" style="4" customWidth="1"/>
    <col min="3" max="16384" width="9.140625" style="3" customWidth="1"/>
  </cols>
  <sheetData>
    <row r="1" ht="15.75">
      <c r="A1" s="1" t="s">
        <v>219</v>
      </c>
    </row>
    <row r="2" ht="15.75">
      <c r="A2" s="1" t="s">
        <v>212</v>
      </c>
    </row>
    <row r="4" spans="1:2" ht="15.75">
      <c r="A4" s="5" t="s">
        <v>48</v>
      </c>
      <c r="B4" s="21" t="s">
        <v>189</v>
      </c>
    </row>
    <row r="5" spans="1:2" ht="31.5">
      <c r="A5" s="9" t="s">
        <v>306</v>
      </c>
      <c r="B5" s="7"/>
    </row>
    <row r="6" spans="1:2" ht="15.75">
      <c r="A6" s="9" t="s">
        <v>109</v>
      </c>
      <c r="B6" s="7"/>
    </row>
    <row r="7" spans="1:2" ht="31.5">
      <c r="A7" s="9" t="s">
        <v>110</v>
      </c>
      <c r="B7" s="7"/>
    </row>
    <row r="8" spans="1:2" ht="31.5">
      <c r="A8" s="9" t="s">
        <v>307</v>
      </c>
      <c r="B8" s="7"/>
    </row>
    <row r="9" spans="1:2" ht="31.5">
      <c r="A9" s="9" t="s">
        <v>308</v>
      </c>
      <c r="B9" s="7"/>
    </row>
    <row r="10" spans="1:2" ht="15.75">
      <c r="A10" s="9" t="s">
        <v>309</v>
      </c>
      <c r="B10" s="7"/>
    </row>
    <row r="11" spans="1:2" ht="31.5">
      <c r="A11" s="9" t="s">
        <v>111</v>
      </c>
      <c r="B11" s="7"/>
    </row>
    <row r="12" spans="1:2" ht="31.5">
      <c r="A12" s="9" t="s">
        <v>310</v>
      </c>
      <c r="B12" s="7"/>
    </row>
    <row r="13" spans="1:2" ht="31.5">
      <c r="A13" s="9" t="s">
        <v>112</v>
      </c>
      <c r="B13" s="7"/>
    </row>
    <row r="14" spans="1:2" ht="26.25" customHeight="1">
      <c r="A14" s="9"/>
      <c r="B14" s="7"/>
    </row>
    <row r="15" spans="1:2" s="84" customFormat="1" ht="31.5">
      <c r="A15" s="34" t="s">
        <v>113</v>
      </c>
      <c r="B15" s="20">
        <f>SUM(B5:B14)</f>
        <v>0</v>
      </c>
    </row>
    <row r="16" ht="15.75">
      <c r="A16" s="58"/>
    </row>
    <row r="17" ht="15.75">
      <c r="A17" s="58"/>
    </row>
    <row r="18" spans="1:2" ht="15.75">
      <c r="A18" s="5" t="s">
        <v>48</v>
      </c>
      <c r="B18" s="21" t="s">
        <v>189</v>
      </c>
    </row>
    <row r="19" spans="1:2" ht="31.5">
      <c r="A19" s="9" t="s">
        <v>299</v>
      </c>
      <c r="B19" s="7">
        <v>13700</v>
      </c>
    </row>
    <row r="20" spans="1:2" ht="15.75">
      <c r="A20" s="9" t="s">
        <v>114</v>
      </c>
      <c r="B20" s="7"/>
    </row>
    <row r="21" spans="1:2" ht="31.5">
      <c r="A21" s="9" t="s">
        <v>115</v>
      </c>
      <c r="B21" s="7"/>
    </row>
    <row r="22" spans="1:2" ht="47.25">
      <c r="A22" s="9" t="s">
        <v>300</v>
      </c>
      <c r="B22" s="7"/>
    </row>
    <row r="23" spans="1:2" ht="31.5">
      <c r="A23" s="9" t="s">
        <v>301</v>
      </c>
      <c r="B23" s="7"/>
    </row>
    <row r="24" spans="1:2" ht="31.5">
      <c r="A24" s="9" t="s">
        <v>302</v>
      </c>
      <c r="B24" s="7"/>
    </row>
    <row r="25" spans="1:2" ht="31.5">
      <c r="A25" s="9" t="s">
        <v>303</v>
      </c>
      <c r="B25" s="7"/>
    </row>
    <row r="26" spans="1:2" ht="31.5">
      <c r="A26" s="9" t="s">
        <v>304</v>
      </c>
      <c r="B26" s="7"/>
    </row>
    <row r="27" spans="1:2" ht="31.5">
      <c r="A27" s="9" t="s">
        <v>305</v>
      </c>
      <c r="B27" s="7"/>
    </row>
    <row r="28" spans="1:2" s="84" customFormat="1" ht="31.5">
      <c r="A28" s="34" t="s">
        <v>13</v>
      </c>
      <c r="B28" s="20">
        <f>SUM(B19:B27)</f>
        <v>13700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&amp;C6. melléklet a 3/2013. (II.28.)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32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6.28125" style="3" customWidth="1"/>
    <col min="2" max="2" width="18.421875" style="4" customWidth="1"/>
    <col min="3" max="16384" width="9.140625" style="3" customWidth="1"/>
  </cols>
  <sheetData>
    <row r="1" ht="15.75">
      <c r="A1" s="1" t="s">
        <v>220</v>
      </c>
    </row>
    <row r="2" ht="15.75">
      <c r="A2" s="1" t="s">
        <v>212</v>
      </c>
    </row>
    <row r="4" spans="1:2" ht="15.75">
      <c r="A4" s="5" t="s">
        <v>48</v>
      </c>
      <c r="B4" s="21" t="s">
        <v>189</v>
      </c>
    </row>
    <row r="5" spans="1:2" ht="15.75">
      <c r="A5" s="62" t="s">
        <v>116</v>
      </c>
      <c r="B5" s="7"/>
    </row>
    <row r="6" spans="1:2" ht="15.75">
      <c r="A6" s="62" t="s">
        <v>117</v>
      </c>
      <c r="B6" s="7"/>
    </row>
    <row r="7" spans="1:2" ht="15.75">
      <c r="A7" s="62" t="s">
        <v>118</v>
      </c>
      <c r="B7" s="7"/>
    </row>
    <row r="8" spans="1:2" ht="15.75">
      <c r="A8" s="62" t="s">
        <v>119</v>
      </c>
      <c r="B8" s="7">
        <v>1463</v>
      </c>
    </row>
    <row r="9" spans="1:2" ht="15.75">
      <c r="A9" s="62" t="s">
        <v>120</v>
      </c>
      <c r="B9" s="7"/>
    </row>
    <row r="10" spans="1:2" ht="15.75">
      <c r="A10" s="62" t="s">
        <v>121</v>
      </c>
      <c r="B10" s="7"/>
    </row>
    <row r="11" spans="1:2" ht="31.5">
      <c r="A11" s="62" t="s">
        <v>122</v>
      </c>
      <c r="B11" s="7">
        <v>4055</v>
      </c>
    </row>
    <row r="12" spans="1:2" ht="31.5">
      <c r="A12" s="62" t="s">
        <v>311</v>
      </c>
      <c r="B12" s="7"/>
    </row>
    <row r="13" spans="1:2" ht="15.75">
      <c r="A13" s="62" t="s">
        <v>312</v>
      </c>
      <c r="B13" s="7"/>
    </row>
    <row r="14" spans="1:2" ht="15.75">
      <c r="A14" s="62" t="s">
        <v>313</v>
      </c>
      <c r="B14" s="7">
        <v>233</v>
      </c>
    </row>
    <row r="15" spans="1:2" s="84" customFormat="1" ht="15.75">
      <c r="A15" s="34" t="s">
        <v>315</v>
      </c>
      <c r="B15" s="20">
        <f>SUM(B5:B14)</f>
        <v>5751</v>
      </c>
    </row>
    <row r="17" spans="1:2" ht="15.75">
      <c r="A17" s="5" t="s">
        <v>48</v>
      </c>
      <c r="B17" s="21" t="s">
        <v>189</v>
      </c>
    </row>
    <row r="18" spans="1:2" ht="15.75">
      <c r="A18" s="63" t="s">
        <v>323</v>
      </c>
      <c r="B18" s="7">
        <v>1664</v>
      </c>
    </row>
    <row r="19" spans="1:2" ht="15.75">
      <c r="A19" s="63" t="s">
        <v>324</v>
      </c>
      <c r="B19" s="7">
        <v>2495</v>
      </c>
    </row>
    <row r="20" spans="1:2" ht="15.75">
      <c r="A20" s="63" t="s">
        <v>123</v>
      </c>
      <c r="B20" s="7"/>
    </row>
    <row r="21" spans="1:2" ht="15.75">
      <c r="A21" s="63" t="s">
        <v>124</v>
      </c>
      <c r="B21" s="7"/>
    </row>
    <row r="22" spans="1:2" ht="31.5">
      <c r="A22" s="63" t="s">
        <v>314</v>
      </c>
      <c r="B22" s="7"/>
    </row>
    <row r="23" spans="1:2" s="84" customFormat="1" ht="15.75">
      <c r="A23" s="61" t="s">
        <v>316</v>
      </c>
      <c r="B23" s="20">
        <f>SUM(B20:B22)</f>
        <v>0</v>
      </c>
    </row>
    <row r="25" spans="1:2" ht="15.75">
      <c r="A25" s="5" t="s">
        <v>48</v>
      </c>
      <c r="B25" s="21" t="s">
        <v>189</v>
      </c>
    </row>
    <row r="26" spans="1:2" ht="15.75">
      <c r="A26" s="10" t="s">
        <v>320</v>
      </c>
      <c r="B26" s="166">
        <v>7</v>
      </c>
    </row>
    <row r="27" spans="1:2" ht="15.75">
      <c r="A27" s="10" t="s">
        <v>321</v>
      </c>
      <c r="B27" s="153"/>
    </row>
    <row r="28" spans="1:2" ht="15.75">
      <c r="A28" s="63" t="s">
        <v>317</v>
      </c>
      <c r="B28" s="7">
        <v>82</v>
      </c>
    </row>
    <row r="29" spans="1:2" ht="15.75">
      <c r="A29" s="63" t="s">
        <v>318</v>
      </c>
      <c r="B29" s="7"/>
    </row>
    <row r="30" spans="1:2" ht="15.75">
      <c r="A30" s="63" t="s">
        <v>319</v>
      </c>
      <c r="B30" s="7"/>
    </row>
    <row r="32" spans="1:2" s="1" customFormat="1" ht="15.75">
      <c r="A32" s="1" t="s">
        <v>322</v>
      </c>
      <c r="B32" s="2">
        <f>B15+B23+B26+B27+B28+B29+B30</f>
        <v>5840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&amp;C7. melléklet a 3/2013. (II.28.)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6.57421875" style="3" customWidth="1"/>
    <col min="2" max="2" width="19.8515625" style="4" customWidth="1"/>
    <col min="3" max="16384" width="9.140625" style="3" customWidth="1"/>
  </cols>
  <sheetData>
    <row r="1" ht="15.75">
      <c r="A1" s="1" t="s">
        <v>221</v>
      </c>
    </row>
    <row r="2" ht="15.75">
      <c r="A2" s="1" t="s">
        <v>212</v>
      </c>
    </row>
    <row r="4" spans="1:2" ht="15.75">
      <c r="A4" s="5" t="s">
        <v>48</v>
      </c>
      <c r="B4" s="21" t="s">
        <v>189</v>
      </c>
    </row>
    <row r="5" spans="1:2" ht="15.75">
      <c r="A5" s="8" t="s">
        <v>325</v>
      </c>
      <c r="B5" s="7">
        <v>3000</v>
      </c>
    </row>
    <row r="6" spans="1:2" ht="15.75">
      <c r="A6" s="8" t="s">
        <v>347</v>
      </c>
      <c r="B6" s="7"/>
    </row>
    <row r="7" spans="1:2" ht="30.75" customHeight="1">
      <c r="A7" s="8" t="s">
        <v>3</v>
      </c>
      <c r="B7" s="7"/>
    </row>
    <row r="8" spans="1:2" ht="15.75">
      <c r="A8" s="8" t="s">
        <v>348</v>
      </c>
      <c r="B8" s="7"/>
    </row>
    <row r="9" spans="1:2" ht="15.75">
      <c r="A9" s="64" t="s">
        <v>127</v>
      </c>
      <c r="B9" s="7">
        <f>SUM(B5:B8)</f>
        <v>3000</v>
      </c>
    </row>
    <row r="10" ht="15.75">
      <c r="A10" s="65"/>
    </row>
    <row r="11" ht="15.75">
      <c r="A11" s="65"/>
    </row>
    <row r="12" spans="1:2" ht="15.75">
      <c r="A12" s="5" t="s">
        <v>48</v>
      </c>
      <c r="B12" s="21" t="s">
        <v>189</v>
      </c>
    </row>
    <row r="13" spans="1:2" ht="15.75">
      <c r="A13" s="22" t="s">
        <v>126</v>
      </c>
      <c r="B13" s="7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&amp;C8. melléklet a 3/2013. (II.28.)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8.57421875" style="3" customWidth="1"/>
    <col min="2" max="2" width="12.28125" style="4" customWidth="1"/>
    <col min="3" max="3" width="12.28125" style="3" customWidth="1"/>
    <col min="4" max="16384" width="9.140625" style="3" customWidth="1"/>
  </cols>
  <sheetData>
    <row r="1" spans="1:3" s="1" customFormat="1" ht="29.25" customHeight="1">
      <c r="A1" s="218" t="s">
        <v>223</v>
      </c>
      <c r="B1" s="218"/>
      <c r="C1" s="218"/>
    </row>
    <row r="2" spans="1:3" ht="15.75">
      <c r="A2" s="1" t="s">
        <v>212</v>
      </c>
      <c r="B2" s="1"/>
      <c r="C2" s="1"/>
    </row>
    <row r="3" ht="15.75">
      <c r="B3" s="3"/>
    </row>
    <row r="4" spans="1:3" ht="55.5" customHeight="1">
      <c r="A4" s="5" t="s">
        <v>48</v>
      </c>
      <c r="B4" s="44" t="s">
        <v>360</v>
      </c>
      <c r="C4" s="44" t="s">
        <v>363</v>
      </c>
    </row>
    <row r="5" spans="1:3" ht="15.75">
      <c r="A5" s="100" t="s">
        <v>334</v>
      </c>
      <c r="B5" s="100">
        <v>10381</v>
      </c>
      <c r="C5" s="100">
        <v>11014</v>
      </c>
    </row>
    <row r="6" spans="1:3" ht="15.75">
      <c r="A6" s="100" t="s">
        <v>333</v>
      </c>
      <c r="B6" s="100">
        <v>2037</v>
      </c>
      <c r="C6" s="100">
        <v>2037</v>
      </c>
    </row>
    <row r="7" spans="1:3" ht="15.75">
      <c r="A7" s="100" t="s">
        <v>332</v>
      </c>
      <c r="B7" s="100">
        <v>1673</v>
      </c>
      <c r="C7" s="100">
        <v>1673</v>
      </c>
    </row>
    <row r="8" spans="1:3" ht="15.75">
      <c r="A8" s="100" t="s">
        <v>331</v>
      </c>
      <c r="B8" s="100">
        <v>131</v>
      </c>
      <c r="C8" s="100">
        <v>131</v>
      </c>
    </row>
    <row r="9" spans="1:3" ht="15.75">
      <c r="A9" s="100" t="s">
        <v>326</v>
      </c>
      <c r="B9" s="100">
        <v>374</v>
      </c>
      <c r="C9" s="100">
        <v>374</v>
      </c>
    </row>
    <row r="10" spans="1:3" ht="15.75">
      <c r="A10" s="100" t="s">
        <v>327</v>
      </c>
      <c r="B10" s="100">
        <v>-1249</v>
      </c>
      <c r="C10" s="100">
        <v>-1249</v>
      </c>
    </row>
    <row r="11" spans="1:3" ht="15.75">
      <c r="A11" s="100" t="s">
        <v>330</v>
      </c>
      <c r="B11" s="100">
        <v>3000</v>
      </c>
      <c r="C11" s="100">
        <v>3000</v>
      </c>
    </row>
    <row r="12" spans="1:3" ht="15.75">
      <c r="A12" s="100" t="s">
        <v>328</v>
      </c>
      <c r="B12" s="100">
        <v>1558</v>
      </c>
      <c r="C12" s="100">
        <v>1558</v>
      </c>
    </row>
    <row r="13" spans="1:3" ht="31.5">
      <c r="A13" s="19" t="s">
        <v>329</v>
      </c>
      <c r="B13" s="19">
        <v>865</v>
      </c>
      <c r="C13" s="19">
        <v>865</v>
      </c>
    </row>
    <row r="14" spans="1:3" ht="15.75">
      <c r="A14" s="63" t="s">
        <v>335</v>
      </c>
      <c r="B14" s="196">
        <v>2940</v>
      </c>
      <c r="C14" s="196">
        <v>2940</v>
      </c>
    </row>
    <row r="15" spans="1:3" ht="15.75">
      <c r="A15" s="63" t="s">
        <v>343</v>
      </c>
      <c r="B15" s="196">
        <v>23</v>
      </c>
      <c r="C15" s="196">
        <v>23</v>
      </c>
    </row>
    <row r="16" spans="1:3" ht="15.75">
      <c r="A16" s="63" t="s">
        <v>364</v>
      </c>
      <c r="B16" s="196"/>
      <c r="C16" s="196">
        <v>625</v>
      </c>
    </row>
    <row r="17" spans="1:3" s="84" customFormat="1" ht="15.75">
      <c r="A17" s="63" t="s">
        <v>365</v>
      </c>
      <c r="B17" s="196"/>
      <c r="C17" s="196">
        <v>107</v>
      </c>
    </row>
    <row r="18" spans="1:3" ht="15.75">
      <c r="A18" s="63" t="s">
        <v>366</v>
      </c>
      <c r="B18" s="196"/>
      <c r="C18" s="196">
        <v>162</v>
      </c>
    </row>
    <row r="19" spans="1:3" s="84" customFormat="1" ht="15.75">
      <c r="A19" s="63" t="s">
        <v>336</v>
      </c>
      <c r="B19" s="196">
        <v>11204</v>
      </c>
      <c r="C19" s="196">
        <v>11204</v>
      </c>
    </row>
    <row r="20" spans="1:3" ht="47.25">
      <c r="A20" s="66" t="s">
        <v>128</v>
      </c>
      <c r="B20" s="20">
        <f>SUM(B5:B19)</f>
        <v>32937</v>
      </c>
      <c r="C20" s="20">
        <f>SUM(C5:C19)</f>
        <v>34464</v>
      </c>
    </row>
    <row r="21" spans="1:3" ht="15.75">
      <c r="A21" s="10"/>
      <c r="B21" s="10"/>
      <c r="C21" s="10"/>
    </row>
    <row r="22" spans="1:3" ht="31.5">
      <c r="A22" s="66" t="s">
        <v>222</v>
      </c>
      <c r="B22" s="20">
        <v>0</v>
      </c>
      <c r="C22" s="20">
        <v>0</v>
      </c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&amp;C&amp;"Times New Roman,Normál"9. melléklet a 3/2013. (II.28.) önkormányzati rendelethez &amp;X4&amp;R&amp;"Times New Roman,Normál"Hatály: 2013.09.24-</oddHeader>
    <oddFooter>&amp;L&amp;"Times New Roman,Normál"&amp;X4&amp;X Módosította a 13/2013.(IX.23.) önkormányzati rendelet Hatályos: 2013.09.24.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PH</cp:lastModifiedBy>
  <cp:lastPrinted>2013-10-07T12:46:21Z</cp:lastPrinted>
  <dcterms:created xsi:type="dcterms:W3CDTF">2013-01-22T19:33:25Z</dcterms:created>
  <dcterms:modified xsi:type="dcterms:W3CDTF">2013-10-30T13:47:59Z</dcterms:modified>
  <cp:category/>
  <cp:version/>
  <cp:contentType/>
  <cp:contentStatus/>
</cp:coreProperties>
</file>