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1.mell.Címrend" sheetId="1" r:id="rId1"/>
    <sheet name="2.mell.Pénzmaradvány" sheetId="2" r:id="rId2"/>
    <sheet name="3.mell.Külső finansz." sheetId="3" r:id="rId3"/>
    <sheet name="4.mell.3.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</sheets>
  <definedNames/>
  <calcPr fullCalcOnLoad="1"/>
</workbook>
</file>

<file path=xl/sharedStrings.xml><?xml version="1.0" encoding="utf-8"?>
<sst xmlns="http://schemas.openxmlformats.org/spreadsheetml/2006/main" count="1166" uniqueCount="632">
  <si>
    <t xml:space="preserve">  -Kötelező feladatok</t>
  </si>
  <si>
    <t xml:space="preserve">  -Önként vállalt feladatok</t>
  </si>
  <si>
    <t xml:space="preserve">  -Államigazgatási feladatok</t>
  </si>
  <si>
    <t>Közös Hivatal összesen</t>
  </si>
  <si>
    <t xml:space="preserve">Balatonkeresztúr Község Önkormányzat </t>
  </si>
  <si>
    <t>Balatonkeresztúr Önkormányzat összesen</t>
  </si>
  <si>
    <t xml:space="preserve">Balatonkeresztúr Község Önkormányzat közfoglalkoztatott létszám összesen: 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</si>
  <si>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</si>
  <si>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</si>
  <si>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</si>
  <si>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</si>
  <si>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</si>
  <si>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</si>
  <si>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</si>
  <si>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</si>
  <si>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</si>
  <si>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</si>
  <si>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</si>
  <si>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</si>
  <si>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</si>
  <si>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</si>
  <si>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</si>
  <si>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</si>
  <si>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</si>
  <si>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</si>
  <si>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</si>
  <si>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</si>
  <si>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</si>
  <si>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</si>
  <si>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</si>
  <si>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</si>
  <si>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</si>
  <si>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</si>
  <si>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</si>
  <si>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</si>
  <si>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</si>
  <si>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</si>
  <si>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</si>
  <si>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</si>
  <si>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</si>
  <si>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</si>
  <si>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</si>
  <si>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</si>
  <si>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</si>
  <si>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</si>
  <si>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</si>
  <si>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</si>
  <si>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</si>
  <si>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</si>
  <si>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</si>
  <si>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</si>
  <si>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</si>
  <si>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</si>
  <si>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</si>
  <si>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</si>
  <si>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</si>
  <si>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</si>
  <si>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</si>
  <si>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</si>
  <si>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</si>
  <si>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</si>
  <si>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</si>
  <si>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</si>
  <si>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</si>
  <si>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</si>
  <si>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</si>
  <si>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</si>
  <si>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</si>
  <si>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</si>
  <si>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</si>
  <si>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</si>
  <si>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</si>
  <si>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</si>
  <si>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</si>
  <si>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</si>
  <si>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</si>
  <si>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</si>
  <si>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</si>
  <si>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</si>
  <si>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</si>
  <si>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</si>
  <si>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</si>
  <si>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</si>
  <si>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</si>
  <si>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</si>
  <si>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</si>
  <si>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</si>
  <si>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</si>
  <si>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</si>
  <si>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</si>
  <si>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</si>
  <si>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 xml:space="preserve">  - ebből: idegenforgalmi adó ellenőrök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</si>
  <si>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</si>
  <si>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</si>
  <si>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</si>
  <si>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</si>
  <si>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</si>
  <si>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</si>
  <si>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</si>
  <si>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</si>
  <si>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</si>
  <si>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</si>
  <si>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</si>
  <si>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</si>
  <si>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</si>
  <si>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</si>
  <si>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</si>
  <si>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</si>
  <si>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</si>
  <si>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</si>
  <si>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</si>
  <si>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</si>
  <si>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</si>
  <si>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</si>
  <si>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</si>
  <si>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</si>
  <si>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</si>
  <si>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</si>
  <si>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</si>
  <si>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</si>
  <si>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</si>
  <si>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</si>
  <si>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</si>
  <si>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</si>
  <si>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</si>
  <si>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</si>
  <si>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</si>
  <si>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</si>
  <si>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</si>
  <si>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Önkormányzat által irányított költségvetési szervek</t>
  </si>
  <si>
    <t>Önkormányzat által irányított költségvetési szervek kiadásai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</si>
  <si>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</si>
  <si>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</si>
  <si>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</si>
  <si>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</si>
  <si>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</si>
  <si>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</si>
  <si>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Önkormányzat által irányított költségvetési szervek bevételei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</si>
  <si>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</si>
  <si>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</si>
  <si>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</si>
  <si>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</si>
  <si>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</si>
  <si>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</si>
  <si>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</si>
  <si>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</si>
  <si>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</si>
  <si>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</si>
  <si>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</si>
  <si>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</si>
  <si>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</si>
  <si>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</si>
  <si>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</si>
  <si>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</si>
  <si>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</si>
  <si>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 xml:space="preserve"> - Dologi jellegű kiadás</t>
  </si>
  <si>
    <t xml:space="preserve"> - Egyéb működési célú kiadás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</si>
  <si>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</si>
  <si>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</si>
  <si>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</si>
  <si>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</si>
  <si>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</si>
  <si>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</si>
  <si>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</si>
  <si>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</si>
  <si>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</si>
  <si>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</si>
  <si>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</si>
  <si>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</si>
  <si>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</si>
  <si>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</si>
  <si>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</si>
  <si>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</si>
  <si>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</si>
  <si>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</si>
  <si>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</si>
  <si>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Balatonkeresztúr Község Önkormányzat Címrendje</t>
  </si>
  <si>
    <t>Cím</t>
  </si>
  <si>
    <t>Alcím</t>
  </si>
  <si>
    <t>Sor- szám</t>
  </si>
  <si>
    <t>Balatonkeresztúr Önkormányzat</t>
  </si>
  <si>
    <t>Szolgáltató Szervezet</t>
  </si>
  <si>
    <t>Balatonkeresztúr Önkormányzat mindösszesen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</si>
  <si>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</si>
  <si>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</si>
  <si>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</si>
  <si>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</si>
  <si>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</si>
  <si>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</si>
  <si>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</si>
  <si>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</si>
  <si>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</si>
  <si>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</si>
  <si>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</si>
  <si>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</si>
  <si>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</si>
  <si>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 xml:space="preserve"> - Szolgáltató Szervezet</t>
  </si>
  <si>
    <t>Tagdíj Marcali kistérség</t>
  </si>
  <si>
    <t>Énekkar támogatás</t>
  </si>
  <si>
    <t>Sportkör támogatás</t>
  </si>
  <si>
    <t>Bursa Hungarica támogatás</t>
  </si>
  <si>
    <t>Horgászegyesület támogatás</t>
  </si>
  <si>
    <t>DRV beruházás támogatás</t>
  </si>
  <si>
    <t>Tagdíj Borút Egyesület</t>
  </si>
  <si>
    <t>Polgármesteri támogatási keret</t>
  </si>
  <si>
    <t>Védőnői szolgálat támogatás Balatonmária Önkormányzat</t>
  </si>
  <si>
    <t>Előző évi alapszolgáltatási feladat elszámolás</t>
  </si>
  <si>
    <t>Fergeteges Forgatag Táncbarát Kör támogatás</t>
  </si>
  <si>
    <t>Gyöngyvirág Népdalkör támogatás</t>
  </si>
  <si>
    <t>Ősz Idő Nyugdíjas Klub támogatás</t>
  </si>
  <si>
    <t>Polgárőrség támogatás</t>
  </si>
  <si>
    <t>Helyi tűzoltók támogatása</t>
  </si>
  <si>
    <t>Balaton Old Boys Együttes támogatás</t>
  </si>
  <si>
    <t>Alapítványok, szövetségek támogatása</t>
  </si>
  <si>
    <t>Tagdíj Keresztúr Nevű Települések</t>
  </si>
  <si>
    <t>Tagdíj Jégeső elhárítás</t>
  </si>
  <si>
    <t>Tagdíj Balatoni szövetség</t>
  </si>
  <si>
    <t>Tagdíj polgárvédelem</t>
  </si>
  <si>
    <t>Támogatás Keresztúri Találkozó</t>
  </si>
  <si>
    <t>BALATONKERESZTÚR KÖZSÉG ÖNKORMÁNYZAT ÁLTAL FELVETT HITELÁLLOMÁNY ALAKULÁSA LEJÁRAT ÉS ESZKÖZÖK SZERINTI BONTÁSBAN</t>
  </si>
  <si>
    <t>TÁJÉKOZTATÓ BALATONKERESZTÚR KÖZSÉG ÖNKORMÁNYZAT TÖBB ÉVES KIHATÁSSAL JÁRÓ FELADATAINAK ELŐIRÁNYZATÁRÓL ÉVES BONTÁSBAN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</si>
  <si>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</si>
  <si>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</si>
  <si>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</si>
  <si>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</si>
  <si>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</si>
  <si>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</si>
  <si>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</si>
  <si>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</si>
  <si>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</si>
  <si>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</si>
  <si>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</si>
  <si>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</si>
  <si>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</si>
  <si>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</si>
  <si>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</si>
  <si>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</si>
  <si>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</si>
  <si>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</si>
  <si>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</si>
  <si>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</si>
  <si>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</si>
  <si>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</si>
  <si>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</si>
  <si>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</si>
  <si>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</si>
  <si>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</si>
  <si>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</si>
  <si>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</si>
  <si>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</si>
  <si>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</si>
  <si>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</si>
  <si>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</si>
  <si>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</si>
  <si>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</si>
  <si>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</si>
  <si>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</si>
  <si>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</si>
  <si>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</si>
  <si>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</si>
  <si>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</si>
  <si>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</si>
  <si>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</si>
  <si>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</si>
  <si>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</si>
  <si>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</si>
  <si>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</si>
  <si>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Közvilágítás korszerűsítés ( KÖZVIL részvény) 2008.04.01-2018.03.31</t>
  </si>
  <si>
    <t>Turisztikai Egyesület támogatás Iroda működésre</t>
  </si>
  <si>
    <t xml:space="preserve"> </t>
  </si>
  <si>
    <t xml:space="preserve">     Kimutatás a Balatonkeresztúr Önkormányzat által nyújtott közvetett támogatásokról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</si>
  <si>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</si>
  <si>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</si>
  <si>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</si>
  <si>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</si>
  <si>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</si>
  <si>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</si>
  <si>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</si>
  <si>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</si>
  <si>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</si>
  <si>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</si>
  <si>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</si>
  <si>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</si>
  <si>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</si>
  <si>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</si>
  <si>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</si>
  <si>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</si>
  <si>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</si>
  <si>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</si>
  <si>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</si>
  <si>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</si>
  <si>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</si>
  <si>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</si>
  <si>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</si>
  <si>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</si>
  <si>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</si>
  <si>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</si>
  <si>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</si>
  <si>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</si>
  <si>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</si>
  <si>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</si>
  <si>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</si>
  <si>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</si>
  <si>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</si>
  <si>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</si>
  <si>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</si>
  <si>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</si>
  <si>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</si>
  <si>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</si>
  <si>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</si>
  <si>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</si>
  <si>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</si>
  <si>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</si>
  <si>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</si>
  <si>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</si>
  <si>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</si>
  <si>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</si>
  <si>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</si>
  <si>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</si>
  <si>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</si>
  <si>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</si>
  <si>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</si>
  <si>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</si>
  <si>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</si>
  <si>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</si>
  <si>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</si>
  <si>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</si>
  <si>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</si>
  <si>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</si>
  <si>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</si>
  <si>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</si>
  <si>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</si>
  <si>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</si>
  <si>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</si>
  <si>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</si>
  <si>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</si>
  <si>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</si>
  <si>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</si>
  <si>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1. Nyaraló </t>
  </si>
  <si>
    <t>Adó tétel                  500Ft / m2</t>
  </si>
  <si>
    <t xml:space="preserve"> Nyaralók adótétele  500Ft / m2</t>
  </si>
  <si>
    <t xml:space="preserve"> Kedvezmény           0 Ft /m2</t>
  </si>
  <si>
    <t xml:space="preserve">   </t>
  </si>
  <si>
    <t>2. Lakás</t>
  </si>
  <si>
    <t>Adótétel                   500Ft / m2</t>
  </si>
  <si>
    <t>Lakások adótétele      100Ft / m2</t>
  </si>
  <si>
    <t>Kedvezmény             400Ft /m2</t>
  </si>
  <si>
    <t xml:space="preserve">E kedvezményben benne van a személyenként adott 25 m2 /fő kedvezmény is. </t>
  </si>
  <si>
    <t xml:space="preserve">                  </t>
  </si>
  <si>
    <t xml:space="preserve">  IV/1. sor  Telekadónál </t>
  </si>
  <si>
    <t xml:space="preserve">                 </t>
  </si>
  <si>
    <t>1. Nyaralótelek</t>
  </si>
  <si>
    <t>Adótétel                           60 Ft/ m2</t>
  </si>
  <si>
    <t>Nyaralótelkek adótétele       60 Ft/ m2</t>
  </si>
  <si>
    <t>Kedvezmény                       0Ft/ m2</t>
  </si>
  <si>
    <t>2. Lakótelek</t>
  </si>
  <si>
    <t>Adótétel                              60Ft / m2</t>
  </si>
  <si>
    <t>Lakótelek adótétele:              20Ft / m2</t>
  </si>
  <si>
    <t>Kedvezmény                       40Ft / m2</t>
  </si>
  <si>
    <t xml:space="preserve">                     </t>
  </si>
  <si>
    <t xml:space="preserve">                    Építményadó kedvezmény összesen:                10.933 e Ft,</t>
  </si>
  <si>
    <t>Összes kedvezmény  76 db lakótelek esetén</t>
  </si>
  <si>
    <t xml:space="preserve">                         (0+2055+534)</t>
  </si>
  <si>
    <t>Telekadó kedvezmény összesen:                                           2.589 e Ft</t>
  </si>
  <si>
    <t xml:space="preserve">Balatonkeresztúr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</si>
  <si>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</si>
  <si>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</si>
  <si>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</si>
  <si>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</si>
  <si>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</si>
  <si>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</si>
  <si>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</si>
  <si>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</si>
  <si>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</si>
  <si>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</si>
  <si>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</si>
  <si>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</si>
  <si>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</si>
  <si>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</si>
  <si>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</si>
  <si>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</si>
  <si>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</si>
  <si>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</si>
  <si>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</si>
  <si>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</si>
  <si>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</si>
  <si>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</si>
  <si>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</si>
  <si>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</si>
  <si>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</si>
  <si>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</si>
  <si>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</si>
  <si>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</si>
  <si>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</si>
  <si>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</si>
  <si>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</si>
  <si>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</si>
  <si>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</si>
  <si>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</si>
  <si>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</si>
  <si>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</si>
  <si>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</si>
  <si>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</si>
  <si>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</si>
  <si>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</si>
  <si>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</si>
  <si>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</si>
  <si>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</si>
  <si>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</si>
  <si>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</si>
  <si>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</si>
  <si>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</si>
  <si>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</si>
  <si>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</si>
  <si>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</si>
  <si>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</si>
  <si>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</si>
  <si>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</si>
  <si>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</si>
  <si>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</si>
  <si>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</si>
  <si>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</si>
  <si>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</si>
  <si>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BALATONKERESZTÚR KÖZSÉG ÖNKORMÁNYZAT 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</si>
  <si>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</si>
  <si>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</si>
  <si>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</si>
  <si>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</si>
  <si>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</si>
  <si>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</si>
  <si>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</si>
  <si>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</si>
  <si>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Működési többlet</t>
  </si>
  <si>
    <t>Kötelező feladat</t>
  </si>
  <si>
    <t>Önként vállalt feladat</t>
  </si>
  <si>
    <t>Államigazgatási feladat</t>
  </si>
  <si>
    <t>Balatonkeresztúri Közös Önkormányzati Hivatal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</si>
  <si>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</si>
  <si>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</si>
  <si>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</si>
  <si>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</si>
  <si>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</si>
  <si>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</si>
  <si>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- Közös Hivatal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</si>
  <si>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</si>
  <si>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</si>
  <si>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</si>
  <si>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</si>
  <si>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</si>
  <si>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>Egyéb</t>
  </si>
  <si>
    <t xml:space="preserve">Belső ellenőrzés társulási díj Marcali kistérség </t>
  </si>
  <si>
    <t>Orvosi ügyelet társulási díj Marcali kistérség</t>
  </si>
  <si>
    <t>Óvoda támogatás kistérségi társulás</t>
  </si>
  <si>
    <t>Tagdíj Balatongyöngye Vidékfejlesztési Társulás</t>
  </si>
  <si>
    <t xml:space="preserve">LAKOSSÁGNAK NYÚJTOTT TÁMOGATÁSOK </t>
  </si>
  <si>
    <t>Köztemetés</t>
  </si>
  <si>
    <t>BALATONKERESZTÚR ÖNKORMÁNYZAT</t>
  </si>
  <si>
    <t>Szemétdíj visszatérítés</t>
  </si>
  <si>
    <t>Térítési díj átvállalás</t>
  </si>
  <si>
    <t>Idősek karácsonyi támogatása</t>
  </si>
  <si>
    <t>Adatok: 1000 Ft-ban</t>
  </si>
  <si>
    <t xml:space="preserve">Balatonkeresztúr Község Önkormányzat beruházási kiadásai összesen: </t>
  </si>
  <si>
    <t xml:space="preserve">Balatonkeresztúr Község Önkormányzat fejlesztési kiadásai összesen: </t>
  </si>
  <si>
    <t>Önkormányzati támogatás</t>
  </si>
  <si>
    <t xml:space="preserve"> - Működési kölcsön visszatérülés</t>
  </si>
  <si>
    <t>Tankönyv támogatás</t>
  </si>
  <si>
    <t>Költségvetési támogatás</t>
  </si>
  <si>
    <t>Működési célú kölcsön visszatérítés</t>
  </si>
  <si>
    <t xml:space="preserve">  - Fordított Áfa</t>
  </si>
  <si>
    <t>Balatoni Szociális Társulás pénz átadás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</si>
  <si>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</si>
  <si>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</si>
  <si>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</si>
  <si>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</si>
  <si>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</si>
  <si>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</si>
  <si>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Mindösszesen: </t>
  </si>
  <si>
    <t xml:space="preserve">Működési célú pénzeszköz átadás ÁHT-n kívülre </t>
  </si>
  <si>
    <t>az önkormányzat költségvetési szervei</t>
  </si>
  <si>
    <t>Szolgáltató Szervezet működési bevételei</t>
  </si>
  <si>
    <t xml:space="preserve">Közös Önkormányzati Hivatal működési bevételei </t>
  </si>
  <si>
    <t>Balatonkeresztúri Közös Hivatal támogatás értékű bevételei</t>
  </si>
  <si>
    <t>Költségvetési szervek támogatás értékű bevételei</t>
  </si>
  <si>
    <t>Költségvetési szervek véglegesen átvett működési célú pénzeszközei</t>
  </si>
  <si>
    <t>Költségvetési szervek költségvetési bevételei</t>
  </si>
  <si>
    <t xml:space="preserve">Balatonkeresztúri Közös Hivatal működési bevételei </t>
  </si>
  <si>
    <t>Költségvetési szervek működési célú pénzmaradványa</t>
  </si>
  <si>
    <t xml:space="preserve">Balatonkeresztúri Közös Hivatal működési célú pénzmaradványa </t>
  </si>
  <si>
    <t>Balatonkeresztúri Közös Hivatal kiadásai</t>
  </si>
  <si>
    <t>Szolgáltató Szervezet költségvetési szerv beruházásai</t>
  </si>
  <si>
    <t>Szolgáltató Szervezet költségvetési szerv felújítási kiadásai</t>
  </si>
  <si>
    <t>Közös Önkormányzati Hivatal beruházásai</t>
  </si>
  <si>
    <t>Közös Önkormányzati Hivatal felújítási kiadásai</t>
  </si>
  <si>
    <t>Közös Önkormányzati Hivatal felhalmozási célú költségvetési kiadás összesen:</t>
  </si>
  <si>
    <t>Szolgáltató Szervezet költségvetési szerv kiadásai</t>
  </si>
  <si>
    <t>Közös Önkormányzati Hivatal költségvetési szerv</t>
  </si>
  <si>
    <t>Szolgáltató Szervezet költségvetési szerv</t>
  </si>
  <si>
    <t>Marcali kistérség Igazgatási társulási díj</t>
  </si>
  <si>
    <t>Sportkör támogatás traktor működtetésre</t>
  </si>
  <si>
    <t>Hulladékgazdálkodási társulási hozzájárulás</t>
  </si>
  <si>
    <t>Közös Önkormányzati Hivatal egyéb működési kiadása</t>
  </si>
  <si>
    <t>Szolgáltató Szervezet költségvetési szerv egyéb működési kiadása</t>
  </si>
  <si>
    <t>Önkormányzat által irányított költségvetési szervek beruházás</t>
  </si>
  <si>
    <t>Működési célú bevétel összesen</t>
  </si>
  <si>
    <t>Működési kiadás összesen</t>
  </si>
  <si>
    <t>Felhalmozási kiadások összesen</t>
  </si>
  <si>
    <t>Felhalmozási tartalék</t>
  </si>
  <si>
    <t>Összes kedvezmény 720 lakás esetében</t>
  </si>
  <si>
    <t xml:space="preserve">                     (0+11721=11721)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</si>
  <si>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</si>
  <si>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</si>
  <si>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</si>
  <si>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</si>
  <si>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</si>
  <si>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</si>
  <si>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</si>
  <si>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</si>
  <si>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</si>
  <si>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</si>
  <si>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</si>
  <si>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</si>
  <si>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</si>
  <si>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</si>
  <si>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</si>
  <si>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</si>
  <si>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</si>
  <si>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</si>
  <si>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</si>
  <si>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</si>
  <si>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</si>
  <si>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</si>
  <si>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</si>
  <si>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</si>
  <si>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</si>
  <si>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</si>
  <si>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</si>
  <si>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2016.év</t>
  </si>
  <si>
    <t>2017.év</t>
  </si>
  <si>
    <t>Működési célú kölcsön visszatérülés</t>
  </si>
  <si>
    <t>Működési célú kölcsön nyújtás</t>
  </si>
  <si>
    <t xml:space="preserve">  - Vállalkozástól átvett pénz átvett pénz</t>
  </si>
  <si>
    <t>2018.év</t>
  </si>
  <si>
    <t>Szolgáltató Szervezet költségvetési szerv felhalmozási célú költségvetési kiadás összesen:</t>
  </si>
  <si>
    <t>B.mária Akácfa,Árvácska,Keszeg utca közvilágítás 50%</t>
  </si>
  <si>
    <t>Egyházközségnek nyújtott működési támogatás</t>
  </si>
  <si>
    <t>Balatonkeresztúr Önkormányzat (Látogatóközpont)</t>
  </si>
  <si>
    <t>Balatonkeresztúr Önkormányzat (Játszóház)</t>
  </si>
  <si>
    <t>Balatonkeresztúr Önkormányzat (Polgármester)</t>
  </si>
  <si>
    <t>Balatonkeresztúr Önkormányzat (Konyha)</t>
  </si>
  <si>
    <t>Balatonkeresztúr Önkormányzat (Könyvtár)</t>
  </si>
  <si>
    <t xml:space="preserve">Balatonkeresztúr Község Önkormányzat mindösszesen: </t>
  </si>
  <si>
    <t>2023. dec.31.</t>
  </si>
  <si>
    <t>2024. dec.31.</t>
  </si>
  <si>
    <t>2025. dec.31.</t>
  </si>
  <si>
    <t>2015. évi előirányzat</t>
  </si>
  <si>
    <t xml:space="preserve">  - Fejezeti kezelésű előirányzattól felújítási célú támogatásértékű bevétel EU-s programokra  </t>
  </si>
  <si>
    <t>Finanszírozási kiadások</t>
  </si>
  <si>
    <t xml:space="preserve">  - Finanszírozási kiadások</t>
  </si>
  <si>
    <t>Finanszírozási kiadás</t>
  </si>
  <si>
    <t xml:space="preserve">  - Helyi önkormányzatok működésének általános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</si>
  <si>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</si>
  <si>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</si>
  <si>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Működési célú költségvetési támogatások és kiegészítő támogatások</t>
  </si>
  <si>
    <t xml:space="preserve">  - Civil szervezettől átvett pénz</t>
  </si>
  <si>
    <t>2016.évi költségvetés</t>
  </si>
  <si>
    <t>a 2016.évi költségvetési évet követő három év</t>
  </si>
  <si>
    <t>2019.év</t>
  </si>
  <si>
    <t>Értékpapír visszatérülés</t>
  </si>
  <si>
    <t>Finanszírozási bevételek</t>
  </si>
  <si>
    <t>BALATONKERESZTÚR KÖZSÉG ÖNKORMÁNYZAT 2016. ÉVI BEVÉTELEINEK MÉRLEGSZERŰ BEMUTATÁSA</t>
  </si>
  <si>
    <t>BALATONKERESZTÚR KÖZSÉG ÖNKORMÁNYZAT 2016. ÉVI KIADÁSAINAK MÉRLEGSZERŰ BEMUTATÁSA</t>
  </si>
  <si>
    <t>BALATONKERESZTÚR KÖZSÉG ÖNKORMÁNYZAT 2016. ÉVI KÖLTSÉGVETÉSI BEVÉTELEI</t>
  </si>
  <si>
    <t>BALATONKERESZTÚR KÖZSÉG ÖNKORMÁNYZAT 2016. ÉVI KÖLTSÉGVETÉSI  KIADÁSAI</t>
  </si>
  <si>
    <t>2016.ÉVI KÖLTSÉGVETÉS</t>
  </si>
  <si>
    <t xml:space="preserve"> BALATONKERESZTÚR KÖZSÉG ÖNKORMÁNYZAT 2016. ÉVI TÁMOGATÁSÉRTÉKŰ ÉS ÁLLAMHÁZTARTÁSON KÍVÜLRE ÁTADOTT MŰKÖDÉSI ÉS FELHALMOZÁSI  KIADÁSOK</t>
  </si>
  <si>
    <t>BALATONKERESZTÚR KÖZSÉG ÖNKORMÁNYZAT 2016. ÉVI BERUHÁZÁS KIADÁSAI CÉLONKÉNT</t>
  </si>
  <si>
    <t>BALATONKERESZTÚR KÖZSÉG ÖNKORMÁNYZAT 2016. ÉVI FELÚJÍTÁS KIADÁSAI CÉLONKÉNT</t>
  </si>
  <si>
    <t>BALATONKERESZTÚR KÖZSÉG ÖNKORMÁNYZAT 2016. ÉVI EURÓPAI UNIÓS TÁMOGATÁSSAL MEGVALÓSULÓ PROGRAMOK, PROJEKTEK</t>
  </si>
  <si>
    <t>BALATONKERESZTÚR KÖZSÉG ÖNKORMÁNYZAT KÖLTSÉGVETÉSI SZERVEINEK 2016. ÉVI ENGEDÉLYEZETT LÉTSZÁM ADATAI</t>
  </si>
  <si>
    <t>BALATONKERESZTÚR KÖZSÉG ÖNKORMÁNYZAT KÖLTSÉGVETÉSI SZERVEINEK 2016. ÉVI KÖZFOGLALKOZTATOTTAK LÉTSZÁM ADATAI</t>
  </si>
  <si>
    <t>BALATONKERESZTÚR KÖZSÉG ÖNKORMÁNYZAT MŰKÖDÉSI ÉS FELHALMOZÁSI CÉLÚ BEVÉTELEI ÉS KIADÁSAI 2016. ÉVRE</t>
  </si>
  <si>
    <t>BALATONKERESZTÚR KÖZSÉG ÖNKORMÁNYZAT 2016. ÉVI TARTALÉKAI</t>
  </si>
  <si>
    <t>Balatonkeresztúr Önkormányzat 2016.évi előirányzat felhasználási ütemterve</t>
  </si>
  <si>
    <t xml:space="preserve">                             2016.évi költségvetés</t>
  </si>
  <si>
    <t>Kincstárjegy visszatérülés</t>
  </si>
  <si>
    <t>Lakásfenntartási támogatás települési</t>
  </si>
  <si>
    <t xml:space="preserve">Rendkívüli települési támogatás </t>
  </si>
  <si>
    <t>Temetési segély települési</t>
  </si>
  <si>
    <t>Kelengye támogatás települési</t>
  </si>
  <si>
    <t>Gyógyszertámogatás települési</t>
  </si>
  <si>
    <t>2014-2015.évi állami támogatás átadás B.mária Önkormányzat</t>
  </si>
  <si>
    <t>Energia díj 2012-2015.között B.mária</t>
  </si>
  <si>
    <t>Zenekar támogatás</t>
  </si>
  <si>
    <t>Turisztikai Egyesület támogatás pályázathoz</t>
  </si>
  <si>
    <t>Utak felújítása</t>
  </si>
  <si>
    <t>Edények poharak beszerzése konyha</t>
  </si>
  <si>
    <t>Telefon polgármester</t>
  </si>
  <si>
    <t>Iskola járda, kerítés</t>
  </si>
  <si>
    <t>Orvosi rendelő TV beszerzés</t>
  </si>
  <si>
    <t>Látogatóközpont kis értékű tárgyi eszköz</t>
  </si>
  <si>
    <t>Játszóház kis értékű tárgyi eszköz</t>
  </si>
  <si>
    <t>Útőr közmunka program kis értékű tárgyi eszköz</t>
  </si>
  <si>
    <t>Szociális ráépülő belvíz közmunka program kis értékű tárgyi eszköz</t>
  </si>
  <si>
    <t>Íróasztal,székek,egyéb kis értékű tárgyi eszköz Szolgáltató Szervezet</t>
  </si>
  <si>
    <t>Lomb és kaszálék felszívó Szolgáltató Szervezet</t>
  </si>
  <si>
    <t>Lemezgarázs Szolgáltató Szervezet</t>
  </si>
  <si>
    <t>Sporttelep kis értékű tárgyi eszköz Szolg.Szerv.</t>
  </si>
  <si>
    <t>Sportcsarnok kis értékű tárgyi eszköz Szolg.Szerv.</t>
  </si>
  <si>
    <t>Légkondicionáló Közös Hivatal</t>
  </si>
  <si>
    <t>Számítógépek, egyéb kis értékű tárgyi eszközök Közös Hivatal</t>
  </si>
  <si>
    <t>1. melléklet a  4/2016.(II.19.) önkormányzati rendelethez</t>
  </si>
  <si>
    <t>2.melléklet a 4/2016.(II.19.) önkormányzati rendelethez</t>
  </si>
  <si>
    <t>3.melléklet a 4/2016.(II.19.) önkormányzati rendelethez</t>
  </si>
  <si>
    <t>4.melléklet a 4/2016.(II.19.) önkormányzati rendelethez</t>
  </si>
  <si>
    <t xml:space="preserve">5.melléklet a 4/2016.(II.19.) önkormányzati rendelethez </t>
  </si>
  <si>
    <t>6.melléklet a 4/2016.(II.19.) önkormányzati rendelethez</t>
  </si>
  <si>
    <t>7.melléklet a 4/2016.(II.19.) önkormányzati rendelethez</t>
  </si>
  <si>
    <t xml:space="preserve">8. melléklet a 4/2016.(II.19.) önkormányzati rendelethez </t>
  </si>
  <si>
    <t xml:space="preserve">9. melléklet a 4/2016.(II.19.) önkormányzati rendelethez </t>
  </si>
  <si>
    <t xml:space="preserve">10.melléklet a 4/2016.(II.19.) önkormányzati rendelethez </t>
  </si>
  <si>
    <t xml:space="preserve">11. melléklet a 4/2016.(II.19.) önkormányzati rendelethez </t>
  </si>
  <si>
    <t>12. melléklet a 4/2016.(II.19.) önkormányzati rendelethez</t>
  </si>
  <si>
    <t>13. melléklet a  4/2016.(II.19.) önkormányzati rendelethez</t>
  </si>
  <si>
    <t xml:space="preserve">14. melléklet a 4/2016.(II.19.) önkormányzati rendelethez </t>
  </si>
  <si>
    <t>15. melléklet a 4/2016.(II.19.) önkormányzati rendelethez</t>
  </si>
  <si>
    <t xml:space="preserve">16. melléklet a 4/2016.(II.19.) önkormányzati rendelethez </t>
  </si>
  <si>
    <t>17. melléklet a  4/2016.(II.19.) önkormányzati rendelethez</t>
  </si>
  <si>
    <t>18. melléklet a  4/2016.(II.19.) önkormányzati rendelethez</t>
  </si>
  <si>
    <t>19. melléklet a  4/2016.(II.19.) önkormányzati rendelethez</t>
  </si>
  <si>
    <t>20.melléklet a  4/2016.(II.19.) önkormányzati rendelethez</t>
  </si>
  <si>
    <t xml:space="preserve">21. melléklet a 4/2016.(II.19.) önkormányzati rendelethez </t>
  </si>
  <si>
    <t xml:space="preserve">22.melléklet a 4/2016.(II.19.) önkormányzati rendelethez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</si>
</sst>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61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6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0" fillId="0" borderId="11" xfId="56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3" fontId="2" fillId="0" borderId="2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5.421875" style="217" customWidth="1"/>
    <col min="2" max="2" width="17.28125" style="217" customWidth="1"/>
    <col min="3" max="3" width="15.8515625" style="217" customWidth="1"/>
    <col min="4" max="6" width="7.8515625" style="217" customWidth="1"/>
    <col min="7" max="7" width="8.421875" style="217" customWidth="1"/>
    <col min="8" max="8" width="7.7109375" style="217" customWidth="1"/>
    <col min="9" max="9" width="7.8515625" style="217" customWidth="1"/>
    <col min="10" max="11" width="8.00390625" style="217" customWidth="1"/>
    <col min="12" max="12" width="7.57421875" style="217" customWidth="1"/>
    <col min="13" max="13" width="7.00390625" style="217" customWidth="1"/>
    <col min="14" max="14" width="7.57421875" style="217" customWidth="1"/>
    <col min="15" max="15" width="7.8515625" style="217" customWidth="1"/>
    <col min="16" max="16384" width="9.140625" style="217" customWidth="1"/>
  </cols>
  <sheetData>
    <row r="1" spans="3:15" ht="11.25" customHeight="1">
      <c r="C1" s="353"/>
      <c r="D1" s="353"/>
      <c r="E1" s="353"/>
      <c r="F1" s="353"/>
      <c r="I1" s="411" t="s">
        <v>610</v>
      </c>
      <c r="J1" s="355"/>
      <c r="K1" s="355"/>
      <c r="L1" s="355"/>
      <c r="M1" s="355"/>
      <c r="N1" s="355"/>
      <c r="O1" s="355"/>
    </row>
    <row r="2" spans="4:7" ht="11.25">
      <c r="D2" s="216"/>
      <c r="E2" s="216"/>
      <c r="F2" s="216"/>
      <c r="G2" s="216"/>
    </row>
    <row r="5" spans="4:6" ht="11.25">
      <c r="D5" s="218"/>
      <c r="E5" s="218"/>
      <c r="F5" s="218"/>
    </row>
    <row r="7" spans="1:15" s="220" customFormat="1" ht="11.25">
      <c r="A7" s="359" t="s">
        <v>176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</row>
    <row r="8" spans="1:15" s="220" customFormat="1" ht="12.75" customHeight="1">
      <c r="A8" s="359" t="s">
        <v>564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</row>
    <row r="9" spans="1:15" s="220" customFormat="1" ht="11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5" s="220" customFormat="1" ht="11.25">
      <c r="A10" s="221"/>
      <c r="B10" s="222" t="s">
        <v>103</v>
      </c>
      <c r="C10" s="222" t="s">
        <v>104</v>
      </c>
      <c r="D10" s="222" t="s">
        <v>105</v>
      </c>
      <c r="E10" s="222" t="s">
        <v>106</v>
      </c>
      <c r="F10" s="222" t="s">
        <v>107</v>
      </c>
      <c r="G10" s="222" t="s">
        <v>108</v>
      </c>
      <c r="H10" s="222" t="s">
        <v>109</v>
      </c>
      <c r="I10" s="222" t="s">
        <v>110</v>
      </c>
      <c r="J10" s="222" t="s">
        <v>111</v>
      </c>
      <c r="K10" s="222" t="s">
        <v>112</v>
      </c>
      <c r="L10" s="222" t="s">
        <v>113</v>
      </c>
      <c r="M10" s="222" t="s">
        <v>114</v>
      </c>
      <c r="N10" s="222" t="s">
        <v>117</v>
      </c>
      <c r="O10" s="222" t="s">
        <v>118</v>
      </c>
    </row>
    <row r="11" spans="1:15" s="220" customFormat="1" ht="11.25">
      <c r="A11" s="221"/>
      <c r="B11" s="223" t="s">
        <v>177</v>
      </c>
      <c r="C11" s="223" t="s">
        <v>178</v>
      </c>
      <c r="D11" s="360" t="s">
        <v>564</v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15" s="225" customFormat="1" ht="22.5">
      <c r="A12" s="224" t="s">
        <v>179</v>
      </c>
      <c r="B12" s="224" t="s">
        <v>478</v>
      </c>
      <c r="C12" s="224" t="s">
        <v>478</v>
      </c>
      <c r="D12" s="361" t="s">
        <v>87</v>
      </c>
      <c r="E12" s="362"/>
      <c r="F12" s="362"/>
      <c r="G12" s="363"/>
      <c r="H12" s="361" t="s">
        <v>86</v>
      </c>
      <c r="I12" s="362"/>
      <c r="J12" s="362"/>
      <c r="K12" s="363"/>
      <c r="L12" s="361" t="s">
        <v>174</v>
      </c>
      <c r="M12" s="362"/>
      <c r="N12" s="362"/>
      <c r="O12" s="363"/>
    </row>
    <row r="13" spans="1:15" s="225" customFormat="1" ht="33.75">
      <c r="A13" s="224"/>
      <c r="B13" s="224"/>
      <c r="C13" s="224"/>
      <c r="D13" s="224" t="s">
        <v>433</v>
      </c>
      <c r="E13" s="224" t="s">
        <v>434</v>
      </c>
      <c r="F13" s="224" t="s">
        <v>435</v>
      </c>
      <c r="G13" s="224" t="s">
        <v>89</v>
      </c>
      <c r="H13" s="224" t="s">
        <v>433</v>
      </c>
      <c r="I13" s="224" t="s">
        <v>434</v>
      </c>
      <c r="J13" s="224" t="s">
        <v>435</v>
      </c>
      <c r="K13" s="224" t="s">
        <v>89</v>
      </c>
      <c r="L13" s="224" t="s">
        <v>433</v>
      </c>
      <c r="M13" s="224" t="s">
        <v>434</v>
      </c>
      <c r="N13" s="224" t="s">
        <v>435</v>
      </c>
      <c r="O13" s="224" t="s">
        <v>89</v>
      </c>
    </row>
    <row r="14" spans="1:15" s="220" customFormat="1" ht="22.5">
      <c r="A14" s="224">
        <v>1</v>
      </c>
      <c r="B14" s="221" t="s">
        <v>180</v>
      </c>
      <c r="C14" s="221"/>
      <c r="D14" s="226">
        <v>197569</v>
      </c>
      <c r="E14" s="226">
        <v>225462</v>
      </c>
      <c r="F14" s="226">
        <v>14147</v>
      </c>
      <c r="G14" s="226">
        <f>SUM(D14:F14)</f>
        <v>437178</v>
      </c>
      <c r="H14" s="226">
        <v>261920</v>
      </c>
      <c r="I14" s="226">
        <v>290467</v>
      </c>
      <c r="J14" s="226">
        <v>37274</v>
      </c>
      <c r="K14" s="226">
        <f>SUM(H14:J14)</f>
        <v>589661</v>
      </c>
      <c r="L14" s="226">
        <v>1</v>
      </c>
      <c r="M14" s="226">
        <v>11</v>
      </c>
      <c r="N14" s="226">
        <v>1</v>
      </c>
      <c r="O14" s="226">
        <v>13</v>
      </c>
    </row>
    <row r="15" spans="1:15" s="220" customFormat="1" ht="11.25">
      <c r="A15" s="224"/>
      <c r="B15" s="356"/>
      <c r="C15" s="221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</row>
    <row r="16" spans="1:15" s="220" customFormat="1" ht="22.5">
      <c r="A16" s="224">
        <v>2</v>
      </c>
      <c r="B16" s="357"/>
      <c r="C16" s="227" t="s">
        <v>181</v>
      </c>
      <c r="D16" s="226">
        <v>40843</v>
      </c>
      <c r="E16" s="226">
        <v>8934</v>
      </c>
      <c r="F16" s="226">
        <v>0</v>
      </c>
      <c r="G16" s="226">
        <f>SUM(D16:F16)</f>
        <v>49777</v>
      </c>
      <c r="H16" s="226">
        <v>508</v>
      </c>
      <c r="I16" s="226">
        <v>2116</v>
      </c>
      <c r="J16" s="226">
        <v>0</v>
      </c>
      <c r="K16" s="226">
        <f>SUM(H16:J16)</f>
        <v>2624</v>
      </c>
      <c r="L16" s="226">
        <v>7</v>
      </c>
      <c r="M16" s="226">
        <v>2</v>
      </c>
      <c r="N16" s="226">
        <v>0</v>
      </c>
      <c r="O16" s="226">
        <f>SUM(L16:N16)</f>
        <v>9</v>
      </c>
    </row>
    <row r="17" spans="1:15" s="220" customFormat="1" ht="11.25">
      <c r="A17" s="224"/>
      <c r="B17" s="358"/>
      <c r="C17" s="227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</row>
    <row r="18" spans="1:15" s="220" customFormat="1" ht="45">
      <c r="A18" s="224">
        <v>3</v>
      </c>
      <c r="B18" s="221"/>
      <c r="C18" s="221" t="s">
        <v>436</v>
      </c>
      <c r="D18" s="226">
        <v>0</v>
      </c>
      <c r="E18" s="226">
        <v>0</v>
      </c>
      <c r="F18" s="226">
        <v>105830</v>
      </c>
      <c r="G18" s="226">
        <f>SUM(D18:F18)</f>
        <v>105830</v>
      </c>
      <c r="H18" s="226">
        <v>0</v>
      </c>
      <c r="I18" s="226">
        <v>0</v>
      </c>
      <c r="J18" s="226">
        <v>500</v>
      </c>
      <c r="K18" s="226">
        <f>SUM(H18:J18)</f>
        <v>500</v>
      </c>
      <c r="L18" s="226">
        <v>0</v>
      </c>
      <c r="M18" s="226">
        <v>0</v>
      </c>
      <c r="N18" s="226">
        <v>19</v>
      </c>
      <c r="O18" s="226">
        <f>SUM(L18:N18)</f>
        <v>19</v>
      </c>
    </row>
    <row r="19" spans="1:15" s="220" customFormat="1" ht="11.25">
      <c r="A19" s="224"/>
      <c r="B19" s="221"/>
      <c r="C19" s="221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</row>
    <row r="20" spans="1:15" s="231" customFormat="1" ht="33.75">
      <c r="A20" s="228">
        <v>4</v>
      </c>
      <c r="B20" s="229" t="s">
        <v>182</v>
      </c>
      <c r="C20" s="229"/>
      <c r="D20" s="230">
        <f>SUM(D14:D19)</f>
        <v>238412</v>
      </c>
      <c r="E20" s="230">
        <f aca="true" t="shared" si="0" ref="E20:O20">SUM(E14:E19)</f>
        <v>234396</v>
      </c>
      <c r="F20" s="230">
        <f t="shared" si="0"/>
        <v>119977</v>
      </c>
      <c r="G20" s="230">
        <f t="shared" si="0"/>
        <v>592785</v>
      </c>
      <c r="H20" s="230">
        <f t="shared" si="0"/>
        <v>262428</v>
      </c>
      <c r="I20" s="230">
        <f t="shared" si="0"/>
        <v>292583</v>
      </c>
      <c r="J20" s="230">
        <f t="shared" si="0"/>
        <v>37774</v>
      </c>
      <c r="K20" s="230">
        <f t="shared" si="0"/>
        <v>592785</v>
      </c>
      <c r="L20" s="230">
        <f t="shared" si="0"/>
        <v>8</v>
      </c>
      <c r="M20" s="230">
        <f t="shared" si="0"/>
        <v>13</v>
      </c>
      <c r="N20" s="230">
        <f t="shared" si="0"/>
        <v>20</v>
      </c>
      <c r="O20" s="230">
        <f t="shared" si="0"/>
        <v>41</v>
      </c>
    </row>
  </sheetData>
  <sheetProtection/>
  <mergeCells count="9">
    <mergeCell ref="C1:F1"/>
    <mergeCell ref="I1:O1"/>
    <mergeCell ref="B15:B17"/>
    <mergeCell ref="A8:O8"/>
    <mergeCell ref="A7:O7"/>
    <mergeCell ref="D11:O11"/>
    <mergeCell ref="D12:G12"/>
    <mergeCell ref="H12:K12"/>
    <mergeCell ref="L12:O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3:9" ht="12.75">
      <c r="C1" s="395" t="s">
        <v>619</v>
      </c>
      <c r="D1" s="355"/>
      <c r="E1" s="355"/>
      <c r="F1" s="355"/>
      <c r="G1" s="355"/>
      <c r="H1" s="145"/>
      <c r="I1" s="145"/>
    </row>
    <row r="3" spans="1:6" ht="12.75">
      <c r="A3" s="364" t="s">
        <v>456</v>
      </c>
      <c r="B3" s="364"/>
      <c r="C3" s="364"/>
      <c r="D3" s="364"/>
      <c r="E3" s="364"/>
      <c r="F3" s="364"/>
    </row>
    <row r="4" spans="1:6" ht="12.75">
      <c r="A4" s="364" t="s">
        <v>454</v>
      </c>
      <c r="B4" s="364"/>
      <c r="C4" s="364"/>
      <c r="D4" s="364"/>
      <c r="E4" s="364"/>
      <c r="F4" s="364"/>
    </row>
    <row r="5" spans="1:6" ht="12.75">
      <c r="A5" s="364" t="s">
        <v>573</v>
      </c>
      <c r="B5" s="364"/>
      <c r="C5" s="364"/>
      <c r="D5" s="364"/>
      <c r="E5" s="364"/>
      <c r="F5" s="364"/>
    </row>
    <row r="6" spans="1:6" ht="12.75">
      <c r="A6" s="166"/>
      <c r="B6" s="166"/>
      <c r="C6" s="166"/>
      <c r="D6" s="166"/>
      <c r="E6" s="166"/>
      <c r="F6" s="166"/>
    </row>
    <row r="7" spans="1:6" ht="12.75">
      <c r="A7" s="166"/>
      <c r="B7" s="166"/>
      <c r="C7" s="166"/>
      <c r="D7" s="166"/>
      <c r="E7" s="166"/>
      <c r="F7" s="166"/>
    </row>
    <row r="8" ht="12.75">
      <c r="E8" t="s">
        <v>460</v>
      </c>
    </row>
    <row r="9" spans="1:6" s="52" customFormat="1" ht="10.5">
      <c r="A9" s="8"/>
      <c r="B9" s="234" t="s">
        <v>103</v>
      </c>
      <c r="C9" s="289" t="s">
        <v>104</v>
      </c>
      <c r="D9" s="289" t="s">
        <v>105</v>
      </c>
      <c r="E9" s="289" t="s">
        <v>106</v>
      </c>
      <c r="F9" s="234" t="s">
        <v>431</v>
      </c>
    </row>
    <row r="10" spans="1:6" s="4" customFormat="1" ht="36">
      <c r="A10" s="7" t="s">
        <v>7</v>
      </c>
      <c r="B10" s="24" t="s">
        <v>8</v>
      </c>
      <c r="C10" s="251" t="s">
        <v>433</v>
      </c>
      <c r="D10" s="251" t="s">
        <v>434</v>
      </c>
      <c r="E10" s="251" t="s">
        <v>442</v>
      </c>
      <c r="F10" s="251" t="s">
        <v>89</v>
      </c>
    </row>
    <row r="11" spans="1:6" s="4" customFormat="1" ht="11.25">
      <c r="A11" s="42"/>
      <c r="B11" s="235"/>
      <c r="C11" s="248"/>
      <c r="D11" s="248"/>
      <c r="E11" s="248"/>
      <c r="F11" s="256"/>
    </row>
    <row r="12" spans="1:6" s="4" customFormat="1" ht="11.25">
      <c r="A12" s="92">
        <v>1</v>
      </c>
      <c r="B12" s="118" t="s">
        <v>585</v>
      </c>
      <c r="C12" s="241">
        <v>1200</v>
      </c>
      <c r="D12" s="241"/>
      <c r="E12" s="241"/>
      <c r="F12" s="97">
        <f aca="true" t="shared" si="0" ref="F12:F21">SUM(C12:E12)</f>
        <v>1200</v>
      </c>
    </row>
    <row r="13" spans="1:6" s="4" customFormat="1" ht="11.25">
      <c r="A13" s="92">
        <f>A12+1</f>
        <v>2</v>
      </c>
      <c r="B13" s="118" t="s">
        <v>586</v>
      </c>
      <c r="C13" s="241">
        <v>1000</v>
      </c>
      <c r="D13" s="241"/>
      <c r="E13" s="241"/>
      <c r="F13" s="97">
        <f t="shared" si="0"/>
        <v>1000</v>
      </c>
    </row>
    <row r="14" spans="1:6" s="185" customFormat="1" ht="12.75" customHeight="1">
      <c r="A14" s="92">
        <f aca="true" t="shared" si="1" ref="A14:A21">A13+1</f>
        <v>3</v>
      </c>
      <c r="B14" s="308" t="s">
        <v>587</v>
      </c>
      <c r="C14" s="309">
        <v>700</v>
      </c>
      <c r="D14" s="310"/>
      <c r="E14" s="310"/>
      <c r="F14" s="97">
        <f t="shared" si="0"/>
        <v>700</v>
      </c>
    </row>
    <row r="15" spans="1:6" ht="12.75">
      <c r="A15" s="92">
        <f t="shared" si="1"/>
        <v>4</v>
      </c>
      <c r="B15" s="308" t="s">
        <v>457</v>
      </c>
      <c r="C15" s="309"/>
      <c r="D15" s="310">
        <v>1603</v>
      </c>
      <c r="E15" s="310"/>
      <c r="F15" s="97">
        <f t="shared" si="0"/>
        <v>1603</v>
      </c>
    </row>
    <row r="16" spans="1:6" ht="12.75">
      <c r="A16" s="92">
        <f t="shared" si="1"/>
        <v>5</v>
      </c>
      <c r="B16" s="311" t="s">
        <v>588</v>
      </c>
      <c r="C16" s="310"/>
      <c r="D16" s="310">
        <v>400</v>
      </c>
      <c r="E16" s="310"/>
      <c r="F16" s="97">
        <f t="shared" si="0"/>
        <v>400</v>
      </c>
    </row>
    <row r="17" spans="1:6" ht="12.75">
      <c r="A17" s="92">
        <f t="shared" si="1"/>
        <v>6</v>
      </c>
      <c r="B17" s="311" t="s">
        <v>458</v>
      </c>
      <c r="C17" s="310"/>
      <c r="D17" s="310">
        <v>50</v>
      </c>
      <c r="E17" s="310"/>
      <c r="F17" s="97">
        <f t="shared" si="0"/>
        <v>50</v>
      </c>
    </row>
    <row r="18" spans="1:6" ht="12.75">
      <c r="A18" s="92">
        <f t="shared" si="1"/>
        <v>7</v>
      </c>
      <c r="B18" s="311" t="s">
        <v>465</v>
      </c>
      <c r="C18" s="310"/>
      <c r="D18" s="310">
        <v>300</v>
      </c>
      <c r="E18" s="310"/>
      <c r="F18" s="97">
        <f t="shared" si="0"/>
        <v>300</v>
      </c>
    </row>
    <row r="19" spans="1:6" ht="12.75">
      <c r="A19" s="92">
        <f t="shared" si="1"/>
        <v>8</v>
      </c>
      <c r="B19" s="311" t="s">
        <v>459</v>
      </c>
      <c r="C19" s="310"/>
      <c r="D19" s="310">
        <v>1300</v>
      </c>
      <c r="E19" s="310"/>
      <c r="F19" s="97">
        <f t="shared" si="0"/>
        <v>1300</v>
      </c>
    </row>
    <row r="20" spans="1:6" ht="12.75">
      <c r="A20" s="92">
        <f t="shared" si="1"/>
        <v>9</v>
      </c>
      <c r="B20" s="311" t="s">
        <v>589</v>
      </c>
      <c r="C20" s="310">
        <v>900</v>
      </c>
      <c r="D20" s="310"/>
      <c r="E20" s="310"/>
      <c r="F20" s="97">
        <f t="shared" si="0"/>
        <v>900</v>
      </c>
    </row>
    <row r="21" spans="1:6" ht="12.75">
      <c r="A21" s="92">
        <f t="shared" si="1"/>
        <v>10</v>
      </c>
      <c r="B21" s="311" t="s">
        <v>455</v>
      </c>
      <c r="C21" s="310">
        <v>300</v>
      </c>
      <c r="D21" s="310"/>
      <c r="E21" s="310"/>
      <c r="F21" s="97">
        <f t="shared" si="0"/>
        <v>300</v>
      </c>
    </row>
    <row r="22" spans="1:6" ht="12.75">
      <c r="A22" s="92"/>
      <c r="B22" s="311"/>
      <c r="C22" s="310"/>
      <c r="D22" s="310"/>
      <c r="E22" s="310"/>
      <c r="F22" s="97"/>
    </row>
    <row r="23" spans="1:6" s="184" customFormat="1" ht="12.75">
      <c r="A23" s="312">
        <v>11</v>
      </c>
      <c r="B23" s="313" t="s">
        <v>89</v>
      </c>
      <c r="C23" s="314">
        <f>SUM(C12:C22)</f>
        <v>4100</v>
      </c>
      <c r="D23" s="314">
        <f>SUM(D12:D22)</f>
        <v>3653</v>
      </c>
      <c r="E23" s="314">
        <f>SUM(E12:E22)</f>
        <v>0</v>
      </c>
      <c r="F23" s="314">
        <f>SUM(F12:F22)</f>
        <v>7753</v>
      </c>
    </row>
    <row r="24" spans="1:6" ht="12.75">
      <c r="A24" s="315"/>
      <c r="B24" s="315"/>
      <c r="C24" s="315"/>
      <c r="D24" s="315"/>
      <c r="E24" s="315"/>
      <c r="F24" s="315"/>
    </row>
    <row r="25" spans="1:6" ht="12.75">
      <c r="A25" s="315"/>
      <c r="B25" s="315"/>
      <c r="C25" s="315"/>
      <c r="D25" s="315"/>
      <c r="E25" s="315"/>
      <c r="F25" s="315"/>
    </row>
    <row r="26" spans="1:6" ht="12.75">
      <c r="A26" s="315"/>
      <c r="B26" s="315"/>
      <c r="C26" s="315"/>
      <c r="D26" s="315"/>
      <c r="E26" s="315"/>
      <c r="F26" s="315"/>
    </row>
    <row r="27" spans="1:6" ht="12.75">
      <c r="A27" s="315"/>
      <c r="B27" s="315"/>
      <c r="C27" s="315"/>
      <c r="D27" s="315"/>
      <c r="E27" s="315"/>
      <c r="F27" s="315"/>
    </row>
    <row r="28" spans="1:6" ht="12.75">
      <c r="A28" s="315"/>
      <c r="B28" s="315"/>
      <c r="C28" s="315"/>
      <c r="D28" s="315"/>
      <c r="E28" s="315"/>
      <c r="F28" s="315"/>
    </row>
    <row r="29" spans="1:6" ht="12.75">
      <c r="A29" s="315"/>
      <c r="B29" s="315"/>
      <c r="C29" s="315"/>
      <c r="D29" s="315"/>
      <c r="E29" s="315"/>
      <c r="F29" s="315"/>
    </row>
  </sheetData>
  <sheetProtection/>
  <mergeCells count="4">
    <mergeCell ref="A3:F3"/>
    <mergeCell ref="A4:F4"/>
    <mergeCell ref="A5:F5"/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8515625" style="53" customWidth="1"/>
    <col min="2" max="2" width="42.140625" style="216" customWidth="1"/>
    <col min="3" max="3" width="9.57421875" style="107" customWidth="1"/>
    <col min="4" max="4" width="9.140625" style="298" customWidth="1"/>
    <col min="5" max="5" width="11.00390625" style="298" customWidth="1"/>
    <col min="6" max="6" width="10.28125" style="298" customWidth="1"/>
    <col min="7" max="16384" width="9.140625" style="216" customWidth="1"/>
  </cols>
  <sheetData>
    <row r="1" spans="1:6" ht="11.25">
      <c r="A1" s="353" t="s">
        <v>620</v>
      </c>
      <c r="B1" s="353"/>
      <c r="C1" s="353"/>
      <c r="D1" s="353"/>
      <c r="E1" s="353"/>
      <c r="F1" s="353"/>
    </row>
    <row r="2" spans="1:6" ht="25.5" customHeight="1">
      <c r="A2" s="376" t="s">
        <v>574</v>
      </c>
      <c r="B2" s="376"/>
      <c r="C2" s="376"/>
      <c r="D2" s="376"/>
      <c r="E2" s="376"/>
      <c r="F2" s="376"/>
    </row>
    <row r="3" spans="1:6" ht="12.75">
      <c r="A3" s="40"/>
      <c r="B3" s="122"/>
      <c r="C3" s="303"/>
      <c r="F3" s="298" t="s">
        <v>26</v>
      </c>
    </row>
    <row r="4" spans="1:6" s="302" customFormat="1" ht="10.5">
      <c r="A4" s="7"/>
      <c r="B4" s="234" t="s">
        <v>103</v>
      </c>
      <c r="C4" s="35" t="s">
        <v>104</v>
      </c>
      <c r="D4" s="35" t="s">
        <v>105</v>
      </c>
      <c r="E4" s="35" t="s">
        <v>106</v>
      </c>
      <c r="F4" s="7" t="s">
        <v>431</v>
      </c>
    </row>
    <row r="5" spans="1:6" ht="36">
      <c r="A5" s="7" t="s">
        <v>7</v>
      </c>
      <c r="B5" s="65" t="s">
        <v>8</v>
      </c>
      <c r="C5" s="275" t="s">
        <v>433</v>
      </c>
      <c r="D5" s="275" t="s">
        <v>434</v>
      </c>
      <c r="E5" s="275" t="s">
        <v>442</v>
      </c>
      <c r="F5" s="275" t="s">
        <v>89</v>
      </c>
    </row>
    <row r="6" spans="1:6" ht="11.25">
      <c r="A6" s="253"/>
      <c r="B6" s="306"/>
      <c r="C6" s="156"/>
      <c r="D6" s="307"/>
      <c r="E6" s="307"/>
      <c r="F6" s="307"/>
    </row>
    <row r="7" spans="1:6" ht="22.5">
      <c r="A7" s="11">
        <v>1</v>
      </c>
      <c r="B7" s="271" t="s">
        <v>242</v>
      </c>
      <c r="C7" s="97">
        <f>C49</f>
        <v>76041</v>
      </c>
      <c r="D7" s="97">
        <f>D49</f>
        <v>11602</v>
      </c>
      <c r="E7" s="97">
        <f>E49</f>
        <v>1172</v>
      </c>
      <c r="F7" s="97">
        <f>SUM(C7:E7)</f>
        <v>88815</v>
      </c>
    </row>
    <row r="8" spans="1:6" ht="11.25">
      <c r="A8" s="11"/>
      <c r="B8" s="273"/>
      <c r="C8" s="106"/>
      <c r="D8" s="110"/>
      <c r="E8" s="110"/>
      <c r="F8" s="97"/>
    </row>
    <row r="9" spans="1:6" ht="11.25">
      <c r="A9" s="11">
        <v>2</v>
      </c>
      <c r="B9" s="270" t="s">
        <v>470</v>
      </c>
      <c r="C9" s="97">
        <f>SUM(C10:C20)</f>
        <v>76041</v>
      </c>
      <c r="D9" s="97">
        <f>SUM(D10:D20)</f>
        <v>0</v>
      </c>
      <c r="E9" s="97">
        <f>SUM(E10:E20)</f>
        <v>1172</v>
      </c>
      <c r="F9" s="97">
        <f aca="true" t="shared" si="0" ref="F9:F48">SUM(C9:E9)</f>
        <v>77213</v>
      </c>
    </row>
    <row r="10" spans="1:6" ht="11.25">
      <c r="A10" s="11">
        <f aca="true" t="shared" si="1" ref="A10:A20">A9+1</f>
        <v>3</v>
      </c>
      <c r="B10" s="273" t="s">
        <v>197</v>
      </c>
      <c r="C10" s="106"/>
      <c r="D10" s="106"/>
      <c r="E10" s="106">
        <v>164</v>
      </c>
      <c r="F10" s="97">
        <f t="shared" si="0"/>
        <v>164</v>
      </c>
    </row>
    <row r="11" spans="1:6" ht="11.25">
      <c r="A11" s="11">
        <f t="shared" si="1"/>
        <v>4</v>
      </c>
      <c r="B11" s="273" t="s">
        <v>450</v>
      </c>
      <c r="C11" s="106"/>
      <c r="D11" s="106"/>
      <c r="E11" s="106">
        <v>410</v>
      </c>
      <c r="F11" s="97">
        <f t="shared" si="0"/>
        <v>410</v>
      </c>
    </row>
    <row r="12" spans="1:6" ht="11.25">
      <c r="A12" s="11">
        <f t="shared" si="1"/>
        <v>5</v>
      </c>
      <c r="B12" s="273" t="s">
        <v>451</v>
      </c>
      <c r="C12" s="106"/>
      <c r="D12" s="106"/>
      <c r="E12" s="106">
        <v>352</v>
      </c>
      <c r="F12" s="97">
        <f t="shared" si="0"/>
        <v>352</v>
      </c>
    </row>
    <row r="13" spans="1:6" ht="11.25">
      <c r="A13" s="11">
        <f t="shared" si="1"/>
        <v>6</v>
      </c>
      <c r="B13" s="273" t="s">
        <v>497</v>
      </c>
      <c r="C13" s="106"/>
      <c r="D13" s="106"/>
      <c r="E13" s="106">
        <v>246</v>
      </c>
      <c r="F13" s="97">
        <f t="shared" si="0"/>
        <v>246</v>
      </c>
    </row>
    <row r="14" spans="1:6" ht="22.5">
      <c r="A14" s="11">
        <f t="shared" si="1"/>
        <v>7</v>
      </c>
      <c r="B14" s="351" t="s">
        <v>590</v>
      </c>
      <c r="C14" s="304">
        <v>25600</v>
      </c>
      <c r="D14" s="106"/>
      <c r="E14" s="106"/>
      <c r="F14" s="97"/>
    </row>
    <row r="15" spans="1:6" ht="11.25">
      <c r="A15" s="11">
        <f t="shared" si="1"/>
        <v>8</v>
      </c>
      <c r="B15" s="351" t="s">
        <v>591</v>
      </c>
      <c r="C15" s="304">
        <v>5000</v>
      </c>
      <c r="D15" s="106"/>
      <c r="E15" s="106"/>
      <c r="F15" s="97"/>
    </row>
    <row r="16" spans="1:6" ht="11.25">
      <c r="A16" s="11">
        <f t="shared" si="1"/>
        <v>9</v>
      </c>
      <c r="B16" s="273" t="s">
        <v>543</v>
      </c>
      <c r="C16" s="106">
        <v>381</v>
      </c>
      <c r="D16" s="106"/>
      <c r="E16" s="106"/>
      <c r="F16" s="97">
        <f t="shared" si="0"/>
        <v>381</v>
      </c>
    </row>
    <row r="17" spans="1:6" ht="11.25">
      <c r="A17" s="11">
        <f t="shared" si="1"/>
        <v>10</v>
      </c>
      <c r="B17" s="273" t="s">
        <v>452</v>
      </c>
      <c r="C17" s="106">
        <v>438</v>
      </c>
      <c r="D17" s="106"/>
      <c r="E17" s="106"/>
      <c r="F17" s="97">
        <f t="shared" si="0"/>
        <v>438</v>
      </c>
    </row>
    <row r="18" spans="1:6" ht="11.25">
      <c r="A18" s="11">
        <f t="shared" si="1"/>
        <v>11</v>
      </c>
      <c r="B18" s="273" t="s">
        <v>205</v>
      </c>
      <c r="C18" s="106">
        <v>1050</v>
      </c>
      <c r="D18" s="106"/>
      <c r="E18" s="106"/>
      <c r="F18" s="97">
        <f t="shared" si="0"/>
        <v>1050</v>
      </c>
    </row>
    <row r="19" spans="1:6" ht="11.25">
      <c r="A19" s="11">
        <f t="shared" si="1"/>
        <v>12</v>
      </c>
      <c r="B19" s="273" t="s">
        <v>469</v>
      </c>
      <c r="C19" s="106">
        <v>41201</v>
      </c>
      <c r="D19" s="106"/>
      <c r="E19" s="106"/>
      <c r="F19" s="97">
        <f t="shared" si="0"/>
        <v>41201</v>
      </c>
    </row>
    <row r="20" spans="1:6" ht="11.25">
      <c r="A20" s="11">
        <f t="shared" si="1"/>
        <v>13</v>
      </c>
      <c r="B20" s="273" t="s">
        <v>206</v>
      </c>
      <c r="C20" s="106">
        <v>2371</v>
      </c>
      <c r="D20" s="106"/>
      <c r="E20" s="106"/>
      <c r="F20" s="97">
        <f t="shared" si="0"/>
        <v>2371</v>
      </c>
    </row>
    <row r="21" spans="1:6" ht="11.25">
      <c r="A21" s="11"/>
      <c r="B21" s="273"/>
      <c r="C21" s="106"/>
      <c r="D21" s="106"/>
      <c r="E21" s="106"/>
      <c r="F21" s="97"/>
    </row>
    <row r="22" spans="1:6" ht="11.25">
      <c r="A22" s="11">
        <v>14</v>
      </c>
      <c r="B22" s="270" t="s">
        <v>477</v>
      </c>
      <c r="C22" s="97">
        <f>SUM(C23:C48)</f>
        <v>0</v>
      </c>
      <c r="D22" s="97">
        <f>SUM(D23:D48)</f>
        <v>11602</v>
      </c>
      <c r="E22" s="97">
        <f>SUM(E23:E48)</f>
        <v>0</v>
      </c>
      <c r="F22" s="97">
        <f t="shared" si="0"/>
        <v>11602</v>
      </c>
    </row>
    <row r="23" spans="1:6" ht="11.25">
      <c r="A23" s="11">
        <f>A22+1</f>
        <v>15</v>
      </c>
      <c r="B23" s="273" t="s">
        <v>204</v>
      </c>
      <c r="C23" s="106"/>
      <c r="D23" s="106">
        <v>300</v>
      </c>
      <c r="E23" s="106"/>
      <c r="F23" s="97">
        <f>SUM(C23:E23)</f>
        <v>300</v>
      </c>
    </row>
    <row r="24" spans="1:6" ht="11.25">
      <c r="A24" s="11">
        <f aca="true" t="shared" si="2" ref="A24:A48">A23+1</f>
        <v>16</v>
      </c>
      <c r="B24" s="273" t="s">
        <v>198</v>
      </c>
      <c r="C24" s="106"/>
      <c r="D24" s="106">
        <v>350</v>
      </c>
      <c r="E24" s="106"/>
      <c r="F24" s="97">
        <f t="shared" si="0"/>
        <v>350</v>
      </c>
    </row>
    <row r="25" spans="1:6" ht="11.25">
      <c r="A25" s="11">
        <f t="shared" si="2"/>
        <v>17</v>
      </c>
      <c r="B25" s="273" t="s">
        <v>592</v>
      </c>
      <c r="C25" s="106"/>
      <c r="D25" s="106">
        <v>300</v>
      </c>
      <c r="E25" s="106"/>
      <c r="F25" s="97">
        <f t="shared" si="0"/>
        <v>300</v>
      </c>
    </row>
    <row r="26" spans="1:6" ht="11.25">
      <c r="A26" s="11">
        <f t="shared" si="2"/>
        <v>18</v>
      </c>
      <c r="B26" s="273" t="s">
        <v>207</v>
      </c>
      <c r="C26" s="106"/>
      <c r="D26" s="106">
        <v>200</v>
      </c>
      <c r="E26" s="106"/>
      <c r="F26" s="97">
        <f t="shared" si="0"/>
        <v>200</v>
      </c>
    </row>
    <row r="27" spans="1:6" ht="11.25">
      <c r="A27" s="11">
        <f t="shared" si="2"/>
        <v>19</v>
      </c>
      <c r="B27" s="273" t="s">
        <v>208</v>
      </c>
      <c r="C27" s="106"/>
      <c r="D27" s="106">
        <v>100</v>
      </c>
      <c r="E27" s="106"/>
      <c r="F27" s="97">
        <f t="shared" si="0"/>
        <v>100</v>
      </c>
    </row>
    <row r="28" spans="1:6" ht="11.25">
      <c r="A28" s="11">
        <f t="shared" si="2"/>
        <v>20</v>
      </c>
      <c r="B28" s="273" t="s">
        <v>209</v>
      </c>
      <c r="C28" s="106"/>
      <c r="D28" s="106">
        <v>200</v>
      </c>
      <c r="E28" s="106"/>
      <c r="F28" s="97">
        <f t="shared" si="0"/>
        <v>200</v>
      </c>
    </row>
    <row r="29" spans="1:6" ht="11.25">
      <c r="A29" s="11">
        <f t="shared" si="2"/>
        <v>21</v>
      </c>
      <c r="B29" s="273" t="s">
        <v>199</v>
      </c>
      <c r="C29" s="106"/>
      <c r="D29" s="106">
        <v>3000</v>
      </c>
      <c r="E29" s="106"/>
      <c r="F29" s="97">
        <f t="shared" si="0"/>
        <v>3000</v>
      </c>
    </row>
    <row r="30" spans="1:6" ht="11.25">
      <c r="A30" s="11">
        <f t="shared" si="2"/>
        <v>22</v>
      </c>
      <c r="B30" s="273" t="s">
        <v>498</v>
      </c>
      <c r="C30" s="106"/>
      <c r="D30" s="106">
        <v>500</v>
      </c>
      <c r="E30" s="106"/>
      <c r="F30" s="97">
        <f t="shared" si="0"/>
        <v>500</v>
      </c>
    </row>
    <row r="31" spans="1:6" ht="11.25">
      <c r="A31" s="11">
        <f t="shared" si="2"/>
        <v>23</v>
      </c>
      <c r="B31" s="273" t="s">
        <v>200</v>
      </c>
      <c r="C31" s="106"/>
      <c r="D31" s="106">
        <v>500</v>
      </c>
      <c r="E31" s="106"/>
      <c r="F31" s="97">
        <f t="shared" si="0"/>
        <v>500</v>
      </c>
    </row>
    <row r="32" spans="1:6" ht="11.25">
      <c r="A32" s="11">
        <f t="shared" si="2"/>
        <v>24</v>
      </c>
      <c r="B32" s="273" t="s">
        <v>201</v>
      </c>
      <c r="C32" s="106"/>
      <c r="D32" s="106">
        <v>80</v>
      </c>
      <c r="E32" s="106"/>
      <c r="F32" s="97">
        <f t="shared" si="0"/>
        <v>80</v>
      </c>
    </row>
    <row r="33" spans="1:6" ht="11.25">
      <c r="A33" s="11">
        <f t="shared" si="2"/>
        <v>25</v>
      </c>
      <c r="B33" s="273" t="s">
        <v>202</v>
      </c>
      <c r="C33" s="106"/>
      <c r="D33" s="106">
        <v>200</v>
      </c>
      <c r="E33" s="106"/>
      <c r="F33" s="97">
        <f t="shared" si="0"/>
        <v>200</v>
      </c>
    </row>
    <row r="34" spans="1:6" ht="11.25">
      <c r="A34" s="11">
        <f t="shared" si="2"/>
        <v>26</v>
      </c>
      <c r="B34" s="273" t="s">
        <v>210</v>
      </c>
      <c r="C34" s="106"/>
      <c r="D34" s="106">
        <v>340</v>
      </c>
      <c r="E34" s="106"/>
      <c r="F34" s="97">
        <f t="shared" si="0"/>
        <v>340</v>
      </c>
    </row>
    <row r="35" spans="1:6" ht="11.25">
      <c r="A35" s="11">
        <f t="shared" si="2"/>
        <v>27</v>
      </c>
      <c r="B35" s="273" t="s">
        <v>211</v>
      </c>
      <c r="C35" s="106"/>
      <c r="D35" s="106">
        <v>340</v>
      </c>
      <c r="E35" s="106"/>
      <c r="F35" s="97">
        <f t="shared" si="0"/>
        <v>340</v>
      </c>
    </row>
    <row r="36" spans="1:6" ht="11.25">
      <c r="A36" s="11">
        <f t="shared" si="2"/>
        <v>28</v>
      </c>
      <c r="B36" s="273" t="s">
        <v>268</v>
      </c>
      <c r="C36" s="106"/>
      <c r="D36" s="106">
        <v>2500</v>
      </c>
      <c r="E36" s="106"/>
      <c r="F36" s="97">
        <f t="shared" si="0"/>
        <v>2500</v>
      </c>
    </row>
    <row r="37" spans="1:6" ht="11.25">
      <c r="A37" s="11">
        <f t="shared" si="2"/>
        <v>29</v>
      </c>
      <c r="B37" s="273" t="s">
        <v>593</v>
      </c>
      <c r="C37" s="106"/>
      <c r="D37" s="106">
        <v>960</v>
      </c>
      <c r="E37" s="106"/>
      <c r="F37" s="97">
        <f t="shared" si="0"/>
        <v>960</v>
      </c>
    </row>
    <row r="38" spans="1:6" ht="11.25">
      <c r="A38" s="11">
        <f t="shared" si="2"/>
        <v>30</v>
      </c>
      <c r="B38" s="273" t="s">
        <v>544</v>
      </c>
      <c r="C38" s="106"/>
      <c r="D38" s="106">
        <v>400</v>
      </c>
      <c r="E38" s="106"/>
      <c r="F38" s="97">
        <f t="shared" si="0"/>
        <v>400</v>
      </c>
    </row>
    <row r="39" spans="1:6" ht="11.25">
      <c r="A39" s="11">
        <f t="shared" si="2"/>
        <v>31</v>
      </c>
      <c r="B39" s="273" t="s">
        <v>212</v>
      </c>
      <c r="C39" s="106"/>
      <c r="D39" s="106">
        <v>100</v>
      </c>
      <c r="E39" s="106"/>
      <c r="F39" s="97">
        <f t="shared" si="0"/>
        <v>100</v>
      </c>
    </row>
    <row r="40" spans="1:6" ht="11.25">
      <c r="A40" s="11">
        <f t="shared" si="2"/>
        <v>32</v>
      </c>
      <c r="B40" s="273" t="s">
        <v>213</v>
      </c>
      <c r="C40" s="106"/>
      <c r="D40" s="106">
        <v>30</v>
      </c>
      <c r="E40" s="106"/>
      <c r="F40" s="97">
        <f t="shared" si="0"/>
        <v>30</v>
      </c>
    </row>
    <row r="41" spans="1:6" ht="11.25">
      <c r="A41" s="11">
        <f t="shared" si="2"/>
        <v>33</v>
      </c>
      <c r="B41" s="273" t="s">
        <v>453</v>
      </c>
      <c r="C41" s="106"/>
      <c r="D41" s="106">
        <v>82</v>
      </c>
      <c r="E41" s="106"/>
      <c r="F41" s="97">
        <f t="shared" si="0"/>
        <v>82</v>
      </c>
    </row>
    <row r="42" spans="1:6" ht="11.25">
      <c r="A42" s="11">
        <f t="shared" si="2"/>
        <v>34</v>
      </c>
      <c r="B42" s="273" t="s">
        <v>214</v>
      </c>
      <c r="C42" s="106"/>
      <c r="D42" s="106">
        <v>80</v>
      </c>
      <c r="E42" s="106"/>
      <c r="F42" s="97">
        <f t="shared" si="0"/>
        <v>80</v>
      </c>
    </row>
    <row r="43" spans="1:6" ht="11.25">
      <c r="A43" s="11">
        <f t="shared" si="2"/>
        <v>35</v>
      </c>
      <c r="B43" s="273" t="s">
        <v>203</v>
      </c>
      <c r="C43" s="106"/>
      <c r="D43" s="106">
        <v>20</v>
      </c>
      <c r="E43" s="106"/>
      <c r="F43" s="97">
        <f t="shared" si="0"/>
        <v>20</v>
      </c>
    </row>
    <row r="44" spans="1:6" ht="11.25">
      <c r="A44" s="11">
        <f t="shared" si="2"/>
        <v>36</v>
      </c>
      <c r="B44" s="273" t="s">
        <v>215</v>
      </c>
      <c r="C44" s="106"/>
      <c r="D44" s="106">
        <v>1</v>
      </c>
      <c r="E44" s="106"/>
      <c r="F44" s="97">
        <f t="shared" si="0"/>
        <v>1</v>
      </c>
    </row>
    <row r="45" spans="1:6" ht="11.25">
      <c r="A45" s="11">
        <f t="shared" si="2"/>
        <v>37</v>
      </c>
      <c r="B45" s="273" t="s">
        <v>216</v>
      </c>
      <c r="C45" s="106"/>
      <c r="D45" s="106">
        <v>100</v>
      </c>
      <c r="E45" s="106"/>
      <c r="F45" s="97">
        <f t="shared" si="0"/>
        <v>100</v>
      </c>
    </row>
    <row r="46" spans="1:6" ht="11.25">
      <c r="A46" s="11">
        <f t="shared" si="2"/>
        <v>38</v>
      </c>
      <c r="B46" s="273" t="s">
        <v>217</v>
      </c>
      <c r="C46" s="106"/>
      <c r="D46" s="106">
        <v>99</v>
      </c>
      <c r="E46" s="106"/>
      <c r="F46" s="97">
        <f t="shared" si="0"/>
        <v>99</v>
      </c>
    </row>
    <row r="47" spans="1:6" ht="11.25">
      <c r="A47" s="11">
        <f t="shared" si="2"/>
        <v>39</v>
      </c>
      <c r="B47" s="273" t="s">
        <v>499</v>
      </c>
      <c r="C47" s="106"/>
      <c r="D47" s="106">
        <v>320</v>
      </c>
      <c r="E47" s="106"/>
      <c r="F47" s="97">
        <f t="shared" si="0"/>
        <v>320</v>
      </c>
    </row>
    <row r="48" spans="1:6" ht="11.25">
      <c r="A48" s="11">
        <f t="shared" si="2"/>
        <v>40</v>
      </c>
      <c r="B48" s="273" t="s">
        <v>218</v>
      </c>
      <c r="C48" s="106"/>
      <c r="D48" s="106">
        <v>500</v>
      </c>
      <c r="E48" s="106"/>
      <c r="F48" s="97">
        <f t="shared" si="0"/>
        <v>500</v>
      </c>
    </row>
    <row r="49" spans="1:6" ht="21">
      <c r="A49" s="7">
        <v>41</v>
      </c>
      <c r="B49" s="24" t="s">
        <v>472</v>
      </c>
      <c r="C49" s="62">
        <f>C9+C22</f>
        <v>76041</v>
      </c>
      <c r="D49" s="62">
        <f>D9+D22</f>
        <v>11602</v>
      </c>
      <c r="E49" s="62">
        <f>E9+E22</f>
        <v>1172</v>
      </c>
      <c r="F49" s="62">
        <f>SUM(C49:E49)</f>
        <v>88815</v>
      </c>
    </row>
    <row r="50" spans="1:6" ht="11.25">
      <c r="A50" s="148"/>
      <c r="B50" s="352"/>
      <c r="C50" s="114"/>
      <c r="D50" s="114"/>
      <c r="E50" s="114"/>
      <c r="F50" s="114"/>
    </row>
    <row r="51" spans="1:6" ht="11.25">
      <c r="A51" s="148"/>
      <c r="B51" s="352"/>
      <c r="C51" s="114"/>
      <c r="D51" s="114"/>
      <c r="E51" s="114"/>
      <c r="F51" s="114"/>
    </row>
    <row r="52" spans="1:6" ht="11.25">
      <c r="A52" s="148"/>
      <c r="B52" s="352"/>
      <c r="C52" s="114"/>
      <c r="D52" s="114"/>
      <c r="E52" s="114"/>
      <c r="F52" s="114"/>
    </row>
    <row r="53" spans="1:6" ht="11.25">
      <c r="A53" s="148"/>
      <c r="B53" s="352"/>
      <c r="C53" s="114"/>
      <c r="D53" s="114"/>
      <c r="E53" s="114"/>
      <c r="F53" s="114"/>
    </row>
    <row r="54" spans="1:6" ht="11.25">
      <c r="A54" s="148"/>
      <c r="B54" s="352"/>
      <c r="C54" s="114"/>
      <c r="D54" s="114"/>
      <c r="E54" s="114"/>
      <c r="F54" s="114"/>
    </row>
    <row r="55" spans="1:6" ht="11.25">
      <c r="A55" s="148"/>
      <c r="B55" s="352"/>
      <c r="C55" s="114"/>
      <c r="D55" s="114"/>
      <c r="E55" s="114"/>
      <c r="F55" s="114"/>
    </row>
    <row r="56" spans="1:6" ht="11.25">
      <c r="A56" s="148"/>
      <c r="B56" s="352"/>
      <c r="C56" s="114"/>
      <c r="D56" s="114"/>
      <c r="E56" s="114"/>
      <c r="F56" s="114"/>
    </row>
    <row r="57" spans="1:6" ht="11.25">
      <c r="A57" s="148"/>
      <c r="B57" s="352"/>
      <c r="C57" s="114"/>
      <c r="D57" s="114"/>
      <c r="E57" s="114"/>
      <c r="F57" s="114"/>
    </row>
    <row r="58" spans="1:6" ht="11.25">
      <c r="A58" s="148"/>
      <c r="B58" s="352"/>
      <c r="C58" s="114"/>
      <c r="D58" s="114"/>
      <c r="E58" s="114"/>
      <c r="F58" s="114"/>
    </row>
    <row r="59" spans="1:6" ht="11.25">
      <c r="A59" s="148"/>
      <c r="B59" s="352"/>
      <c r="C59" s="114"/>
      <c r="D59" s="114"/>
      <c r="E59" s="114"/>
      <c r="F59" s="114"/>
    </row>
    <row r="60" spans="1:6" s="302" customFormat="1" ht="10.5">
      <c r="A60" s="7"/>
      <c r="B60" s="234" t="s">
        <v>103</v>
      </c>
      <c r="C60" s="35" t="s">
        <v>104</v>
      </c>
      <c r="D60" s="35" t="s">
        <v>105</v>
      </c>
      <c r="E60" s="35" t="s">
        <v>106</v>
      </c>
      <c r="F60" s="7" t="s">
        <v>431</v>
      </c>
    </row>
    <row r="61" spans="1:6" ht="36">
      <c r="A61" s="7" t="s">
        <v>7</v>
      </c>
      <c r="B61" s="7" t="s">
        <v>8</v>
      </c>
      <c r="C61" s="251" t="s">
        <v>433</v>
      </c>
      <c r="D61" s="251" t="s">
        <v>434</v>
      </c>
      <c r="E61" s="251" t="s">
        <v>442</v>
      </c>
      <c r="F61" s="251" t="s">
        <v>89</v>
      </c>
    </row>
    <row r="62" spans="1:6" ht="12">
      <c r="A62" s="7"/>
      <c r="B62" s="341"/>
      <c r="C62" s="342"/>
      <c r="D62" s="342"/>
      <c r="E62" s="342"/>
      <c r="F62" s="342"/>
    </row>
    <row r="63" spans="1:6" ht="22.5">
      <c r="A63" s="11">
        <v>42</v>
      </c>
      <c r="B63" s="244" t="s">
        <v>243</v>
      </c>
      <c r="C63" s="63">
        <f>C65+C68</f>
        <v>0</v>
      </c>
      <c r="D63" s="63">
        <f>D65+D68</f>
        <v>0</v>
      </c>
      <c r="E63" s="63">
        <f>E65+E68</f>
        <v>0</v>
      </c>
      <c r="F63" s="63">
        <f aca="true" t="shared" si="3" ref="F63:F68">SUM(C63:E63)</f>
        <v>0</v>
      </c>
    </row>
    <row r="64" spans="1:6" ht="11.25">
      <c r="A64" s="11"/>
      <c r="B64" s="133"/>
      <c r="C64" s="63"/>
      <c r="D64" s="63"/>
      <c r="E64" s="63"/>
      <c r="F64" s="63">
        <f t="shared" si="3"/>
        <v>0</v>
      </c>
    </row>
    <row r="65" spans="1:6" ht="11.25">
      <c r="A65" s="11">
        <v>43</v>
      </c>
      <c r="B65" s="151" t="s">
        <v>473</v>
      </c>
      <c r="C65" s="63">
        <f>SUM(C66:C66)</f>
        <v>0</v>
      </c>
      <c r="D65" s="63">
        <f>SUM(D66:D66)</f>
        <v>0</v>
      </c>
      <c r="E65" s="63">
        <f>SUM(E66:E66)</f>
        <v>0</v>
      </c>
      <c r="F65" s="63">
        <f t="shared" si="3"/>
        <v>0</v>
      </c>
    </row>
    <row r="66" spans="1:6" ht="11.25">
      <c r="A66" s="11">
        <f>A65+1</f>
        <v>44</v>
      </c>
      <c r="B66" s="118"/>
      <c r="C66" s="304"/>
      <c r="D66" s="304">
        <v>0</v>
      </c>
      <c r="E66" s="304"/>
      <c r="F66" s="63">
        <f t="shared" si="3"/>
        <v>0</v>
      </c>
    </row>
    <row r="67" spans="1:6" ht="11.25">
      <c r="A67" s="11"/>
      <c r="B67" s="12"/>
      <c r="C67" s="63"/>
      <c r="D67" s="63"/>
      <c r="E67" s="63"/>
      <c r="F67" s="63">
        <f t="shared" si="3"/>
        <v>0</v>
      </c>
    </row>
    <row r="68" spans="1:6" ht="21.75">
      <c r="A68" s="11">
        <v>45</v>
      </c>
      <c r="B68" s="151" t="s">
        <v>474</v>
      </c>
      <c r="C68" s="63">
        <f>SUM(C69:C69)</f>
        <v>0</v>
      </c>
      <c r="D68" s="63">
        <f>SUM(D69:D69)</f>
        <v>0</v>
      </c>
      <c r="E68" s="63">
        <f>SUM(E69:E69)</f>
        <v>0</v>
      </c>
      <c r="F68" s="63">
        <f t="shared" si="3"/>
        <v>0</v>
      </c>
    </row>
    <row r="69" spans="1:6" ht="11.25">
      <c r="A69" s="339">
        <v>46</v>
      </c>
      <c r="B69" s="153"/>
      <c r="C69" s="305"/>
      <c r="D69" s="305"/>
      <c r="E69" s="305"/>
      <c r="F69" s="305"/>
    </row>
    <row r="70" spans="1:6" ht="21">
      <c r="A70" s="232">
        <v>47</v>
      </c>
      <c r="B70" s="293" t="s">
        <v>475</v>
      </c>
      <c r="C70" s="340">
        <f>C49+C63</f>
        <v>76041</v>
      </c>
      <c r="D70" s="340">
        <f>D49+D63</f>
        <v>11602</v>
      </c>
      <c r="E70" s="340">
        <f>E49+E63</f>
        <v>1172</v>
      </c>
      <c r="F70" s="340">
        <f>SUM(C70:E70)</f>
        <v>88815</v>
      </c>
    </row>
    <row r="71" spans="1:6" ht="11.25">
      <c r="A71" s="65"/>
      <c r="B71" s="235"/>
      <c r="C71" s="156"/>
      <c r="D71" s="156"/>
      <c r="E71" s="156"/>
      <c r="F71" s="156"/>
    </row>
    <row r="72" spans="1:6" ht="11.25">
      <c r="A72" s="66"/>
      <c r="B72" s="118"/>
      <c r="C72" s="106"/>
      <c r="D72" s="106"/>
      <c r="E72" s="106"/>
      <c r="F72" s="106"/>
    </row>
    <row r="73" spans="1:6" ht="11.25">
      <c r="A73" s="66"/>
      <c r="B73" s="118"/>
      <c r="C73" s="106"/>
      <c r="D73" s="106"/>
      <c r="E73" s="106"/>
      <c r="F73" s="106"/>
    </row>
    <row r="74" spans="1:6" ht="11.25">
      <c r="A74" s="66">
        <v>48</v>
      </c>
      <c r="B74" s="243" t="s">
        <v>500</v>
      </c>
      <c r="C74" s="97">
        <f>C76</f>
        <v>0</v>
      </c>
      <c r="D74" s="97">
        <f>D76</f>
        <v>0</v>
      </c>
      <c r="E74" s="97">
        <f>E76</f>
        <v>0</v>
      </c>
      <c r="F74" s="97">
        <f>SUM(C74:E74)</f>
        <v>0</v>
      </c>
    </row>
    <row r="75" spans="1:6" ht="11.25">
      <c r="A75" s="66"/>
      <c r="B75" s="118"/>
      <c r="C75" s="106"/>
      <c r="D75" s="97"/>
      <c r="E75" s="97"/>
      <c r="F75" s="97">
        <f aca="true" t="shared" si="4" ref="F75:F82">SUM(C75:E75)</f>
        <v>0</v>
      </c>
    </row>
    <row r="76" spans="1:6" ht="11.25">
      <c r="A76" s="66">
        <v>49</v>
      </c>
      <c r="B76" s="151" t="s">
        <v>470</v>
      </c>
      <c r="C76" s="97">
        <f>C77</f>
        <v>0</v>
      </c>
      <c r="D76" s="97">
        <f>D77</f>
        <v>0</v>
      </c>
      <c r="E76" s="97">
        <f>E77</f>
        <v>0</v>
      </c>
      <c r="F76" s="97">
        <f t="shared" si="4"/>
        <v>0</v>
      </c>
    </row>
    <row r="77" spans="1:6" ht="11.25">
      <c r="A77" s="66">
        <v>50</v>
      </c>
      <c r="B77" s="118" t="s">
        <v>449</v>
      </c>
      <c r="C77" s="106"/>
      <c r="D77" s="106"/>
      <c r="E77" s="106"/>
      <c r="F77" s="97">
        <f t="shared" si="4"/>
        <v>0</v>
      </c>
    </row>
    <row r="78" spans="1:6" ht="11.25">
      <c r="A78" s="66"/>
      <c r="B78" s="118"/>
      <c r="C78" s="106"/>
      <c r="D78" s="106"/>
      <c r="E78" s="106"/>
      <c r="F78" s="97">
        <f t="shared" si="4"/>
        <v>0</v>
      </c>
    </row>
    <row r="79" spans="1:6" ht="22.5">
      <c r="A79" s="66">
        <v>51</v>
      </c>
      <c r="B79" s="243" t="s">
        <v>501</v>
      </c>
      <c r="C79" s="97">
        <f>SUM(C81)</f>
        <v>0</v>
      </c>
      <c r="D79" s="97">
        <f>SUM(D81)</f>
        <v>0</v>
      </c>
      <c r="E79" s="97">
        <f>SUM(E81)</f>
        <v>0</v>
      </c>
      <c r="F79" s="97">
        <f t="shared" si="4"/>
        <v>0</v>
      </c>
    </row>
    <row r="80" spans="1:6" ht="11.25">
      <c r="A80" s="66"/>
      <c r="B80" s="118"/>
      <c r="C80" s="106"/>
      <c r="D80" s="106"/>
      <c r="E80" s="106"/>
      <c r="F80" s="97">
        <f t="shared" si="4"/>
        <v>0</v>
      </c>
    </row>
    <row r="81" spans="1:6" s="302" customFormat="1" ht="21">
      <c r="A81" s="66">
        <v>52</v>
      </c>
      <c r="B81" s="151" t="s">
        <v>471</v>
      </c>
      <c r="C81" s="97">
        <f>SUM(C82:C82)</f>
        <v>0</v>
      </c>
      <c r="D81" s="97">
        <f>SUM(D82:D82)</f>
        <v>0</v>
      </c>
      <c r="E81" s="97">
        <f>SUM(E82:E82)</f>
        <v>0</v>
      </c>
      <c r="F81" s="97">
        <f t="shared" si="4"/>
        <v>0</v>
      </c>
    </row>
    <row r="82" spans="1:6" ht="11.25">
      <c r="A82" s="66">
        <f>A81+1</f>
        <v>53</v>
      </c>
      <c r="B82" s="118" t="s">
        <v>449</v>
      </c>
      <c r="C82" s="106"/>
      <c r="D82" s="106"/>
      <c r="E82" s="106"/>
      <c r="F82" s="97">
        <f t="shared" si="4"/>
        <v>0</v>
      </c>
    </row>
    <row r="83" spans="1:6" ht="11.25">
      <c r="A83" s="66"/>
      <c r="B83" s="118"/>
      <c r="C83" s="106"/>
      <c r="D83" s="97"/>
      <c r="E83" s="97"/>
      <c r="F83" s="97"/>
    </row>
    <row r="84" spans="1:6" ht="11.25">
      <c r="A84" s="66"/>
      <c r="B84" s="118"/>
      <c r="C84" s="106"/>
      <c r="D84" s="106"/>
      <c r="E84" s="106"/>
      <c r="F84" s="106"/>
    </row>
    <row r="85" spans="1:6" s="302" customFormat="1" ht="21.75" customHeight="1">
      <c r="A85" s="7">
        <v>54</v>
      </c>
      <c r="B85" s="18" t="s">
        <v>476</v>
      </c>
      <c r="C85" s="35">
        <f>C70+C74+C79</f>
        <v>76041</v>
      </c>
      <c r="D85" s="35">
        <f>D70+D74+D79</f>
        <v>11602</v>
      </c>
      <c r="E85" s="35">
        <f>E70+E74+E79</f>
        <v>1172</v>
      </c>
      <c r="F85" s="35">
        <f>SUM(C85:E85)</f>
        <v>88815</v>
      </c>
    </row>
    <row r="86" spans="4:6" ht="11.25">
      <c r="D86" s="107"/>
      <c r="E86" s="107"/>
      <c r="F86" s="107"/>
    </row>
    <row r="87" spans="4:6" ht="11.25">
      <c r="D87" s="107"/>
      <c r="E87" s="107"/>
      <c r="F87" s="107"/>
    </row>
    <row r="88" spans="4:6" ht="11.25">
      <c r="D88" s="107"/>
      <c r="E88" s="107"/>
      <c r="F88" s="107"/>
    </row>
    <row r="89" spans="4:6" ht="11.25">
      <c r="D89" s="107"/>
      <c r="E89" s="107"/>
      <c r="F89" s="107"/>
    </row>
    <row r="90" spans="4:6" ht="11.25">
      <c r="D90" s="107"/>
      <c r="E90" s="107"/>
      <c r="F90" s="107"/>
    </row>
    <row r="91" spans="4:6" ht="11.25">
      <c r="D91" s="107"/>
      <c r="E91" s="107"/>
      <c r="F91" s="107"/>
    </row>
    <row r="92" spans="4:6" ht="11.25">
      <c r="D92" s="107"/>
      <c r="E92" s="107"/>
      <c r="F92" s="107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316" customWidth="1"/>
    <col min="2" max="2" width="34.28125" style="216" customWidth="1"/>
    <col min="3" max="3" width="11.57421875" style="216" customWidth="1"/>
    <col min="4" max="4" width="12.421875" style="216" customWidth="1"/>
    <col min="5" max="5" width="11.421875" style="216" customWidth="1"/>
    <col min="6" max="6" width="10.8515625" style="4" customWidth="1"/>
    <col min="7" max="16384" width="9.140625" style="4" customWidth="1"/>
  </cols>
  <sheetData>
    <row r="1" spans="1:6" ht="11.25">
      <c r="A1" s="354" t="s">
        <v>621</v>
      </c>
      <c r="B1" s="354"/>
      <c r="C1" s="354"/>
      <c r="D1" s="354"/>
      <c r="E1" s="354"/>
      <c r="F1" s="354"/>
    </row>
    <row r="2" spans="2:6" ht="11.25">
      <c r="B2" s="252"/>
      <c r="C2" s="252"/>
      <c r="D2" s="252"/>
      <c r="E2" s="252"/>
      <c r="F2" s="3"/>
    </row>
    <row r="3" spans="2:6" ht="11.25">
      <c r="B3" s="252"/>
      <c r="C3" s="252"/>
      <c r="D3" s="252"/>
      <c r="E3" s="252"/>
      <c r="F3" s="3"/>
    </row>
    <row r="5" spans="1:6" ht="12" customHeight="1">
      <c r="A5" s="396" t="s">
        <v>575</v>
      </c>
      <c r="B5" s="396"/>
      <c r="C5" s="396"/>
      <c r="D5" s="396"/>
      <c r="E5" s="396"/>
      <c r="F5" s="396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26</v>
      </c>
    </row>
    <row r="9" spans="1:6" ht="11.25">
      <c r="A9" s="20"/>
      <c r="B9" s="234" t="s">
        <v>103</v>
      </c>
      <c r="C9" s="234" t="s">
        <v>104</v>
      </c>
      <c r="D9" s="234" t="s">
        <v>105</v>
      </c>
      <c r="E9" s="234" t="s">
        <v>106</v>
      </c>
      <c r="F9" s="8" t="s">
        <v>431</v>
      </c>
    </row>
    <row r="10" spans="1:6" ht="24">
      <c r="A10" s="7" t="s">
        <v>7</v>
      </c>
      <c r="B10" s="7" t="s">
        <v>8</v>
      </c>
      <c r="C10" s="251" t="s">
        <v>433</v>
      </c>
      <c r="D10" s="251" t="s">
        <v>434</v>
      </c>
      <c r="E10" s="251" t="s">
        <v>442</v>
      </c>
      <c r="F10" s="251" t="s">
        <v>89</v>
      </c>
    </row>
    <row r="11" spans="1:6" ht="11.25">
      <c r="A11" s="317"/>
      <c r="B11" s="235"/>
      <c r="C11" s="54"/>
      <c r="D11" s="54"/>
      <c r="E11" s="54"/>
      <c r="F11" s="54"/>
    </row>
    <row r="12" spans="1:6" s="79" customFormat="1" ht="11.25" customHeight="1">
      <c r="A12" s="67"/>
      <c r="B12" s="58"/>
      <c r="C12" s="115"/>
      <c r="D12" s="115"/>
      <c r="E12" s="115"/>
      <c r="F12" s="115"/>
    </row>
    <row r="13" spans="1:6" ht="11.25">
      <c r="A13" s="67"/>
      <c r="B13" s="118" t="s">
        <v>81</v>
      </c>
      <c r="C13" s="56"/>
      <c r="D13" s="56"/>
      <c r="E13" s="56"/>
      <c r="F13" s="56"/>
    </row>
    <row r="14" spans="1:6" ht="11.25">
      <c r="A14" s="67">
        <v>1</v>
      </c>
      <c r="B14" s="151" t="s">
        <v>166</v>
      </c>
      <c r="C14" s="61">
        <f>SUM(C16:C23)</f>
        <v>1969</v>
      </c>
      <c r="D14" s="61">
        <f>SUM(D16:D23)</f>
        <v>1807</v>
      </c>
      <c r="E14" s="61">
        <f>SUM(E16:E23)</f>
        <v>107</v>
      </c>
      <c r="F14" s="61">
        <f>SUM(F16:F23)</f>
        <v>3883</v>
      </c>
    </row>
    <row r="15" spans="1:6" ht="11.25">
      <c r="A15" s="67"/>
      <c r="B15" s="118"/>
      <c r="C15" s="56"/>
      <c r="D15" s="56"/>
      <c r="E15" s="56"/>
      <c r="F15" s="61"/>
    </row>
    <row r="16" spans="1:6" ht="11.25">
      <c r="A16" s="67">
        <v>2</v>
      </c>
      <c r="B16" s="118" t="s">
        <v>595</v>
      </c>
      <c r="C16" s="56"/>
      <c r="D16" s="56">
        <v>127</v>
      </c>
      <c r="E16" s="56"/>
      <c r="F16" s="61">
        <f aca="true" t="shared" si="0" ref="F16:F23">SUM(C16:E16)</f>
        <v>127</v>
      </c>
    </row>
    <row r="17" spans="1:6" ht="11.25">
      <c r="A17" s="67">
        <f>A16+1</f>
        <v>3</v>
      </c>
      <c r="B17" s="118" t="s">
        <v>596</v>
      </c>
      <c r="C17" s="56"/>
      <c r="D17" s="56"/>
      <c r="E17" s="56">
        <v>107</v>
      </c>
      <c r="F17" s="61">
        <f t="shared" si="0"/>
        <v>107</v>
      </c>
    </row>
    <row r="18" spans="1:6" ht="11.25">
      <c r="A18" s="67">
        <f aca="true" t="shared" si="1" ref="A18:A23">A17+1</f>
        <v>4</v>
      </c>
      <c r="B18" s="118" t="s">
        <v>597</v>
      </c>
      <c r="C18" s="56">
        <v>1905</v>
      </c>
      <c r="D18" s="56"/>
      <c r="E18" s="56"/>
      <c r="F18" s="61">
        <f t="shared" si="0"/>
        <v>1905</v>
      </c>
    </row>
    <row r="19" spans="1:6" ht="11.25">
      <c r="A19" s="67">
        <f t="shared" si="1"/>
        <v>5</v>
      </c>
      <c r="B19" s="118" t="s">
        <v>598</v>
      </c>
      <c r="C19" s="56">
        <v>64</v>
      </c>
      <c r="D19" s="56"/>
      <c r="E19" s="56"/>
      <c r="F19" s="61">
        <f t="shared" si="0"/>
        <v>64</v>
      </c>
    </row>
    <row r="20" spans="1:6" ht="11.25">
      <c r="A20" s="67">
        <f t="shared" si="1"/>
        <v>6</v>
      </c>
      <c r="B20" s="118" t="s">
        <v>599</v>
      </c>
      <c r="C20" s="56"/>
      <c r="D20" s="56">
        <v>889</v>
      </c>
      <c r="E20" s="56"/>
      <c r="F20" s="61">
        <f t="shared" si="0"/>
        <v>889</v>
      </c>
    </row>
    <row r="21" spans="1:6" ht="11.25">
      <c r="A21" s="67">
        <f t="shared" si="1"/>
        <v>7</v>
      </c>
      <c r="B21" s="118" t="s">
        <v>600</v>
      </c>
      <c r="C21" s="56"/>
      <c r="D21" s="56">
        <v>64</v>
      </c>
      <c r="E21" s="56"/>
      <c r="F21" s="61">
        <f t="shared" si="0"/>
        <v>64</v>
      </c>
    </row>
    <row r="22" spans="1:6" ht="11.25">
      <c r="A22" s="67">
        <f t="shared" si="1"/>
        <v>8</v>
      </c>
      <c r="B22" s="118" t="s">
        <v>601</v>
      </c>
      <c r="C22" s="56"/>
      <c r="D22" s="56">
        <v>323</v>
      </c>
      <c r="E22" s="56"/>
      <c r="F22" s="61">
        <f t="shared" si="0"/>
        <v>323</v>
      </c>
    </row>
    <row r="23" spans="1:6" ht="22.5">
      <c r="A23" s="67">
        <f t="shared" si="1"/>
        <v>9</v>
      </c>
      <c r="B23" s="118" t="s">
        <v>602</v>
      </c>
      <c r="C23" s="56"/>
      <c r="D23" s="56">
        <v>404</v>
      </c>
      <c r="E23" s="56"/>
      <c r="F23" s="61">
        <f t="shared" si="0"/>
        <v>404</v>
      </c>
    </row>
    <row r="24" spans="1:6" ht="11.25">
      <c r="A24" s="67"/>
      <c r="B24" s="118"/>
      <c r="C24" s="56"/>
      <c r="D24" s="56"/>
      <c r="E24" s="56"/>
      <c r="F24" s="61"/>
    </row>
    <row r="25" spans="1:6" ht="11.25">
      <c r="A25" s="67"/>
      <c r="B25" s="118"/>
      <c r="C25" s="56"/>
      <c r="D25" s="56"/>
      <c r="E25" s="56"/>
      <c r="F25" s="61"/>
    </row>
    <row r="26" spans="1:6" s="52" customFormat="1" ht="21">
      <c r="A26" s="67">
        <v>10</v>
      </c>
      <c r="B26" s="151" t="s">
        <v>502</v>
      </c>
      <c r="C26" s="61">
        <f>SUM(C28:C34)</f>
        <v>2032</v>
      </c>
      <c r="D26" s="61">
        <f>SUM(D28:D34)</f>
        <v>128</v>
      </c>
      <c r="E26" s="61">
        <f>SUM(E28:E34)</f>
        <v>2540</v>
      </c>
      <c r="F26" s="61">
        <f aca="true" t="shared" si="2" ref="F26:F34">SUM(C26:E26)</f>
        <v>4700</v>
      </c>
    </row>
    <row r="27" spans="1:6" ht="11.25">
      <c r="A27" s="67"/>
      <c r="B27" s="118"/>
      <c r="C27" s="56"/>
      <c r="D27" s="56"/>
      <c r="E27" s="56"/>
      <c r="F27" s="61">
        <f t="shared" si="2"/>
        <v>0</v>
      </c>
    </row>
    <row r="28" spans="1:6" ht="21.75" customHeight="1">
      <c r="A28" s="67">
        <v>11</v>
      </c>
      <c r="B28" s="118" t="s">
        <v>603</v>
      </c>
      <c r="C28" s="56">
        <v>317</v>
      </c>
      <c r="D28" s="56"/>
      <c r="E28" s="56"/>
      <c r="F28" s="61">
        <f t="shared" si="2"/>
        <v>317</v>
      </c>
    </row>
    <row r="29" spans="1:6" ht="13.5" customHeight="1">
      <c r="A29" s="67">
        <f aca="true" t="shared" si="3" ref="A29:A34">A28+1</f>
        <v>12</v>
      </c>
      <c r="B29" s="118" t="s">
        <v>604</v>
      </c>
      <c r="C29" s="56">
        <v>1207</v>
      </c>
      <c r="D29" s="56"/>
      <c r="E29" s="56"/>
      <c r="F29" s="61">
        <f t="shared" si="2"/>
        <v>1207</v>
      </c>
    </row>
    <row r="30" spans="1:6" ht="13.5" customHeight="1">
      <c r="A30" s="67">
        <f t="shared" si="3"/>
        <v>13</v>
      </c>
      <c r="B30" s="118" t="s">
        <v>605</v>
      </c>
      <c r="C30" s="56">
        <v>508</v>
      </c>
      <c r="D30" s="56"/>
      <c r="E30" s="56"/>
      <c r="F30" s="61">
        <f t="shared" si="2"/>
        <v>508</v>
      </c>
    </row>
    <row r="31" spans="1:6" ht="13.5" customHeight="1">
      <c r="A31" s="67">
        <f t="shared" si="3"/>
        <v>14</v>
      </c>
      <c r="B31" s="118" t="s">
        <v>606</v>
      </c>
      <c r="C31" s="56"/>
      <c r="D31" s="56">
        <v>64</v>
      </c>
      <c r="E31" s="56"/>
      <c r="F31" s="61">
        <f t="shared" si="2"/>
        <v>64</v>
      </c>
    </row>
    <row r="32" spans="1:6" ht="13.5" customHeight="1">
      <c r="A32" s="67">
        <f t="shared" si="3"/>
        <v>15</v>
      </c>
      <c r="B32" s="118" t="s">
        <v>607</v>
      </c>
      <c r="C32" s="56"/>
      <c r="D32" s="56">
        <v>64</v>
      </c>
      <c r="E32" s="56"/>
      <c r="F32" s="61">
        <f t="shared" si="2"/>
        <v>64</v>
      </c>
    </row>
    <row r="33" spans="1:6" ht="14.25" customHeight="1">
      <c r="A33" s="67">
        <f t="shared" si="3"/>
        <v>16</v>
      </c>
      <c r="B33" s="118" t="s">
        <v>608</v>
      </c>
      <c r="C33" s="56"/>
      <c r="D33" s="56"/>
      <c r="E33" s="56">
        <v>1270</v>
      </c>
      <c r="F33" s="61">
        <f t="shared" si="2"/>
        <v>1270</v>
      </c>
    </row>
    <row r="34" spans="1:6" ht="26.25" customHeight="1">
      <c r="A34" s="67">
        <f t="shared" si="3"/>
        <v>17</v>
      </c>
      <c r="B34" s="118" t="s">
        <v>609</v>
      </c>
      <c r="C34" s="56"/>
      <c r="D34" s="56"/>
      <c r="E34" s="56">
        <v>1270</v>
      </c>
      <c r="F34" s="61">
        <f t="shared" si="2"/>
        <v>1270</v>
      </c>
    </row>
    <row r="35" spans="1:6" ht="11.25">
      <c r="A35" s="67"/>
      <c r="B35" s="118"/>
      <c r="C35" s="56"/>
      <c r="D35" s="56"/>
      <c r="E35" s="56"/>
      <c r="F35" s="61"/>
    </row>
    <row r="36" spans="1:6" ht="11.25">
      <c r="A36" s="67"/>
      <c r="B36" s="118"/>
      <c r="C36" s="56"/>
      <c r="D36" s="56"/>
      <c r="E36" s="56"/>
      <c r="F36" s="61"/>
    </row>
    <row r="37" spans="1:6" s="52" customFormat="1" ht="24" customHeight="1">
      <c r="A37" s="20">
        <v>18</v>
      </c>
      <c r="B37" s="18" t="s">
        <v>461</v>
      </c>
      <c r="C37" s="57">
        <f>SUM(C14,C26)</f>
        <v>4001</v>
      </c>
      <c r="D37" s="57">
        <f>SUM(D14,D26)</f>
        <v>1935</v>
      </c>
      <c r="E37" s="57">
        <f>SUM(E14,E26)</f>
        <v>2647</v>
      </c>
      <c r="F37" s="57">
        <f>SUM(F14,F26)</f>
        <v>8583</v>
      </c>
    </row>
    <row r="38" ht="11.25">
      <c r="F38" s="27"/>
    </row>
    <row r="39" ht="11.25">
      <c r="F39" s="27"/>
    </row>
    <row r="40" ht="11.25">
      <c r="F40" s="27"/>
    </row>
    <row r="41" ht="11.25">
      <c r="F41" s="27"/>
    </row>
    <row r="42" ht="11.25">
      <c r="F42" s="60"/>
    </row>
    <row r="43" ht="11.25">
      <c r="F43" s="60"/>
    </row>
    <row r="44" ht="11.25">
      <c r="F44" s="60"/>
    </row>
    <row r="45" ht="11.25">
      <c r="F45" s="60"/>
    </row>
    <row r="46" ht="11.25">
      <c r="F46" s="60"/>
    </row>
    <row r="47" ht="11.25">
      <c r="F47" s="60"/>
    </row>
    <row r="48" ht="11.25">
      <c r="F48" s="60"/>
    </row>
    <row r="49" ht="11.25">
      <c r="F49" s="60"/>
    </row>
    <row r="50" ht="11.25">
      <c r="F50" s="60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8" sqref="I7:I8"/>
    </sheetView>
  </sheetViews>
  <sheetFormatPr defaultColWidth="9.140625" defaultRowHeight="12.75"/>
  <cols>
    <col min="1" max="1" width="6.28125" style="6" customWidth="1"/>
    <col min="2" max="2" width="34.28125" style="216" customWidth="1"/>
    <col min="3" max="3" width="11.140625" style="216" customWidth="1"/>
    <col min="4" max="4" width="12.00390625" style="216" customWidth="1"/>
    <col min="5" max="5" width="11.421875" style="216" customWidth="1"/>
    <col min="6" max="6" width="10.8515625" style="4" customWidth="1"/>
    <col min="7" max="16384" width="9.140625" style="4" customWidth="1"/>
  </cols>
  <sheetData>
    <row r="1" spans="1:6" ht="11.25">
      <c r="A1" s="354" t="s">
        <v>622</v>
      </c>
      <c r="B1" s="354"/>
      <c r="C1" s="354"/>
      <c r="D1" s="354"/>
      <c r="E1" s="354"/>
      <c r="F1" s="354"/>
    </row>
    <row r="2" spans="2:6" ht="11.25">
      <c r="B2" s="252"/>
      <c r="C2" s="252"/>
      <c r="D2" s="252"/>
      <c r="E2" s="252"/>
      <c r="F2" s="3"/>
    </row>
    <row r="3" spans="2:6" ht="11.25">
      <c r="B3" s="252"/>
      <c r="C3" s="252"/>
      <c r="D3" s="252"/>
      <c r="E3" s="252"/>
      <c r="F3" s="3"/>
    </row>
    <row r="5" spans="1:6" ht="12" customHeight="1">
      <c r="A5" s="396" t="s">
        <v>576</v>
      </c>
      <c r="B5" s="396"/>
      <c r="C5" s="396"/>
      <c r="D5" s="396"/>
      <c r="E5" s="396"/>
      <c r="F5" s="396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26</v>
      </c>
    </row>
    <row r="9" spans="1:6" ht="11.25">
      <c r="A9" s="8"/>
      <c r="B9" s="234" t="s">
        <v>103</v>
      </c>
      <c r="C9" s="234" t="s">
        <v>104</v>
      </c>
      <c r="D9" s="234" t="s">
        <v>105</v>
      </c>
      <c r="E9" s="234" t="s">
        <v>106</v>
      </c>
      <c r="F9" s="8" t="s">
        <v>431</v>
      </c>
    </row>
    <row r="10" spans="1:6" ht="24">
      <c r="A10" s="7" t="s">
        <v>7</v>
      </c>
      <c r="B10" s="7" t="s">
        <v>8</v>
      </c>
      <c r="C10" s="251" t="s">
        <v>433</v>
      </c>
      <c r="D10" s="251" t="s">
        <v>434</v>
      </c>
      <c r="E10" s="251" t="s">
        <v>442</v>
      </c>
      <c r="F10" s="251" t="s">
        <v>89</v>
      </c>
    </row>
    <row r="11" spans="1:6" ht="11.25">
      <c r="A11" s="9"/>
      <c r="B11" s="235"/>
      <c r="C11" s="54"/>
      <c r="D11" s="54"/>
      <c r="E11" s="54"/>
      <c r="F11" s="54"/>
    </row>
    <row r="12" spans="1:6" ht="11.25">
      <c r="A12" s="14">
        <v>1</v>
      </c>
      <c r="B12" s="151" t="s">
        <v>164</v>
      </c>
      <c r="C12" s="61">
        <f>SUM(C14:C15)</f>
        <v>69850</v>
      </c>
      <c r="D12" s="61">
        <f>SUM(D14:D15)</f>
        <v>0</v>
      </c>
      <c r="E12" s="61">
        <f>SUM(E14:E15)</f>
        <v>0</v>
      </c>
      <c r="F12" s="61">
        <f>SUM(F14:F15)</f>
        <v>69850</v>
      </c>
    </row>
    <row r="13" spans="1:6" ht="11.25">
      <c r="A13" s="14"/>
      <c r="B13" s="118"/>
      <c r="C13" s="55"/>
      <c r="D13" s="55"/>
      <c r="E13" s="55"/>
      <c r="F13" s="61"/>
    </row>
    <row r="14" spans="1:6" s="79" customFormat="1" ht="11.25" customHeight="1">
      <c r="A14" s="67">
        <v>2</v>
      </c>
      <c r="B14" s="58" t="s">
        <v>594</v>
      </c>
      <c r="C14" s="115">
        <v>69850</v>
      </c>
      <c r="D14" s="115"/>
      <c r="E14" s="115"/>
      <c r="F14" s="61">
        <f>SUM(C14:E14)</f>
        <v>69850</v>
      </c>
    </row>
    <row r="15" spans="1:6" s="79" customFormat="1" ht="11.25" customHeight="1">
      <c r="A15" s="67"/>
      <c r="B15" s="58"/>
      <c r="C15" s="115"/>
      <c r="D15" s="115"/>
      <c r="E15" s="115"/>
      <c r="F15" s="61"/>
    </row>
    <row r="16" spans="1:6" s="79" customFormat="1" ht="11.25" customHeight="1">
      <c r="A16" s="67"/>
      <c r="B16" s="58"/>
      <c r="C16" s="115"/>
      <c r="D16" s="115"/>
      <c r="E16" s="115"/>
      <c r="F16" s="61"/>
    </row>
    <row r="17" spans="1:6" s="79" customFormat="1" ht="23.25" customHeight="1">
      <c r="A17" s="67">
        <v>3</v>
      </c>
      <c r="B17" s="151" t="s">
        <v>502</v>
      </c>
      <c r="C17" s="350">
        <f>SUM(C19:C20)</f>
        <v>0</v>
      </c>
      <c r="D17" s="350">
        <f>SUM(D19:D20)</f>
        <v>0</v>
      </c>
      <c r="E17" s="350">
        <f>SUM(E19:E20)</f>
        <v>0</v>
      </c>
      <c r="F17" s="350">
        <f>SUM(F19:F20)</f>
        <v>0</v>
      </c>
    </row>
    <row r="18" spans="1:6" s="79" customFormat="1" ht="11.25" customHeight="1">
      <c r="A18" s="67"/>
      <c r="B18" s="58"/>
      <c r="C18" s="115"/>
      <c r="D18" s="115"/>
      <c r="E18" s="115"/>
      <c r="F18" s="61">
        <f>SUM(C18:E18)</f>
        <v>0</v>
      </c>
    </row>
    <row r="19" spans="1:6" s="79" customFormat="1" ht="22.5" customHeight="1">
      <c r="A19" s="67">
        <v>4</v>
      </c>
      <c r="B19" s="58"/>
      <c r="C19" s="115"/>
      <c r="D19" s="115"/>
      <c r="E19" s="115"/>
      <c r="F19" s="350">
        <f>SUM(C19:E19)</f>
        <v>0</v>
      </c>
    </row>
    <row r="20" spans="1:6" s="79" customFormat="1" ht="11.25" customHeight="1">
      <c r="A20" s="67"/>
      <c r="B20" s="58"/>
      <c r="C20" s="115"/>
      <c r="D20" s="115"/>
      <c r="E20" s="115"/>
      <c r="F20" s="61"/>
    </row>
    <row r="21" spans="1:6" s="79" customFormat="1" ht="11.25" customHeight="1">
      <c r="A21" s="67"/>
      <c r="B21" s="58"/>
      <c r="C21" s="115"/>
      <c r="D21" s="115"/>
      <c r="E21" s="115"/>
      <c r="F21" s="61"/>
    </row>
    <row r="22" spans="1:6" ht="11.25">
      <c r="A22" s="14"/>
      <c r="B22" s="118"/>
      <c r="C22" s="56"/>
      <c r="D22" s="56"/>
      <c r="E22" s="56"/>
      <c r="F22" s="56"/>
    </row>
    <row r="23" spans="1:6" ht="11.25">
      <c r="A23" s="14"/>
      <c r="B23" s="118"/>
      <c r="C23" s="56"/>
      <c r="D23" s="56"/>
      <c r="E23" s="56"/>
      <c r="F23" s="56"/>
    </row>
    <row r="24" spans="1:6" s="52" customFormat="1" ht="24" customHeight="1">
      <c r="A24" s="20">
        <v>5</v>
      </c>
      <c r="B24" s="18" t="s">
        <v>462</v>
      </c>
      <c r="C24" s="57">
        <f>SUM(C12,C17)</f>
        <v>69850</v>
      </c>
      <c r="D24" s="57">
        <f>SUM(D12,D17)</f>
        <v>0</v>
      </c>
      <c r="E24" s="57">
        <f>SUM(E12,E17)</f>
        <v>0</v>
      </c>
      <c r="F24" s="57">
        <f>SUM(F12,F17)</f>
        <v>69850</v>
      </c>
    </row>
    <row r="25" ht="11.25">
      <c r="F25" s="27"/>
    </row>
    <row r="26" ht="11.25">
      <c r="F26" s="27"/>
    </row>
    <row r="27" ht="11.25">
      <c r="F27" s="27"/>
    </row>
    <row r="28" ht="11.25">
      <c r="F28" s="27"/>
    </row>
    <row r="29" ht="11.25">
      <c r="F29" s="60"/>
    </row>
    <row r="30" ht="11.25">
      <c r="F30" s="60"/>
    </row>
    <row r="31" ht="11.25">
      <c r="F31" s="60"/>
    </row>
    <row r="32" ht="11.25">
      <c r="F32" s="60"/>
    </row>
    <row r="33" ht="11.25">
      <c r="F33" s="60"/>
    </row>
    <row r="34" ht="11.25">
      <c r="F34" s="60"/>
    </row>
    <row r="35" ht="11.25">
      <c r="F35" s="60"/>
    </row>
    <row r="36" ht="11.25">
      <c r="F36" s="60"/>
    </row>
    <row r="37" ht="11.25">
      <c r="F37" s="60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54" t="s">
        <v>623</v>
      </c>
      <c r="B1" s="354"/>
      <c r="C1" s="354"/>
      <c r="D1" s="354"/>
      <c r="E1" s="354"/>
      <c r="F1" s="354"/>
      <c r="G1" s="354"/>
      <c r="H1" s="354"/>
      <c r="I1" s="354"/>
    </row>
    <row r="3" spans="1:9" s="31" customFormat="1" ht="12.75">
      <c r="A3" s="378" t="s">
        <v>577</v>
      </c>
      <c r="B3" s="378"/>
      <c r="C3" s="378"/>
      <c r="D3" s="378"/>
      <c r="E3" s="378"/>
      <c r="F3" s="378"/>
      <c r="G3" s="378"/>
      <c r="H3" s="378"/>
      <c r="I3" s="378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26</v>
      </c>
    </row>
    <row r="5" spans="1:9" s="6" customFormat="1" ht="10.5">
      <c r="A5" s="8"/>
      <c r="B5" s="8" t="s">
        <v>103</v>
      </c>
      <c r="C5" s="121" t="s">
        <v>104</v>
      </c>
      <c r="D5" s="121" t="s">
        <v>105</v>
      </c>
      <c r="E5" s="121" t="s">
        <v>106</v>
      </c>
      <c r="F5" s="121" t="s">
        <v>107</v>
      </c>
      <c r="G5" s="121" t="s">
        <v>108</v>
      </c>
      <c r="H5" s="121" t="s">
        <v>109</v>
      </c>
      <c r="I5" s="8" t="s">
        <v>110</v>
      </c>
    </row>
    <row r="6" spans="1:9" ht="15" customHeight="1">
      <c r="A6" s="385" t="s">
        <v>7</v>
      </c>
      <c r="B6" s="385" t="s">
        <v>8</v>
      </c>
      <c r="C6" s="379" t="s">
        <v>86</v>
      </c>
      <c r="D6" s="380"/>
      <c r="E6" s="380"/>
      <c r="F6" s="381"/>
      <c r="G6" s="397" t="s">
        <v>87</v>
      </c>
      <c r="H6" s="397"/>
      <c r="I6" s="397"/>
    </row>
    <row r="7" spans="1:9" ht="30" customHeight="1">
      <c r="A7" s="385"/>
      <c r="B7" s="385"/>
      <c r="C7" s="35" t="s">
        <v>82</v>
      </c>
      <c r="D7" s="35" t="s">
        <v>93</v>
      </c>
      <c r="E7" s="35" t="s">
        <v>94</v>
      </c>
      <c r="F7" s="35" t="s">
        <v>95</v>
      </c>
      <c r="G7" s="35" t="s">
        <v>84</v>
      </c>
      <c r="H7" s="35" t="s">
        <v>85</v>
      </c>
      <c r="I7" s="35" t="s">
        <v>83</v>
      </c>
    </row>
    <row r="8" spans="1:9" s="59" customFormat="1" ht="11.25">
      <c r="A8" s="11"/>
      <c r="B8" s="116"/>
      <c r="C8" s="106"/>
      <c r="D8" s="107"/>
      <c r="E8" s="106"/>
      <c r="F8" s="106"/>
      <c r="G8" s="107"/>
      <c r="H8" s="106"/>
      <c r="I8" s="106"/>
    </row>
    <row r="9" spans="1:9" ht="11.25">
      <c r="A9" s="11"/>
      <c r="B9" s="116"/>
      <c r="C9" s="106"/>
      <c r="D9" s="109"/>
      <c r="E9" s="106"/>
      <c r="F9" s="106"/>
      <c r="G9" s="109"/>
      <c r="H9" s="106"/>
      <c r="I9" s="106"/>
    </row>
    <row r="10" spans="1:9" ht="11.25">
      <c r="A10" s="11">
        <v>1</v>
      </c>
      <c r="B10" s="116"/>
      <c r="C10" s="106">
        <f>SUM(D10:F10)</f>
        <v>0</v>
      </c>
      <c r="D10" s="109">
        <v>0</v>
      </c>
      <c r="E10" s="106"/>
      <c r="F10" s="106">
        <v>0</v>
      </c>
      <c r="G10" s="109">
        <v>0</v>
      </c>
      <c r="H10" s="106"/>
      <c r="I10" s="106">
        <v>0</v>
      </c>
    </row>
    <row r="11" spans="1:9" ht="11.25">
      <c r="A11" s="11"/>
      <c r="B11" s="116"/>
      <c r="C11" s="106"/>
      <c r="D11" s="109"/>
      <c r="E11" s="106"/>
      <c r="F11" s="106"/>
      <c r="G11" s="109"/>
      <c r="H11" s="106"/>
      <c r="I11" s="106"/>
    </row>
    <row r="12" spans="1:9" ht="11.25">
      <c r="A12" s="11">
        <v>2</v>
      </c>
      <c r="B12" s="116"/>
      <c r="C12" s="106"/>
      <c r="D12" s="109">
        <v>0</v>
      </c>
      <c r="E12" s="106"/>
      <c r="F12" s="106">
        <v>0</v>
      </c>
      <c r="G12" s="109">
        <v>0</v>
      </c>
      <c r="H12" s="106"/>
      <c r="I12" s="106">
        <v>0</v>
      </c>
    </row>
    <row r="13" spans="1:9" ht="11.25">
      <c r="A13" s="11"/>
      <c r="B13" s="116"/>
      <c r="C13" s="106"/>
      <c r="D13" s="109"/>
      <c r="E13" s="106"/>
      <c r="F13" s="106"/>
      <c r="G13" s="109"/>
      <c r="H13" s="106"/>
      <c r="I13" s="106"/>
    </row>
    <row r="14" spans="1:9" ht="11.25">
      <c r="A14" s="11"/>
      <c r="B14" s="116"/>
      <c r="C14" s="106"/>
      <c r="D14" s="109"/>
      <c r="E14" s="106"/>
      <c r="F14" s="106"/>
      <c r="G14" s="109"/>
      <c r="H14" s="106"/>
      <c r="I14" s="106"/>
    </row>
    <row r="15" spans="1:9" ht="24" customHeight="1">
      <c r="A15" s="38">
        <v>3</v>
      </c>
      <c r="B15" s="77" t="s">
        <v>88</v>
      </c>
      <c r="C15" s="19">
        <f aca="true" t="shared" si="0" ref="C15:I15">SUM(C8:C14)</f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316" customWidth="1"/>
    <col min="2" max="2" width="42.8515625" style="327" customWidth="1"/>
    <col min="3" max="5" width="12.7109375" style="319" customWidth="1"/>
    <col min="6" max="16384" width="9.140625" style="319" customWidth="1"/>
  </cols>
  <sheetData>
    <row r="1" spans="1:5" ht="11.25">
      <c r="A1" s="402" t="s">
        <v>624</v>
      </c>
      <c r="B1" s="402"/>
      <c r="C1" s="402"/>
      <c r="D1" s="402"/>
      <c r="E1" s="402"/>
    </row>
    <row r="3" spans="1:5" ht="25.5" customHeight="1">
      <c r="A3" s="396" t="s">
        <v>578</v>
      </c>
      <c r="B3" s="396"/>
      <c r="C3" s="396"/>
      <c r="D3" s="396"/>
      <c r="E3" s="396"/>
    </row>
    <row r="5" spans="1:5" ht="12.75" customHeight="1">
      <c r="A5" s="385" t="s">
        <v>90</v>
      </c>
      <c r="B5" s="398" t="s">
        <v>8</v>
      </c>
      <c r="C5" s="399" t="s">
        <v>92</v>
      </c>
      <c r="D5" s="400"/>
      <c r="E5" s="401"/>
    </row>
    <row r="6" spans="1:5" ht="11.25">
      <c r="A6" s="385"/>
      <c r="B6" s="398"/>
      <c r="C6" s="7" t="s">
        <v>31</v>
      </c>
      <c r="D6" s="7" t="s">
        <v>32</v>
      </c>
      <c r="E6" s="7" t="s">
        <v>89</v>
      </c>
    </row>
    <row r="7" spans="1:5" ht="15" customHeight="1">
      <c r="A7" s="317"/>
      <c r="B7" s="323"/>
      <c r="C7" s="320"/>
      <c r="D7" s="320"/>
      <c r="E7" s="320"/>
    </row>
    <row r="8" spans="1:5" s="316" customFormat="1" ht="15" customHeight="1">
      <c r="A8" s="67">
        <v>1</v>
      </c>
      <c r="B8" s="324" t="s">
        <v>3</v>
      </c>
      <c r="C8" s="29">
        <f>SUM(C10:C12)</f>
        <v>19</v>
      </c>
      <c r="D8" s="29">
        <f>SUM(D10:D12)</f>
        <v>0</v>
      </c>
      <c r="E8" s="29">
        <f>SUM(C8:D8)</f>
        <v>19</v>
      </c>
    </row>
    <row r="9" spans="1:5" s="321" customFormat="1" ht="15" customHeight="1">
      <c r="A9" s="67">
        <f>A8+1</f>
        <v>2</v>
      </c>
      <c r="B9" s="325" t="s">
        <v>91</v>
      </c>
      <c r="C9" s="113">
        <v>1</v>
      </c>
      <c r="D9" s="113">
        <v>0</v>
      </c>
      <c r="E9" s="29">
        <f aca="true" t="shared" si="0" ref="E9:E22">SUM(C9:D9)</f>
        <v>1</v>
      </c>
    </row>
    <row r="10" spans="1:5" s="321" customFormat="1" ht="15" customHeight="1">
      <c r="A10" s="67">
        <f>A9+1</f>
        <v>3</v>
      </c>
      <c r="B10" s="326" t="s">
        <v>0</v>
      </c>
      <c r="C10" s="113">
        <v>0</v>
      </c>
      <c r="D10" s="113">
        <v>0</v>
      </c>
      <c r="E10" s="29">
        <f t="shared" si="0"/>
        <v>0</v>
      </c>
    </row>
    <row r="11" spans="1:5" s="321" customFormat="1" ht="15" customHeight="1">
      <c r="A11" s="67">
        <f>A10+1</f>
        <v>4</v>
      </c>
      <c r="B11" s="326" t="s">
        <v>1</v>
      </c>
      <c r="C11" s="113">
        <v>0</v>
      </c>
      <c r="D11" s="113">
        <v>0</v>
      </c>
      <c r="E11" s="29">
        <f t="shared" si="0"/>
        <v>0</v>
      </c>
    </row>
    <row r="12" spans="1:5" s="321" customFormat="1" ht="15" customHeight="1">
      <c r="A12" s="67">
        <f>A11+1</f>
        <v>5</v>
      </c>
      <c r="B12" s="326" t="s">
        <v>2</v>
      </c>
      <c r="C12" s="113">
        <v>19</v>
      </c>
      <c r="D12" s="113">
        <v>0</v>
      </c>
      <c r="E12" s="29">
        <f t="shared" si="0"/>
        <v>19</v>
      </c>
    </row>
    <row r="13" spans="1:5" s="321" customFormat="1" ht="15" customHeight="1">
      <c r="A13" s="67"/>
      <c r="B13" s="325"/>
      <c r="C13" s="113"/>
      <c r="D13" s="113"/>
      <c r="E13" s="29"/>
    </row>
    <row r="14" spans="1:5" s="316" customFormat="1" ht="15" customHeight="1">
      <c r="A14" s="67">
        <v>6</v>
      </c>
      <c r="B14" s="324" t="s">
        <v>181</v>
      </c>
      <c r="C14" s="29">
        <f>SUM(C15:C17)</f>
        <v>0</v>
      </c>
      <c r="D14" s="29">
        <f>SUM(D15:D17)</f>
        <v>9</v>
      </c>
      <c r="E14" s="29">
        <f t="shared" si="0"/>
        <v>9</v>
      </c>
    </row>
    <row r="15" spans="1:5" ht="15" customHeight="1">
      <c r="A15" s="67">
        <f>A14+1</f>
        <v>7</v>
      </c>
      <c r="B15" s="326" t="s">
        <v>0</v>
      </c>
      <c r="C15" s="46">
        <v>0</v>
      </c>
      <c r="D15" s="46">
        <v>7</v>
      </c>
      <c r="E15" s="29">
        <f t="shared" si="0"/>
        <v>7</v>
      </c>
    </row>
    <row r="16" spans="1:5" ht="15" customHeight="1">
      <c r="A16" s="67">
        <f>A15+1</f>
        <v>8</v>
      </c>
      <c r="B16" s="326" t="s">
        <v>1</v>
      </c>
      <c r="C16" s="46">
        <v>0</v>
      </c>
      <c r="D16" s="46">
        <v>2</v>
      </c>
      <c r="E16" s="29">
        <f t="shared" si="0"/>
        <v>2</v>
      </c>
    </row>
    <row r="17" spans="1:5" ht="15" customHeight="1">
      <c r="A17" s="67">
        <f>A16+1</f>
        <v>9</v>
      </c>
      <c r="B17" s="326" t="s">
        <v>2</v>
      </c>
      <c r="C17" s="46">
        <v>0</v>
      </c>
      <c r="D17" s="46">
        <v>0</v>
      </c>
      <c r="E17" s="29">
        <f t="shared" si="0"/>
        <v>0</v>
      </c>
    </row>
    <row r="18" spans="1:5" ht="15" customHeight="1">
      <c r="A18" s="67"/>
      <c r="B18" s="326"/>
      <c r="C18" s="46"/>
      <c r="D18" s="46"/>
      <c r="E18" s="29"/>
    </row>
    <row r="19" spans="1:5" s="316" customFormat="1" ht="15" customHeight="1">
      <c r="A19" s="67">
        <v>10</v>
      </c>
      <c r="B19" s="324" t="s">
        <v>547</v>
      </c>
      <c r="C19" s="29">
        <f>SUM(C20:C22)</f>
        <v>1</v>
      </c>
      <c r="D19" s="29">
        <f>SUM(D20:D22)</f>
        <v>0</v>
      </c>
      <c r="E19" s="29">
        <f t="shared" si="0"/>
        <v>1</v>
      </c>
    </row>
    <row r="20" spans="1:5" ht="15" customHeight="1">
      <c r="A20" s="67">
        <f>A19+1</f>
        <v>11</v>
      </c>
      <c r="B20" s="326" t="s">
        <v>0</v>
      </c>
      <c r="C20" s="46">
        <v>0</v>
      </c>
      <c r="D20" s="46">
        <v>0</v>
      </c>
      <c r="E20" s="29">
        <f t="shared" si="0"/>
        <v>0</v>
      </c>
    </row>
    <row r="21" spans="1:5" ht="15" customHeight="1">
      <c r="A21" s="67">
        <f>A20+1</f>
        <v>12</v>
      </c>
      <c r="B21" s="326" t="s">
        <v>1</v>
      </c>
      <c r="C21" s="46">
        <v>0</v>
      </c>
      <c r="D21" s="46">
        <v>0</v>
      </c>
      <c r="E21" s="29">
        <f t="shared" si="0"/>
        <v>0</v>
      </c>
    </row>
    <row r="22" spans="1:5" ht="15" customHeight="1">
      <c r="A22" s="67">
        <f>A21+1</f>
        <v>13</v>
      </c>
      <c r="B22" s="326" t="s">
        <v>2</v>
      </c>
      <c r="C22" s="46">
        <v>1</v>
      </c>
      <c r="D22" s="46">
        <v>0</v>
      </c>
      <c r="E22" s="29">
        <f t="shared" si="0"/>
        <v>1</v>
      </c>
    </row>
    <row r="23" spans="1:5" ht="15" customHeight="1">
      <c r="A23" s="67"/>
      <c r="B23" s="326"/>
      <c r="C23" s="46"/>
      <c r="D23" s="46"/>
      <c r="E23" s="29"/>
    </row>
    <row r="24" spans="1:5" s="316" customFormat="1" ht="15" customHeight="1">
      <c r="A24" s="67">
        <v>14</v>
      </c>
      <c r="B24" s="324" t="s">
        <v>549</v>
      </c>
      <c r="C24" s="29">
        <f>SUM(C25:C27)</f>
        <v>1</v>
      </c>
      <c r="D24" s="29">
        <f>SUM(D25:D27)</f>
        <v>0</v>
      </c>
      <c r="E24" s="29">
        <f>SUM(C24:D24)</f>
        <v>1</v>
      </c>
    </row>
    <row r="25" spans="1:5" ht="15" customHeight="1">
      <c r="A25" s="67">
        <f>A24+1</f>
        <v>15</v>
      </c>
      <c r="B25" s="326" t="s">
        <v>0</v>
      </c>
      <c r="C25" s="46">
        <v>1</v>
      </c>
      <c r="D25" s="46">
        <v>0</v>
      </c>
      <c r="E25" s="29">
        <f>SUM(C25:D25)</f>
        <v>1</v>
      </c>
    </row>
    <row r="26" spans="1:5" ht="15" customHeight="1">
      <c r="A26" s="67">
        <f>A25+1</f>
        <v>16</v>
      </c>
      <c r="B26" s="326" t="s">
        <v>1</v>
      </c>
      <c r="C26" s="46">
        <v>0</v>
      </c>
      <c r="D26" s="46">
        <v>0</v>
      </c>
      <c r="E26" s="29">
        <f>SUM(C26:D26)</f>
        <v>0</v>
      </c>
    </row>
    <row r="27" spans="1:5" ht="15" customHeight="1">
      <c r="A27" s="67">
        <f>A26+1</f>
        <v>17</v>
      </c>
      <c r="B27" s="326" t="s">
        <v>2</v>
      </c>
      <c r="C27" s="46">
        <v>0</v>
      </c>
      <c r="D27" s="46">
        <v>0</v>
      </c>
      <c r="E27" s="29">
        <f>SUM(C27:D27)</f>
        <v>0</v>
      </c>
    </row>
    <row r="28" spans="1:5" ht="15" customHeight="1">
      <c r="A28" s="67"/>
      <c r="B28" s="326"/>
      <c r="C28" s="46"/>
      <c r="D28" s="46"/>
      <c r="E28" s="29"/>
    </row>
    <row r="29" spans="1:5" s="316" customFormat="1" ht="15" customHeight="1">
      <c r="A29" s="67">
        <v>18</v>
      </c>
      <c r="B29" s="324" t="s">
        <v>548</v>
      </c>
      <c r="C29" s="29">
        <f>SUM(C30:C32)</f>
        <v>0</v>
      </c>
      <c r="D29" s="29">
        <f>SUM(D30:D32)</f>
        <v>5</v>
      </c>
      <c r="E29" s="29">
        <f>SUM(C29:D29)</f>
        <v>5</v>
      </c>
    </row>
    <row r="30" spans="1:5" ht="15" customHeight="1">
      <c r="A30" s="67">
        <f>A29+1</f>
        <v>19</v>
      </c>
      <c r="B30" s="326" t="s">
        <v>0</v>
      </c>
      <c r="C30" s="46">
        <v>0</v>
      </c>
      <c r="D30" s="46">
        <v>0</v>
      </c>
      <c r="E30" s="29">
        <f>SUM(C30:D30)</f>
        <v>0</v>
      </c>
    </row>
    <row r="31" spans="1:5" ht="15" customHeight="1">
      <c r="A31" s="67">
        <f>A30+1</f>
        <v>20</v>
      </c>
      <c r="B31" s="326" t="s">
        <v>1</v>
      </c>
      <c r="C31" s="46">
        <v>0</v>
      </c>
      <c r="D31" s="46">
        <v>5</v>
      </c>
      <c r="E31" s="29">
        <f>SUM(C31:D31)</f>
        <v>5</v>
      </c>
    </row>
    <row r="32" spans="1:5" ht="15" customHeight="1">
      <c r="A32" s="67">
        <f>A31+1</f>
        <v>21</v>
      </c>
      <c r="B32" s="326" t="s">
        <v>2</v>
      </c>
      <c r="C32" s="46">
        <v>0</v>
      </c>
      <c r="D32" s="46">
        <v>0</v>
      </c>
      <c r="E32" s="29">
        <f>SUM(C32:D32)</f>
        <v>0</v>
      </c>
    </row>
    <row r="33" spans="1:5" ht="15" customHeight="1">
      <c r="A33" s="67"/>
      <c r="B33" s="326"/>
      <c r="C33" s="46"/>
      <c r="D33" s="46"/>
      <c r="E33" s="29"/>
    </row>
    <row r="34" spans="1:5" s="316" customFormat="1" ht="15" customHeight="1">
      <c r="A34" s="67">
        <v>22</v>
      </c>
      <c r="B34" s="324" t="s">
        <v>545</v>
      </c>
      <c r="C34" s="29">
        <f>SUM(C35:C37)</f>
        <v>1</v>
      </c>
      <c r="D34" s="29">
        <f>SUM(D35:D37)</f>
        <v>4</v>
      </c>
      <c r="E34" s="29">
        <f>SUM(C34:D34)</f>
        <v>5</v>
      </c>
    </row>
    <row r="35" spans="1:5" ht="15" customHeight="1">
      <c r="A35" s="67">
        <f>A34+1</f>
        <v>23</v>
      </c>
      <c r="B35" s="326" t="s">
        <v>0</v>
      </c>
      <c r="C35" s="46">
        <v>0</v>
      </c>
      <c r="D35" s="46">
        <v>0</v>
      </c>
      <c r="E35" s="29">
        <f>SUM(C35:D35)</f>
        <v>0</v>
      </c>
    </row>
    <row r="36" spans="1:5" ht="15" customHeight="1">
      <c r="A36" s="67">
        <f>A35+1</f>
        <v>24</v>
      </c>
      <c r="B36" s="326" t="s">
        <v>1</v>
      </c>
      <c r="C36" s="46">
        <v>1</v>
      </c>
      <c r="D36" s="46">
        <v>4</v>
      </c>
      <c r="E36" s="29">
        <f>SUM(C36:D36)</f>
        <v>5</v>
      </c>
    </row>
    <row r="37" spans="1:5" ht="15" customHeight="1">
      <c r="A37" s="67">
        <f>A36+1</f>
        <v>25</v>
      </c>
      <c r="B37" s="326" t="s">
        <v>2</v>
      </c>
      <c r="C37" s="46">
        <v>0</v>
      </c>
      <c r="D37" s="46">
        <v>0</v>
      </c>
      <c r="E37" s="29">
        <f>SUM(C37:D37)</f>
        <v>0</v>
      </c>
    </row>
    <row r="38" spans="1:5" ht="15" customHeight="1">
      <c r="A38" s="67"/>
      <c r="B38" s="326"/>
      <c r="C38" s="46"/>
      <c r="D38" s="46"/>
      <c r="E38" s="29"/>
    </row>
    <row r="39" spans="1:5" s="316" customFormat="1" ht="15" customHeight="1">
      <c r="A39" s="67">
        <v>26</v>
      </c>
      <c r="B39" s="324" t="s">
        <v>546</v>
      </c>
      <c r="C39" s="29">
        <f>SUM(C40:C42)</f>
        <v>0</v>
      </c>
      <c r="D39" s="29">
        <f>SUM(D40:D42)</f>
        <v>1</v>
      </c>
      <c r="E39" s="29">
        <f>SUM(C39:D39)</f>
        <v>1</v>
      </c>
    </row>
    <row r="40" spans="1:5" ht="15" customHeight="1">
      <c r="A40" s="67">
        <f>A39+1</f>
        <v>27</v>
      </c>
      <c r="B40" s="326" t="s">
        <v>0</v>
      </c>
      <c r="C40" s="46">
        <v>0</v>
      </c>
      <c r="D40" s="46">
        <v>0</v>
      </c>
      <c r="E40" s="29">
        <f>SUM(C40:D40)</f>
        <v>0</v>
      </c>
    </row>
    <row r="41" spans="1:5" ht="15" customHeight="1">
      <c r="A41" s="67">
        <f>A40+1</f>
        <v>28</v>
      </c>
      <c r="B41" s="326" t="s">
        <v>1</v>
      </c>
      <c r="C41" s="46">
        <v>0</v>
      </c>
      <c r="D41" s="46">
        <v>1</v>
      </c>
      <c r="E41" s="29">
        <f>SUM(C41:D41)</f>
        <v>1</v>
      </c>
    </row>
    <row r="42" spans="1:5" ht="15" customHeight="1">
      <c r="A42" s="67">
        <f>A41+1</f>
        <v>29</v>
      </c>
      <c r="B42" s="326" t="s">
        <v>2</v>
      </c>
      <c r="C42" s="46">
        <v>0</v>
      </c>
      <c r="D42" s="46">
        <v>0</v>
      </c>
      <c r="E42" s="29">
        <f>SUM(C42:D42)</f>
        <v>0</v>
      </c>
    </row>
    <row r="43" spans="1:5" ht="15" customHeight="1">
      <c r="A43" s="67"/>
      <c r="B43" s="326"/>
      <c r="C43" s="46"/>
      <c r="D43" s="46"/>
      <c r="E43" s="29"/>
    </row>
    <row r="44" spans="1:5" ht="15" customHeight="1">
      <c r="A44" s="20">
        <v>30</v>
      </c>
      <c r="B44" s="346" t="s">
        <v>550</v>
      </c>
      <c r="C44" s="19">
        <f>SUM(C45:C47)</f>
        <v>22</v>
      </c>
      <c r="D44" s="19">
        <f>SUM(D45:D47)</f>
        <v>19</v>
      </c>
      <c r="E44" s="19">
        <f>SUM(E45:E47)</f>
        <v>41</v>
      </c>
    </row>
    <row r="45" spans="1:5" ht="15" customHeight="1">
      <c r="A45" s="317">
        <v>31</v>
      </c>
      <c r="B45" s="343" t="s">
        <v>0</v>
      </c>
      <c r="C45" s="347">
        <f aca="true" t="shared" si="1" ref="C45:E47">SUM(C10,C15,C20,C25,C30,C35,C40)</f>
        <v>1</v>
      </c>
      <c r="D45" s="347">
        <f t="shared" si="1"/>
        <v>7</v>
      </c>
      <c r="E45" s="322">
        <f t="shared" si="1"/>
        <v>8</v>
      </c>
    </row>
    <row r="46" spans="1:5" ht="15" customHeight="1">
      <c r="A46" s="67">
        <v>32</v>
      </c>
      <c r="B46" s="344" t="s">
        <v>1</v>
      </c>
      <c r="C46" s="348">
        <f t="shared" si="1"/>
        <v>1</v>
      </c>
      <c r="D46" s="348">
        <f t="shared" si="1"/>
        <v>12</v>
      </c>
      <c r="E46" s="46">
        <f t="shared" si="1"/>
        <v>13</v>
      </c>
    </row>
    <row r="47" spans="1:5" ht="15" customHeight="1">
      <c r="A47" s="154">
        <v>33</v>
      </c>
      <c r="B47" s="345" t="s">
        <v>2</v>
      </c>
      <c r="C47" s="349">
        <f t="shared" si="1"/>
        <v>20</v>
      </c>
      <c r="D47" s="349">
        <f t="shared" si="1"/>
        <v>0</v>
      </c>
      <c r="E47" s="300">
        <f t="shared" si="1"/>
        <v>20</v>
      </c>
    </row>
  </sheetData>
  <sheetProtection/>
  <mergeCells count="5">
    <mergeCell ref="A5:A6"/>
    <mergeCell ref="B5:B6"/>
    <mergeCell ref="C5:E5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54" t="s">
        <v>625</v>
      </c>
      <c r="B1" s="354"/>
      <c r="C1" s="354"/>
      <c r="D1" s="354"/>
      <c r="E1" s="354"/>
    </row>
    <row r="3" spans="1:5" ht="25.5" customHeight="1">
      <c r="A3" s="376" t="s">
        <v>579</v>
      </c>
      <c r="B3" s="376"/>
      <c r="C3" s="376"/>
      <c r="D3" s="376"/>
      <c r="E3" s="376"/>
    </row>
    <row r="7" spans="1:5" ht="12.75" customHeight="1">
      <c r="A7" s="385" t="s">
        <v>90</v>
      </c>
      <c r="B7" s="385" t="s">
        <v>8</v>
      </c>
      <c r="C7" s="403" t="s">
        <v>92</v>
      </c>
      <c r="D7" s="404"/>
      <c r="E7" s="405"/>
    </row>
    <row r="8" spans="1:5" ht="11.25">
      <c r="A8" s="385"/>
      <c r="B8" s="385"/>
      <c r="C8" s="7" t="s">
        <v>31</v>
      </c>
      <c r="D8" s="7" t="s">
        <v>32</v>
      </c>
      <c r="E8" s="7" t="s">
        <v>89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18" t="s">
        <v>4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13">
        <v>0</v>
      </c>
      <c r="D14" s="113">
        <v>9</v>
      </c>
      <c r="E14" s="112">
        <f>C14+D14</f>
        <v>9</v>
      </c>
    </row>
    <row r="15" spans="1:5" ht="19.5" customHeight="1">
      <c r="A15" s="14">
        <f>A14+1</f>
        <v>4</v>
      </c>
      <c r="B15" s="15" t="s">
        <v>2</v>
      </c>
      <c r="C15" s="46">
        <v>0</v>
      </c>
      <c r="D15" s="46">
        <v>0</v>
      </c>
      <c r="E15" s="112">
        <f>C15+D15</f>
        <v>0</v>
      </c>
    </row>
    <row r="16" spans="1:5" ht="19.5" customHeight="1">
      <c r="A16" s="14">
        <f>A15+1</f>
        <v>5</v>
      </c>
      <c r="B16" s="45" t="s">
        <v>5</v>
      </c>
      <c r="C16" s="46">
        <f>SUM(C13:C15)</f>
        <v>0</v>
      </c>
      <c r="D16" s="46">
        <f>SUM(D13:D15)</f>
        <v>9</v>
      </c>
      <c r="E16" s="46">
        <f>SUM(E13:E15)</f>
        <v>9</v>
      </c>
    </row>
    <row r="17" spans="1:5" ht="19.5" customHeight="1">
      <c r="A17" s="67"/>
      <c r="B17" s="45"/>
      <c r="C17" s="300"/>
      <c r="D17" s="300"/>
      <c r="E17" s="328"/>
    </row>
    <row r="18" spans="1:5" ht="24.75" customHeight="1">
      <c r="A18" s="20">
        <v>6</v>
      </c>
      <c r="B18" s="18" t="s">
        <v>6</v>
      </c>
      <c r="C18" s="19">
        <f>SUM(C16)</f>
        <v>0</v>
      </c>
      <c r="D18" s="19">
        <f>SUM(D16)</f>
        <v>9</v>
      </c>
      <c r="E18" s="19">
        <f>SUM(E16)</f>
        <v>9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57421875" style="249" customWidth="1"/>
    <col min="2" max="2" width="37.8515625" style="216" customWidth="1"/>
    <col min="3" max="3" width="10.57421875" style="216" customWidth="1"/>
    <col min="4" max="4" width="11.8515625" style="216" customWidth="1"/>
    <col min="5" max="5" width="11.7109375" style="216" customWidth="1"/>
    <col min="6" max="6" width="10.140625" style="302" customWidth="1"/>
    <col min="7" max="16384" width="9.140625" style="216" customWidth="1"/>
  </cols>
  <sheetData>
    <row r="1" spans="1:6" ht="11.25">
      <c r="A1" s="353" t="s">
        <v>626</v>
      </c>
      <c r="B1" s="353"/>
      <c r="C1" s="353"/>
      <c r="D1" s="353"/>
      <c r="E1" s="353"/>
      <c r="F1" s="353"/>
    </row>
    <row r="2" spans="1:6" ht="11.25">
      <c r="A2" s="252"/>
      <c r="B2" s="252"/>
      <c r="C2" s="252"/>
      <c r="D2" s="252"/>
      <c r="E2" s="252"/>
      <c r="F2" s="329"/>
    </row>
    <row r="4" spans="1:6" ht="24.75" customHeight="1">
      <c r="A4" s="396" t="s">
        <v>580</v>
      </c>
      <c r="B4" s="396"/>
      <c r="C4" s="396"/>
      <c r="D4" s="396"/>
      <c r="E4" s="396"/>
      <c r="F4" s="396"/>
    </row>
    <row r="5" spans="1:6" ht="12.75" customHeight="1">
      <c r="A5" s="40"/>
      <c r="B5" s="40"/>
      <c r="C5" s="40"/>
      <c r="D5" s="40"/>
      <c r="E5" s="40"/>
      <c r="F5" s="40"/>
    </row>
    <row r="6" spans="1:6" ht="12.75" customHeight="1">
      <c r="A6" s="40"/>
      <c r="B6" s="40"/>
      <c r="C6" s="40"/>
      <c r="D6" s="40"/>
      <c r="E6" s="40"/>
      <c r="F6" s="40"/>
    </row>
    <row r="7" spans="1:6" s="6" customFormat="1" ht="10.5">
      <c r="A7" s="8"/>
      <c r="B7" s="234" t="s">
        <v>103</v>
      </c>
      <c r="C7" s="8" t="s">
        <v>104</v>
      </c>
      <c r="D7" s="8" t="s">
        <v>105</v>
      </c>
      <c r="E7" s="8" t="s">
        <v>106</v>
      </c>
      <c r="F7" s="8" t="s">
        <v>107</v>
      </c>
    </row>
    <row r="8" spans="1:6" s="4" customFormat="1" ht="24">
      <c r="A8" s="7" t="s">
        <v>7</v>
      </c>
      <c r="B8" s="7" t="s">
        <v>8</v>
      </c>
      <c r="C8" s="251" t="s">
        <v>433</v>
      </c>
      <c r="D8" s="251" t="s">
        <v>434</v>
      </c>
      <c r="E8" s="251" t="s">
        <v>442</v>
      </c>
      <c r="F8" s="251" t="s">
        <v>89</v>
      </c>
    </row>
    <row r="9" spans="1:6" ht="11.25">
      <c r="A9" s="256"/>
      <c r="B9" s="235"/>
      <c r="C9" s="235"/>
      <c r="D9" s="235"/>
      <c r="E9" s="235"/>
      <c r="F9" s="294"/>
    </row>
    <row r="10" spans="1:6" ht="11.25">
      <c r="A10" s="66">
        <v>1</v>
      </c>
      <c r="B10" s="151" t="s">
        <v>9</v>
      </c>
      <c r="C10" s="241"/>
      <c r="D10" s="241"/>
      <c r="E10" s="241"/>
      <c r="F10" s="240"/>
    </row>
    <row r="11" spans="1:6" ht="11.25">
      <c r="A11" s="66"/>
      <c r="B11" s="118"/>
      <c r="C11" s="241"/>
      <c r="D11" s="241"/>
      <c r="E11" s="241"/>
      <c r="F11" s="240"/>
    </row>
    <row r="12" spans="1:6" ht="26.25" customHeight="1">
      <c r="A12" s="66">
        <v>2</v>
      </c>
      <c r="B12" s="118" t="s">
        <v>139</v>
      </c>
      <c r="C12" s="241">
        <v>508</v>
      </c>
      <c r="D12" s="241">
        <v>1675</v>
      </c>
      <c r="E12" s="241">
        <v>500</v>
      </c>
      <c r="F12" s="240">
        <f>SUM(C12:E12)</f>
        <v>2683</v>
      </c>
    </row>
    <row r="13" spans="1:6" ht="11.25">
      <c r="A13" s="66">
        <f>A12+1</f>
        <v>3</v>
      </c>
      <c r="B13" s="118" t="s">
        <v>142</v>
      </c>
      <c r="C13" s="241">
        <v>123400</v>
      </c>
      <c r="D13" s="241">
        <v>0</v>
      </c>
      <c r="E13" s="241">
        <v>0</v>
      </c>
      <c r="F13" s="240">
        <f aca="true" t="shared" si="0" ref="F13:F19">SUM(C13:E13)</f>
        <v>123400</v>
      </c>
    </row>
    <row r="14" spans="1:6" ht="12.75" customHeight="1">
      <c r="A14" s="66">
        <f aca="true" t="shared" si="1" ref="A14:A19">A13+1</f>
        <v>4</v>
      </c>
      <c r="B14" s="118" t="s">
        <v>187</v>
      </c>
      <c r="C14" s="241">
        <v>24</v>
      </c>
      <c r="D14" s="241">
        <v>33791</v>
      </c>
      <c r="E14" s="241"/>
      <c r="F14" s="240">
        <f t="shared" si="0"/>
        <v>33815</v>
      </c>
    </row>
    <row r="15" spans="1:6" ht="11.25">
      <c r="A15" s="66">
        <f t="shared" si="1"/>
        <v>5</v>
      </c>
      <c r="B15" s="118" t="s">
        <v>466</v>
      </c>
      <c r="C15" s="241">
        <v>132077</v>
      </c>
      <c r="D15" s="241"/>
      <c r="E15" s="241"/>
      <c r="F15" s="240">
        <f t="shared" si="0"/>
        <v>132077</v>
      </c>
    </row>
    <row r="16" spans="1:6" ht="11.25">
      <c r="A16" s="66">
        <f t="shared" si="1"/>
        <v>6</v>
      </c>
      <c r="B16" s="118" t="s">
        <v>17</v>
      </c>
      <c r="C16" s="241">
        <v>6419</v>
      </c>
      <c r="D16" s="241">
        <v>10331</v>
      </c>
      <c r="E16" s="241">
        <v>37274</v>
      </c>
      <c r="F16" s="240">
        <f t="shared" si="0"/>
        <v>54024</v>
      </c>
    </row>
    <row r="17" spans="1:6" ht="11.25">
      <c r="A17" s="66">
        <f t="shared" si="1"/>
        <v>7</v>
      </c>
      <c r="B17" s="118" t="s">
        <v>20</v>
      </c>
      <c r="C17" s="241"/>
      <c r="D17" s="241">
        <v>100</v>
      </c>
      <c r="E17" s="241"/>
      <c r="F17" s="240">
        <f t="shared" si="0"/>
        <v>100</v>
      </c>
    </row>
    <row r="18" spans="1:6" ht="11.25">
      <c r="A18" s="66">
        <f t="shared" si="1"/>
        <v>8</v>
      </c>
      <c r="B18" s="118" t="s">
        <v>467</v>
      </c>
      <c r="C18" s="241"/>
      <c r="D18" s="241">
        <v>1110</v>
      </c>
      <c r="E18" s="241"/>
      <c r="F18" s="240">
        <f t="shared" si="0"/>
        <v>1110</v>
      </c>
    </row>
    <row r="19" spans="1:6" ht="11.25">
      <c r="A19" s="66">
        <f t="shared" si="1"/>
        <v>9</v>
      </c>
      <c r="B19" s="118" t="s">
        <v>102</v>
      </c>
      <c r="C19" s="241"/>
      <c r="D19" s="241">
        <v>61251</v>
      </c>
      <c r="E19" s="241"/>
      <c r="F19" s="240">
        <f t="shared" si="0"/>
        <v>61251</v>
      </c>
    </row>
    <row r="20" spans="1:6" ht="11.25">
      <c r="A20" s="66"/>
      <c r="B20" s="118"/>
      <c r="C20" s="241"/>
      <c r="D20" s="241"/>
      <c r="E20" s="241"/>
      <c r="F20" s="240"/>
    </row>
    <row r="21" spans="1:6" ht="22.5" customHeight="1">
      <c r="A21" s="7">
        <v>10</v>
      </c>
      <c r="B21" s="18" t="s">
        <v>503</v>
      </c>
      <c r="C21" s="35">
        <f>SUM(C12:C20)</f>
        <v>262428</v>
      </c>
      <c r="D21" s="35">
        <f>SUM(D12:D20)</f>
        <v>108258</v>
      </c>
      <c r="E21" s="35">
        <f>SUM(E12:E20)</f>
        <v>37774</v>
      </c>
      <c r="F21" s="35">
        <f>SUM(C21:E21)</f>
        <v>408460</v>
      </c>
    </row>
    <row r="22" spans="1:6" ht="11.25">
      <c r="A22" s="66"/>
      <c r="B22" s="118"/>
      <c r="C22" s="241"/>
      <c r="D22" s="241"/>
      <c r="E22" s="241"/>
      <c r="F22" s="240"/>
    </row>
    <row r="23" spans="1:6" ht="11.25">
      <c r="A23" s="66">
        <v>11</v>
      </c>
      <c r="B23" s="151" t="s">
        <v>21</v>
      </c>
      <c r="C23" s="241"/>
      <c r="D23" s="241"/>
      <c r="E23" s="241"/>
      <c r="F23" s="240"/>
    </row>
    <row r="24" spans="1:6" ht="11.25">
      <c r="A24" s="66"/>
      <c r="B24" s="118"/>
      <c r="C24" s="241"/>
      <c r="D24" s="241"/>
      <c r="E24" s="241"/>
      <c r="F24" s="240"/>
    </row>
    <row r="25" spans="1:6" ht="22.5">
      <c r="A25" s="66">
        <v>12</v>
      </c>
      <c r="B25" s="118" t="s">
        <v>149</v>
      </c>
      <c r="C25" s="241">
        <v>38811</v>
      </c>
      <c r="D25" s="241">
        <v>8806</v>
      </c>
      <c r="E25" s="241">
        <v>103290</v>
      </c>
      <c r="F25" s="240">
        <f>SUM(C25:E25)</f>
        <v>150907</v>
      </c>
    </row>
    <row r="26" spans="1:6" ht="11.25">
      <c r="A26" s="66">
        <f>A25+1</f>
        <v>13</v>
      </c>
      <c r="B26" s="118" t="s">
        <v>157</v>
      </c>
      <c r="C26" s="241">
        <v>125480</v>
      </c>
      <c r="D26" s="241">
        <v>83959</v>
      </c>
      <c r="E26" s="241">
        <v>14040</v>
      </c>
      <c r="F26" s="240">
        <f>SUM(C26:E26)</f>
        <v>223479</v>
      </c>
    </row>
    <row r="27" spans="1:6" ht="11.25">
      <c r="A27" s="66">
        <f>A26+1</f>
        <v>14</v>
      </c>
      <c r="B27" s="118" t="s">
        <v>55</v>
      </c>
      <c r="C27" s="241"/>
      <c r="D27" s="241">
        <v>34074</v>
      </c>
      <c r="E27" s="241"/>
      <c r="F27" s="240">
        <f>SUM(C27:E27)</f>
        <v>34074</v>
      </c>
    </row>
    <row r="28" spans="1:6" ht="11.25">
      <c r="A28" s="66">
        <f>A27+1</f>
        <v>15</v>
      </c>
      <c r="B28" s="118" t="s">
        <v>116</v>
      </c>
      <c r="C28" s="241"/>
      <c r="D28" s="241"/>
      <c r="E28" s="241"/>
      <c r="F28" s="240">
        <f>SUM(C28:E28)</f>
        <v>0</v>
      </c>
    </row>
    <row r="29" spans="1:6" ht="11.25">
      <c r="A29" s="66"/>
      <c r="B29" s="118"/>
      <c r="C29" s="241"/>
      <c r="D29" s="241"/>
      <c r="E29" s="241"/>
      <c r="F29" s="240"/>
    </row>
    <row r="30" spans="1:6" ht="22.5" customHeight="1">
      <c r="A30" s="7">
        <v>16</v>
      </c>
      <c r="B30" s="18" t="s">
        <v>504</v>
      </c>
      <c r="C30" s="35">
        <f>SUM(C25:C29)</f>
        <v>164291</v>
      </c>
      <c r="D30" s="35">
        <f>SUM(D25:D29)</f>
        <v>126839</v>
      </c>
      <c r="E30" s="35">
        <f>SUM(E25:E29)</f>
        <v>117330</v>
      </c>
      <c r="F30" s="35">
        <f>SUM(C30:E30)</f>
        <v>408460</v>
      </c>
    </row>
    <row r="31" spans="1:6" ht="11.25">
      <c r="A31" s="66"/>
      <c r="B31" s="118"/>
      <c r="C31" s="241"/>
      <c r="D31" s="241"/>
      <c r="E31" s="241"/>
      <c r="F31" s="240"/>
    </row>
    <row r="32" spans="1:6" ht="11.25">
      <c r="A32" s="66">
        <v>17</v>
      </c>
      <c r="B32" s="151" t="s">
        <v>50</v>
      </c>
      <c r="C32" s="241"/>
      <c r="D32" s="241"/>
      <c r="E32" s="241"/>
      <c r="F32" s="240"/>
    </row>
    <row r="33" spans="1:6" ht="11.25">
      <c r="A33" s="66"/>
      <c r="B33" s="118"/>
      <c r="C33" s="241"/>
      <c r="D33" s="241"/>
      <c r="E33" s="241"/>
      <c r="F33" s="240"/>
    </row>
    <row r="34" spans="1:6" ht="11.25">
      <c r="A34" s="66">
        <v>18</v>
      </c>
      <c r="B34" s="118" t="s">
        <v>68</v>
      </c>
      <c r="C34" s="241"/>
      <c r="D34" s="241">
        <v>121</v>
      </c>
      <c r="E34" s="241"/>
      <c r="F34" s="240">
        <f aca="true" t="shared" si="2" ref="F34:F39">SUM(C34:E34)</f>
        <v>121</v>
      </c>
    </row>
    <row r="35" spans="1:6" ht="11.25">
      <c r="A35" s="66">
        <f>A34+1</f>
        <v>19</v>
      </c>
      <c r="B35" s="118" t="s">
        <v>172</v>
      </c>
      <c r="C35" s="241"/>
      <c r="D35" s="241"/>
      <c r="E35" s="241"/>
      <c r="F35" s="240">
        <f t="shared" si="2"/>
        <v>0</v>
      </c>
    </row>
    <row r="36" spans="1:6" ht="11.25">
      <c r="A36" s="66">
        <f>A35+1</f>
        <v>20</v>
      </c>
      <c r="B36" s="118" t="s">
        <v>170</v>
      </c>
      <c r="C36" s="241"/>
      <c r="D36" s="241"/>
      <c r="E36" s="241"/>
      <c r="F36" s="240">
        <f t="shared" si="2"/>
        <v>0</v>
      </c>
    </row>
    <row r="37" spans="1:6" ht="11.25">
      <c r="A37" s="66">
        <f>A36+1</f>
        <v>21</v>
      </c>
      <c r="B37" s="152" t="s">
        <v>244</v>
      </c>
      <c r="C37" s="241"/>
      <c r="D37" s="241">
        <v>492</v>
      </c>
      <c r="E37" s="241"/>
      <c r="F37" s="240">
        <f t="shared" si="2"/>
        <v>492</v>
      </c>
    </row>
    <row r="38" spans="1:6" ht="10.5" customHeight="1">
      <c r="A38" s="66">
        <f>A37+1</f>
        <v>22</v>
      </c>
      <c r="B38" s="216" t="s">
        <v>584</v>
      </c>
      <c r="C38" s="241"/>
      <c r="D38" s="241">
        <v>120000</v>
      </c>
      <c r="E38" s="241"/>
      <c r="F38" s="240">
        <f t="shared" si="2"/>
        <v>120000</v>
      </c>
    </row>
    <row r="39" spans="1:6" ht="11.25">
      <c r="A39" s="66">
        <f>A38+1</f>
        <v>23</v>
      </c>
      <c r="B39" s="216" t="s">
        <v>102</v>
      </c>
      <c r="C39" s="241"/>
      <c r="D39" s="241">
        <v>63712</v>
      </c>
      <c r="E39" s="241"/>
      <c r="F39" s="240">
        <f t="shared" si="2"/>
        <v>63712</v>
      </c>
    </row>
    <row r="40" spans="1:6" ht="11.25">
      <c r="A40" s="66"/>
      <c r="B40" s="118"/>
      <c r="C40" s="241"/>
      <c r="D40" s="241"/>
      <c r="E40" s="241"/>
      <c r="F40" s="240"/>
    </row>
    <row r="41" spans="1:6" ht="22.5" customHeight="1">
      <c r="A41" s="7">
        <v>24</v>
      </c>
      <c r="B41" s="18" t="s">
        <v>421</v>
      </c>
      <c r="C41" s="35">
        <f>SUM(C34:C40)</f>
        <v>0</v>
      </c>
      <c r="D41" s="35">
        <f>SUM(D34:D40)</f>
        <v>184325</v>
      </c>
      <c r="E41" s="35">
        <f>SUM(E34:E40)</f>
        <v>0</v>
      </c>
      <c r="F41" s="35">
        <f>SUM(C41:E41)</f>
        <v>184325</v>
      </c>
    </row>
    <row r="42" spans="1:6" ht="11.25">
      <c r="A42" s="66"/>
      <c r="B42" s="118"/>
      <c r="C42" s="241"/>
      <c r="D42" s="241"/>
      <c r="E42" s="241"/>
      <c r="F42" s="240"/>
    </row>
    <row r="43" spans="1:6" ht="11.25">
      <c r="A43" s="66">
        <v>25</v>
      </c>
      <c r="B43" s="151" t="s">
        <v>51</v>
      </c>
      <c r="C43" s="241"/>
      <c r="D43" s="241"/>
      <c r="E43" s="241"/>
      <c r="F43" s="240"/>
    </row>
    <row r="44" spans="1:6" ht="11.25">
      <c r="A44" s="66"/>
      <c r="B44" s="118"/>
      <c r="C44" s="241"/>
      <c r="D44" s="241"/>
      <c r="E44" s="241"/>
      <c r="F44" s="240"/>
    </row>
    <row r="45" spans="1:6" ht="11.25">
      <c r="A45" s="66">
        <v>26</v>
      </c>
      <c r="B45" s="118" t="s">
        <v>24</v>
      </c>
      <c r="C45" s="241">
        <v>4001</v>
      </c>
      <c r="D45" s="241">
        <v>1935</v>
      </c>
      <c r="E45" s="241">
        <v>2647</v>
      </c>
      <c r="F45" s="240">
        <f>SUM(C45:E45)</f>
        <v>8583</v>
      </c>
    </row>
    <row r="46" spans="1:6" ht="11.25">
      <c r="A46" s="66">
        <f aca="true" t="shared" si="3" ref="A46:A51">A45+1</f>
        <v>27</v>
      </c>
      <c r="B46" s="118" t="s">
        <v>52</v>
      </c>
      <c r="C46" s="241">
        <v>69850</v>
      </c>
      <c r="D46" s="241"/>
      <c r="E46" s="241"/>
      <c r="F46" s="240">
        <f aca="true" t="shared" si="4" ref="F46:F51">SUM(C46:E46)</f>
        <v>69850</v>
      </c>
    </row>
    <row r="47" spans="1:6" ht="11.25">
      <c r="A47" s="66">
        <f t="shared" si="3"/>
        <v>28</v>
      </c>
      <c r="B47" s="118" t="s">
        <v>160</v>
      </c>
      <c r="C47" s="241"/>
      <c r="D47" s="241"/>
      <c r="E47" s="241"/>
      <c r="F47" s="240">
        <f t="shared" si="4"/>
        <v>0</v>
      </c>
    </row>
    <row r="48" spans="1:6" ht="11.25">
      <c r="A48" s="66">
        <f t="shared" si="3"/>
        <v>29</v>
      </c>
      <c r="B48" s="152" t="s">
        <v>229</v>
      </c>
      <c r="C48" s="241"/>
      <c r="D48" s="241">
        <v>2000</v>
      </c>
      <c r="E48" s="241"/>
      <c r="F48" s="240">
        <f t="shared" si="4"/>
        <v>2000</v>
      </c>
    </row>
    <row r="49" spans="1:6" ht="11.25">
      <c r="A49" s="66">
        <f t="shared" si="3"/>
        <v>30</v>
      </c>
      <c r="B49" s="118" t="s">
        <v>230</v>
      </c>
      <c r="C49" s="241">
        <v>270</v>
      </c>
      <c r="D49" s="241"/>
      <c r="E49" s="241"/>
      <c r="F49" s="240">
        <f t="shared" si="4"/>
        <v>270</v>
      </c>
    </row>
    <row r="50" spans="1:6" ht="11.25">
      <c r="A50" s="66">
        <f t="shared" si="3"/>
        <v>31</v>
      </c>
      <c r="B50" s="118" t="s">
        <v>69</v>
      </c>
      <c r="C50" s="241"/>
      <c r="D50" s="241"/>
      <c r="E50" s="241"/>
      <c r="F50" s="240">
        <f t="shared" si="4"/>
        <v>0</v>
      </c>
    </row>
    <row r="51" spans="1:6" ht="11.25">
      <c r="A51" s="66">
        <f t="shared" si="3"/>
        <v>32</v>
      </c>
      <c r="B51" s="118" t="s">
        <v>73</v>
      </c>
      <c r="C51" s="241"/>
      <c r="D51" s="241">
        <v>103622</v>
      </c>
      <c r="E51" s="241"/>
      <c r="F51" s="240">
        <f t="shared" si="4"/>
        <v>103622</v>
      </c>
    </row>
    <row r="52" spans="1:6" ht="11.25">
      <c r="A52" s="66"/>
      <c r="B52" s="118"/>
      <c r="C52" s="241"/>
      <c r="D52" s="241"/>
      <c r="E52" s="241"/>
      <c r="F52" s="240"/>
    </row>
    <row r="53" spans="1:6" ht="22.5" customHeight="1">
      <c r="A53" s="7">
        <v>33</v>
      </c>
      <c r="B53" s="18" t="s">
        <v>505</v>
      </c>
      <c r="C53" s="35">
        <f>SUM(C45:C51)</f>
        <v>74121</v>
      </c>
      <c r="D53" s="35">
        <f>SUM(D45:D51)</f>
        <v>107557</v>
      </c>
      <c r="E53" s="35">
        <f>SUM(E45:E51)</f>
        <v>2647</v>
      </c>
      <c r="F53" s="35">
        <f>SUM(C53:E53)</f>
        <v>184325</v>
      </c>
    </row>
    <row r="54" spans="3:6" ht="11.25">
      <c r="C54" s="250"/>
      <c r="D54" s="250"/>
      <c r="E54" s="250"/>
      <c r="F54" s="330"/>
    </row>
    <row r="55" spans="3:6" ht="11.25">
      <c r="C55" s="250"/>
      <c r="D55" s="250"/>
      <c r="E55" s="250"/>
      <c r="F55" s="330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54" t="s">
        <v>627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3" spans="2:16" ht="29.25" customHeight="1">
      <c r="B3" s="376" t="s">
        <v>219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5" spans="13:16" ht="11.25">
      <c r="M5" s="406" t="s">
        <v>26</v>
      </c>
      <c r="N5" s="406"/>
      <c r="O5" s="406"/>
      <c r="P5" s="406"/>
    </row>
    <row r="6" spans="1:16" s="6" customFormat="1" ht="10.5">
      <c r="A6" s="8"/>
      <c r="B6" s="8" t="s">
        <v>103</v>
      </c>
      <c r="C6" s="8" t="s">
        <v>104</v>
      </c>
      <c r="D6" s="8" t="s">
        <v>105</v>
      </c>
      <c r="E6" s="8" t="s">
        <v>107</v>
      </c>
      <c r="F6" s="8" t="s">
        <v>108</v>
      </c>
      <c r="G6" s="8" t="s">
        <v>109</v>
      </c>
      <c r="H6" s="8" t="s">
        <v>110</v>
      </c>
      <c r="I6" s="8" t="s">
        <v>111</v>
      </c>
      <c r="J6" s="8" t="s">
        <v>112</v>
      </c>
      <c r="K6" s="8" t="s">
        <v>113</v>
      </c>
      <c r="L6" s="8" t="s">
        <v>114</v>
      </c>
      <c r="M6" s="8" t="s">
        <v>117</v>
      </c>
      <c r="N6" s="8" t="s">
        <v>118</v>
      </c>
      <c r="O6" s="8" t="s">
        <v>119</v>
      </c>
      <c r="P6" s="8" t="s">
        <v>120</v>
      </c>
    </row>
    <row r="7" spans="1:16" ht="12.75" customHeight="1">
      <c r="A7" s="391" t="s">
        <v>7</v>
      </c>
      <c r="B7" s="391" t="s">
        <v>8</v>
      </c>
      <c r="C7" s="391" t="s">
        <v>39</v>
      </c>
      <c r="D7" s="391" t="s">
        <v>96</v>
      </c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5"/>
    </row>
    <row r="8" spans="1:16" ht="31.5">
      <c r="A8" s="392"/>
      <c r="B8" s="392"/>
      <c r="C8" s="392"/>
      <c r="D8" s="392"/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  <c r="J8" s="7" t="s">
        <v>45</v>
      </c>
      <c r="K8" s="7" t="s">
        <v>70</v>
      </c>
      <c r="L8" s="7" t="s">
        <v>71</v>
      </c>
      <c r="M8" s="7" t="s">
        <v>72</v>
      </c>
      <c r="N8" s="7" t="s">
        <v>551</v>
      </c>
      <c r="O8" s="7" t="s">
        <v>552</v>
      </c>
      <c r="P8" s="7" t="s">
        <v>553</v>
      </c>
    </row>
    <row r="9" spans="1:16" ht="12.75" customHeight="1">
      <c r="A9" s="15"/>
      <c r="B9" s="5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customHeight="1">
      <c r="A10" s="44">
        <v>1</v>
      </c>
      <c r="B10" s="74" t="s">
        <v>46</v>
      </c>
      <c r="C10" s="75"/>
      <c r="D10" s="75"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 customHeight="1">
      <c r="A11" s="44"/>
      <c r="B11" s="4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 customHeight="1">
      <c r="A12" s="44"/>
      <c r="B12" s="4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 customHeight="1">
      <c r="A13" s="44">
        <v>2</v>
      </c>
      <c r="B13" s="74" t="s">
        <v>47</v>
      </c>
      <c r="C13" s="75"/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 customHeight="1">
      <c r="A14" s="44"/>
      <c r="B14" s="4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 customHeight="1">
      <c r="A15" s="44"/>
      <c r="B15" s="4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 customHeight="1">
      <c r="A16" s="44"/>
      <c r="B16" s="47"/>
      <c r="C16" s="76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9.5" customHeight="1">
      <c r="A17" s="20">
        <v>3</v>
      </c>
      <c r="B17" s="77" t="s">
        <v>48</v>
      </c>
      <c r="C17" s="78"/>
      <c r="D17" s="78">
        <f>SUM(D10:D16)</f>
        <v>0</v>
      </c>
      <c r="E17" s="78">
        <f aca="true" t="shared" si="0" ref="E17:P17">SUM(E10:E16)</f>
        <v>0</v>
      </c>
      <c r="F17" s="78">
        <f t="shared" si="0"/>
        <v>0</v>
      </c>
      <c r="G17" s="78">
        <f t="shared" si="0"/>
        <v>0</v>
      </c>
      <c r="H17" s="78">
        <f t="shared" si="0"/>
        <v>0</v>
      </c>
      <c r="I17" s="78">
        <f t="shared" si="0"/>
        <v>0</v>
      </c>
      <c r="J17" s="78">
        <f t="shared" si="0"/>
        <v>0</v>
      </c>
      <c r="K17" s="78">
        <f t="shared" si="0"/>
        <v>0</v>
      </c>
      <c r="L17" s="78">
        <f t="shared" si="0"/>
        <v>0</v>
      </c>
      <c r="M17" s="78">
        <f t="shared" si="0"/>
        <v>0</v>
      </c>
      <c r="N17" s="78">
        <f t="shared" si="0"/>
        <v>0</v>
      </c>
      <c r="O17" s="78">
        <f t="shared" si="0"/>
        <v>0</v>
      </c>
      <c r="P17" s="78">
        <f t="shared" si="0"/>
        <v>0</v>
      </c>
    </row>
    <row r="18" spans="2:16" ht="19.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3:16" ht="11.25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3:16" ht="11.25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3:16" ht="11.25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3:16" ht="11.2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3:16" ht="11.2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3:16" ht="11.25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3:16" ht="11.2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3:16" ht="11.2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3:16" ht="11.2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3:16" ht="11.2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3:16" ht="11.25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3:16" ht="11.2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3:16" ht="11.25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3:16" ht="11.2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3:16" ht="11.2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3:16" ht="11.2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3:16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54" t="s">
        <v>628</v>
      </c>
      <c r="B1" s="354"/>
      <c r="C1" s="354"/>
      <c r="D1" s="354"/>
    </row>
    <row r="3" spans="1:4" ht="12.75">
      <c r="A3" s="378" t="s">
        <v>581</v>
      </c>
      <c r="B3" s="378"/>
      <c r="C3" s="378"/>
      <c r="D3" s="378"/>
    </row>
    <row r="5" ht="11.25">
      <c r="D5" s="3" t="s">
        <v>26</v>
      </c>
    </row>
    <row r="6" spans="1:4" s="6" customFormat="1" ht="10.5">
      <c r="A6" s="8"/>
      <c r="B6" s="8" t="s">
        <v>103</v>
      </c>
      <c r="C6" s="8" t="s">
        <v>104</v>
      </c>
      <c r="D6" s="8" t="s">
        <v>105</v>
      </c>
    </row>
    <row r="7" spans="1:5" s="93" customFormat="1" ht="24.75" customHeight="1">
      <c r="A7" s="7" t="s">
        <v>7</v>
      </c>
      <c r="B7" s="7" t="s">
        <v>74</v>
      </c>
      <c r="C7" s="7" t="s">
        <v>554</v>
      </c>
      <c r="D7" s="7" t="s">
        <v>75</v>
      </c>
      <c r="E7" s="111"/>
    </row>
    <row r="8" spans="1:4" ht="11.25">
      <c r="A8" s="9"/>
      <c r="B8" s="10"/>
      <c r="C8" s="90"/>
      <c r="D8" s="25"/>
    </row>
    <row r="9" spans="1:4" ht="11.25">
      <c r="A9" s="14">
        <v>1</v>
      </c>
      <c r="B9" s="21" t="s">
        <v>55</v>
      </c>
      <c r="C9" s="91"/>
      <c r="D9" s="92"/>
    </row>
    <row r="10" spans="1:4" ht="11.25">
      <c r="A10" s="14"/>
      <c r="B10" s="15"/>
      <c r="C10" s="91"/>
      <c r="D10" s="92"/>
    </row>
    <row r="11" spans="1:4" ht="11.25">
      <c r="A11" s="14"/>
      <c r="B11" s="15"/>
      <c r="C11" s="1"/>
      <c r="D11" s="92"/>
    </row>
    <row r="12" spans="1:4" ht="11.25">
      <c r="A12" s="14">
        <v>2</v>
      </c>
      <c r="B12" s="28" t="s">
        <v>238</v>
      </c>
      <c r="C12" s="1">
        <v>34074</v>
      </c>
      <c r="D12" s="92" t="s">
        <v>76</v>
      </c>
    </row>
    <row r="13" spans="1:4" ht="11.25">
      <c r="A13" s="14"/>
      <c r="B13" s="15"/>
      <c r="C13" s="1"/>
      <c r="D13" s="92"/>
    </row>
    <row r="14" spans="1:4" ht="11.25">
      <c r="A14" s="14"/>
      <c r="B14" s="15"/>
      <c r="C14" s="1"/>
      <c r="D14" s="92"/>
    </row>
    <row r="15" spans="1:4" ht="11.25">
      <c r="A15" s="14"/>
      <c r="B15" s="15"/>
      <c r="C15" s="1"/>
      <c r="D15" s="92"/>
    </row>
    <row r="16" spans="1:4" s="93" customFormat="1" ht="24.75" customHeight="1">
      <c r="A16" s="20">
        <v>3</v>
      </c>
      <c r="B16" s="37" t="s">
        <v>77</v>
      </c>
      <c r="C16" s="49">
        <f>SUM(C12)</f>
        <v>34074</v>
      </c>
      <c r="D16" s="20"/>
    </row>
    <row r="17" spans="1:4" ht="11.25">
      <c r="A17" s="14"/>
      <c r="B17" s="15"/>
      <c r="C17" s="91"/>
      <c r="D17" s="92"/>
    </row>
    <row r="18" spans="1:4" ht="11.25">
      <c r="A18" s="14"/>
      <c r="B18" s="15"/>
      <c r="C18" s="91"/>
      <c r="D18" s="92"/>
    </row>
    <row r="19" spans="1:4" ht="11.25">
      <c r="A19" s="14"/>
      <c r="B19" s="15"/>
      <c r="C19" s="91"/>
      <c r="D19" s="92"/>
    </row>
    <row r="20" spans="1:4" ht="11.25">
      <c r="A20" s="14">
        <v>4</v>
      </c>
      <c r="B20" s="21" t="s">
        <v>73</v>
      </c>
      <c r="C20" s="91"/>
      <c r="D20" s="92"/>
    </row>
    <row r="21" spans="1:4" ht="11.25">
      <c r="A21" s="14"/>
      <c r="B21" s="15"/>
      <c r="C21" s="91"/>
      <c r="D21" s="92"/>
    </row>
    <row r="22" spans="1:4" ht="11.25">
      <c r="A22" s="14"/>
      <c r="B22" s="15"/>
      <c r="C22" s="1"/>
      <c r="D22" s="110"/>
    </row>
    <row r="23" spans="1:4" ht="11.25">
      <c r="A23" s="14">
        <v>5</v>
      </c>
      <c r="B23" s="15" t="s">
        <v>506</v>
      </c>
      <c r="C23" s="1">
        <v>103622</v>
      </c>
      <c r="D23" s="110" t="s">
        <v>76</v>
      </c>
    </row>
    <row r="24" spans="1:4" ht="11.25">
      <c r="A24" s="14"/>
      <c r="B24" s="15"/>
      <c r="C24" s="1"/>
      <c r="D24" s="92"/>
    </row>
    <row r="25" spans="1:4" ht="11.25">
      <c r="A25" s="14"/>
      <c r="B25" s="15"/>
      <c r="C25" s="1"/>
      <c r="D25" s="92"/>
    </row>
    <row r="26" spans="1:4" ht="11.25">
      <c r="A26" s="22"/>
      <c r="B26" s="17"/>
      <c r="C26" s="89"/>
      <c r="D26" s="94"/>
    </row>
    <row r="27" spans="1:4" ht="24.75" customHeight="1">
      <c r="A27" s="20">
        <v>7</v>
      </c>
      <c r="B27" s="72" t="s">
        <v>123</v>
      </c>
      <c r="C27" s="19">
        <f>SUM(C22:C26)</f>
        <v>103622</v>
      </c>
      <c r="D27" s="95"/>
    </row>
    <row r="28" spans="1:4" ht="24.75" customHeight="1">
      <c r="A28" s="20">
        <v>8</v>
      </c>
      <c r="B28" s="71" t="s">
        <v>124</v>
      </c>
      <c r="C28" s="48">
        <f>C16+C27</f>
        <v>137696</v>
      </c>
      <c r="D28" s="96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66" t="s">
        <v>611</v>
      </c>
      <c r="B2" s="367"/>
      <c r="C2" s="367"/>
      <c r="D2" s="367"/>
      <c r="E2" s="367"/>
      <c r="F2" s="211"/>
      <c r="G2" s="211"/>
      <c r="H2" s="211"/>
      <c r="I2" s="211"/>
      <c r="J2" s="211"/>
    </row>
    <row r="4" spans="2:10" ht="12.75">
      <c r="B4" s="364" t="s">
        <v>423</v>
      </c>
      <c r="C4" s="364"/>
      <c r="D4" s="364"/>
      <c r="E4" s="364"/>
      <c r="F4" s="211"/>
      <c r="G4" s="211"/>
      <c r="H4" s="211"/>
      <c r="I4" s="211"/>
      <c r="J4" s="211"/>
    </row>
    <row r="5" spans="2:10" ht="28.5" customHeight="1">
      <c r="B5" s="365" t="s">
        <v>424</v>
      </c>
      <c r="C5" s="365"/>
      <c r="D5" s="365"/>
      <c r="E5" s="365"/>
      <c r="F5" s="138"/>
      <c r="G5" s="138"/>
      <c r="H5" s="138"/>
      <c r="I5" s="138"/>
      <c r="J5" s="138"/>
    </row>
    <row r="6" spans="2:10" ht="28.5" customHeight="1">
      <c r="B6" s="210"/>
      <c r="C6" s="210"/>
      <c r="D6" s="210"/>
      <c r="E6" s="210"/>
      <c r="F6" s="138"/>
      <c r="G6" s="138"/>
      <c r="H6" s="138"/>
      <c r="I6" s="138"/>
      <c r="J6" s="138"/>
    </row>
    <row r="7" spans="1:10" s="166" customFormat="1" ht="12.75" customHeight="1">
      <c r="A7" s="139" t="s">
        <v>103</v>
      </c>
      <c r="B7" s="142" t="s">
        <v>104</v>
      </c>
      <c r="C7" s="142" t="s">
        <v>105</v>
      </c>
      <c r="D7" s="142" t="s">
        <v>106</v>
      </c>
      <c r="E7" s="142" t="s">
        <v>431</v>
      </c>
      <c r="F7" s="210"/>
      <c r="G7" s="210"/>
      <c r="H7" s="210"/>
      <c r="I7" s="210"/>
      <c r="J7" s="210"/>
    </row>
    <row r="8" spans="1:5" s="138" customFormat="1" ht="63" customHeight="1">
      <c r="A8" s="141" t="s">
        <v>90</v>
      </c>
      <c r="B8" s="141" t="s">
        <v>430</v>
      </c>
      <c r="C8" s="142" t="s">
        <v>425</v>
      </c>
      <c r="D8" s="142" t="s">
        <v>427</v>
      </c>
      <c r="E8" s="142" t="s">
        <v>428</v>
      </c>
    </row>
    <row r="9" spans="1:5" ht="12.75">
      <c r="A9" s="212"/>
      <c r="B9" s="175"/>
      <c r="C9" s="175"/>
      <c r="D9" s="175"/>
      <c r="E9" s="175"/>
    </row>
    <row r="10" spans="1:5" ht="12.75">
      <c r="A10" s="213">
        <v>1</v>
      </c>
      <c r="B10" s="177" t="s">
        <v>426</v>
      </c>
      <c r="C10" s="177">
        <v>61251</v>
      </c>
      <c r="D10" s="177">
        <v>61251</v>
      </c>
      <c r="E10" s="177">
        <v>0</v>
      </c>
    </row>
    <row r="11" spans="1:5" ht="12.75">
      <c r="A11" s="213">
        <v>2</v>
      </c>
      <c r="B11" s="177" t="s">
        <v>429</v>
      </c>
      <c r="C11" s="177">
        <v>63712</v>
      </c>
      <c r="D11" s="177">
        <v>0</v>
      </c>
      <c r="E11" s="177">
        <v>63712</v>
      </c>
    </row>
    <row r="12" spans="1:5" ht="12.75">
      <c r="A12" s="213"/>
      <c r="B12" s="177"/>
      <c r="C12" s="177"/>
      <c r="D12" s="177"/>
      <c r="E12" s="177"/>
    </row>
    <row r="13" spans="1:5" s="214" customFormat="1" ht="24.75" customHeight="1">
      <c r="A13" s="143">
        <v>3</v>
      </c>
      <c r="B13" s="215" t="s">
        <v>89</v>
      </c>
      <c r="C13" s="215">
        <f>SUM(C10:C12)</f>
        <v>124963</v>
      </c>
      <c r="D13" s="215">
        <f>SUM(D10:D12)</f>
        <v>61251</v>
      </c>
      <c r="E13" s="215">
        <f>SUM(E10:E12)</f>
        <v>63712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O27" sqref="O27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57"/>
    </row>
    <row r="2" spans="1:15" ht="18" customHeight="1">
      <c r="A2" s="366" t="s">
        <v>629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5" s="157" customFormat="1" ht="18" customHeight="1">
      <c r="A3" s="369" t="s">
        <v>582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</row>
    <row r="4" spans="1:15" s="157" customFormat="1" ht="18" customHeight="1">
      <c r="A4" s="369" t="s">
        <v>245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 s="157" customFormat="1" ht="18" customHeight="1">
      <c r="A5" s="369" t="s">
        <v>564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</row>
    <row r="6" ht="18" customHeight="1">
      <c r="N6" s="157"/>
    </row>
    <row r="7" spans="1:15" ht="18" customHeight="1">
      <c r="A7" s="139"/>
      <c r="B7" s="158" t="s">
        <v>103</v>
      </c>
      <c r="C7" s="158" t="s">
        <v>104</v>
      </c>
      <c r="D7" s="158" t="s">
        <v>105</v>
      </c>
      <c r="E7" s="158" t="s">
        <v>106</v>
      </c>
      <c r="F7" s="158" t="s">
        <v>107</v>
      </c>
      <c r="G7" s="158" t="s">
        <v>108</v>
      </c>
      <c r="H7" s="158" t="s">
        <v>109</v>
      </c>
      <c r="I7" s="158" t="s">
        <v>110</v>
      </c>
      <c r="J7" s="158" t="s">
        <v>111</v>
      </c>
      <c r="K7" s="158" t="s">
        <v>112</v>
      </c>
      <c r="L7" s="158" t="s">
        <v>113</v>
      </c>
      <c r="M7" s="159" t="s">
        <v>114</v>
      </c>
      <c r="N7" s="158" t="s">
        <v>117</v>
      </c>
      <c r="O7" s="158" t="s">
        <v>118</v>
      </c>
    </row>
    <row r="8" spans="1:15" s="157" customFormat="1" ht="18" customHeight="1">
      <c r="A8" s="160" t="s">
        <v>90</v>
      </c>
      <c r="B8" s="161" t="s">
        <v>8</v>
      </c>
      <c r="C8" s="161" t="s">
        <v>246</v>
      </c>
      <c r="D8" s="161" t="s">
        <v>247</v>
      </c>
      <c r="E8" s="161" t="s">
        <v>248</v>
      </c>
      <c r="F8" s="161" t="s">
        <v>249</v>
      </c>
      <c r="G8" s="161" t="s">
        <v>250</v>
      </c>
      <c r="H8" s="161" t="s">
        <v>251</v>
      </c>
      <c r="I8" s="161" t="s">
        <v>252</v>
      </c>
      <c r="J8" s="161" t="s">
        <v>253</v>
      </c>
      <c r="K8" s="161" t="s">
        <v>254</v>
      </c>
      <c r="L8" s="161" t="s">
        <v>255</v>
      </c>
      <c r="M8" s="161" t="s">
        <v>256</v>
      </c>
      <c r="N8" s="161" t="s">
        <v>257</v>
      </c>
      <c r="O8" s="161" t="s">
        <v>258</v>
      </c>
    </row>
    <row r="9" spans="1:15" s="157" customFormat="1" ht="18" customHeight="1">
      <c r="A9" s="160"/>
      <c r="B9" s="162" t="s">
        <v>53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40"/>
    </row>
    <row r="10" spans="1:15" ht="18" customHeight="1">
      <c r="A10" s="139">
        <v>1</v>
      </c>
      <c r="B10" s="140" t="s">
        <v>10</v>
      </c>
      <c r="C10" s="140">
        <v>2780</v>
      </c>
      <c r="D10" s="140">
        <v>3433</v>
      </c>
      <c r="E10" s="140">
        <v>37108</v>
      </c>
      <c r="F10" s="140">
        <v>6344</v>
      </c>
      <c r="G10" s="140">
        <v>6062</v>
      </c>
      <c r="H10" s="140">
        <v>5352</v>
      </c>
      <c r="I10" s="140">
        <v>6555</v>
      </c>
      <c r="J10" s="140">
        <v>13947</v>
      </c>
      <c r="K10" s="140">
        <v>41384</v>
      </c>
      <c r="L10" s="140">
        <v>10843</v>
      </c>
      <c r="M10" s="140">
        <v>7256</v>
      </c>
      <c r="N10" s="140">
        <v>12955</v>
      </c>
      <c r="O10" s="163">
        <f>SUM(C10:N10)</f>
        <v>154019</v>
      </c>
    </row>
    <row r="11" spans="1:15" ht="18" customHeight="1">
      <c r="A11" s="139">
        <v>2</v>
      </c>
      <c r="B11" s="140" t="s">
        <v>259</v>
      </c>
      <c r="C11" s="140">
        <v>400</v>
      </c>
      <c r="D11" s="140">
        <v>6582</v>
      </c>
      <c r="E11" s="140">
        <v>4388</v>
      </c>
      <c r="F11" s="140">
        <v>4160</v>
      </c>
      <c r="G11" s="140">
        <v>124160</v>
      </c>
      <c r="H11" s="140">
        <v>5270</v>
      </c>
      <c r="I11" s="140">
        <v>4260</v>
      </c>
      <c r="J11" s="140">
        <v>4160</v>
      </c>
      <c r="K11" s="140">
        <v>9859</v>
      </c>
      <c r="L11" s="140">
        <v>4160</v>
      </c>
      <c r="M11" s="140">
        <v>4160</v>
      </c>
      <c r="N11" s="140">
        <v>4167</v>
      </c>
      <c r="O11" s="163">
        <f>SUM(C11:N11)</f>
        <v>175726</v>
      </c>
    </row>
    <row r="12" spans="1:15" ht="18" customHeight="1">
      <c r="A12" s="139">
        <v>3</v>
      </c>
      <c r="B12" s="140" t="s">
        <v>463</v>
      </c>
      <c r="C12" s="140">
        <v>11316</v>
      </c>
      <c r="D12" s="140">
        <v>11078</v>
      </c>
      <c r="E12" s="140">
        <v>13478</v>
      </c>
      <c r="F12" s="140">
        <v>11078</v>
      </c>
      <c r="G12" s="140">
        <v>11078</v>
      </c>
      <c r="H12" s="140">
        <v>11078</v>
      </c>
      <c r="I12" s="140">
        <v>11078</v>
      </c>
      <c r="J12" s="140">
        <v>11178</v>
      </c>
      <c r="K12" s="140">
        <v>13378</v>
      </c>
      <c r="L12" s="140">
        <v>11178</v>
      </c>
      <c r="M12" s="140">
        <v>11078</v>
      </c>
      <c r="N12" s="140">
        <v>11081</v>
      </c>
      <c r="O12" s="163">
        <f>SUM(C12:N12)</f>
        <v>138077</v>
      </c>
    </row>
    <row r="13" spans="1:15" ht="18" customHeight="1">
      <c r="A13" s="139">
        <v>4</v>
      </c>
      <c r="B13" s="140" t="s">
        <v>260</v>
      </c>
      <c r="C13" s="140">
        <v>124963</v>
      </c>
      <c r="D13" s="140">
        <f aca="true" t="shared" si="0" ref="D13:N13">SUM(C23)</f>
        <v>110613</v>
      </c>
      <c r="E13" s="140">
        <f t="shared" si="0"/>
        <v>105352</v>
      </c>
      <c r="F13" s="140">
        <f t="shared" si="0"/>
        <v>97277</v>
      </c>
      <c r="G13" s="140">
        <f t="shared" si="0"/>
        <v>61850</v>
      </c>
      <c r="H13" s="140">
        <f t="shared" si="0"/>
        <v>164064</v>
      </c>
      <c r="I13" s="140">
        <f t="shared" si="0"/>
        <v>139436</v>
      </c>
      <c r="J13" s="140">
        <f t="shared" si="0"/>
        <v>91311</v>
      </c>
      <c r="K13" s="140">
        <f t="shared" si="0"/>
        <v>76176</v>
      </c>
      <c r="L13" s="140">
        <f t="shared" si="0"/>
        <v>85830</v>
      </c>
      <c r="M13" s="140">
        <f t="shared" si="0"/>
        <v>48137</v>
      </c>
      <c r="N13" s="140">
        <f t="shared" si="0"/>
        <v>17720</v>
      </c>
      <c r="O13" s="163">
        <f>SUM(C13)</f>
        <v>124963</v>
      </c>
    </row>
    <row r="14" spans="1:15" s="157" customFormat="1" ht="18" customHeight="1">
      <c r="A14" s="139">
        <v>5</v>
      </c>
      <c r="B14" s="163" t="s">
        <v>261</v>
      </c>
      <c r="C14" s="163">
        <f aca="true" t="shared" si="1" ref="C14:O14">SUM(C10:C13)</f>
        <v>139459</v>
      </c>
      <c r="D14" s="163">
        <f t="shared" si="1"/>
        <v>131706</v>
      </c>
      <c r="E14" s="163">
        <f t="shared" si="1"/>
        <v>160326</v>
      </c>
      <c r="F14" s="163">
        <f t="shared" si="1"/>
        <v>118859</v>
      </c>
      <c r="G14" s="163">
        <f t="shared" si="1"/>
        <v>203150</v>
      </c>
      <c r="H14" s="163">
        <f t="shared" si="1"/>
        <v>185764</v>
      </c>
      <c r="I14" s="163">
        <f t="shared" si="1"/>
        <v>161329</v>
      </c>
      <c r="J14" s="163">
        <f t="shared" si="1"/>
        <v>120596</v>
      </c>
      <c r="K14" s="163">
        <f t="shared" si="1"/>
        <v>140797</v>
      </c>
      <c r="L14" s="163">
        <f t="shared" si="1"/>
        <v>112011</v>
      </c>
      <c r="M14" s="163">
        <f t="shared" si="1"/>
        <v>70631</v>
      </c>
      <c r="N14" s="163">
        <f t="shared" si="1"/>
        <v>45923</v>
      </c>
      <c r="O14" s="163">
        <f t="shared" si="1"/>
        <v>592785</v>
      </c>
    </row>
    <row r="15" spans="1:15" s="157" customFormat="1" ht="18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6" spans="1:15" ht="18" customHeight="1">
      <c r="A16" s="166"/>
      <c r="O16" s="157"/>
    </row>
    <row r="17" spans="1:15" ht="18" customHeight="1">
      <c r="A17" s="139"/>
      <c r="B17" s="162" t="s">
        <v>54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63"/>
    </row>
    <row r="18" spans="1:15" ht="18" customHeight="1">
      <c r="A18" s="139">
        <v>6</v>
      </c>
      <c r="B18" s="140" t="s">
        <v>21</v>
      </c>
      <c r="C18" s="140">
        <v>28846</v>
      </c>
      <c r="D18" s="140">
        <v>26354</v>
      </c>
      <c r="E18" s="140">
        <v>32539</v>
      </c>
      <c r="F18" s="140">
        <v>33109</v>
      </c>
      <c r="G18" s="140">
        <v>35787</v>
      </c>
      <c r="H18" s="140">
        <v>27075</v>
      </c>
      <c r="I18" s="140">
        <v>49948</v>
      </c>
      <c r="J18" s="140">
        <v>24420</v>
      </c>
      <c r="K18" s="140">
        <v>34060</v>
      </c>
      <c r="L18" s="140">
        <v>24824</v>
      </c>
      <c r="M18" s="140">
        <v>32911</v>
      </c>
      <c r="N18" s="140">
        <v>26783</v>
      </c>
      <c r="O18" s="163">
        <f>SUM(C18:N18)</f>
        <v>376656</v>
      </c>
    </row>
    <row r="19" spans="1:15" ht="18" customHeight="1">
      <c r="A19" s="139">
        <v>7</v>
      </c>
      <c r="B19" s="140" t="s">
        <v>52</v>
      </c>
      <c r="C19" s="140">
        <v>0</v>
      </c>
      <c r="D19" s="140">
        <v>0</v>
      </c>
      <c r="E19" s="140">
        <v>30000</v>
      </c>
      <c r="F19" s="140">
        <v>20000</v>
      </c>
      <c r="G19" s="140">
        <v>0</v>
      </c>
      <c r="H19" s="140">
        <v>0</v>
      </c>
      <c r="I19" s="140">
        <v>0</v>
      </c>
      <c r="J19" s="140">
        <v>0</v>
      </c>
      <c r="K19" s="140">
        <v>800</v>
      </c>
      <c r="L19" s="140">
        <v>19050</v>
      </c>
      <c r="M19" s="140">
        <v>0</v>
      </c>
      <c r="N19" s="140">
        <v>0</v>
      </c>
      <c r="O19" s="163">
        <f>SUM(C19:N19)</f>
        <v>69850</v>
      </c>
    </row>
    <row r="20" spans="1:15" ht="18" customHeight="1">
      <c r="A20" s="139">
        <v>8</v>
      </c>
      <c r="B20" s="140" t="s">
        <v>262</v>
      </c>
      <c r="C20" s="140">
        <v>0</v>
      </c>
      <c r="D20" s="140">
        <v>0</v>
      </c>
      <c r="E20" s="140">
        <v>510</v>
      </c>
      <c r="F20" s="140">
        <v>3900</v>
      </c>
      <c r="G20" s="140">
        <v>3299</v>
      </c>
      <c r="H20" s="140">
        <v>697</v>
      </c>
      <c r="I20" s="140">
        <v>70</v>
      </c>
      <c r="J20" s="140">
        <v>0</v>
      </c>
      <c r="K20" s="140">
        <v>107</v>
      </c>
      <c r="L20" s="140">
        <v>0</v>
      </c>
      <c r="M20" s="140">
        <v>0</v>
      </c>
      <c r="N20" s="140">
        <v>0</v>
      </c>
      <c r="O20" s="163">
        <f>SUM(C20:N20)</f>
        <v>8583</v>
      </c>
    </row>
    <row r="21" spans="1:15" ht="18" customHeight="1">
      <c r="A21" s="139">
        <v>9</v>
      </c>
      <c r="B21" s="140" t="s">
        <v>263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18556</v>
      </c>
      <c r="I21" s="140">
        <v>20000</v>
      </c>
      <c r="J21" s="140">
        <v>20000</v>
      </c>
      <c r="K21" s="140">
        <v>20000</v>
      </c>
      <c r="L21" s="140">
        <v>20000</v>
      </c>
      <c r="M21" s="140">
        <v>20000</v>
      </c>
      <c r="N21" s="140">
        <v>19140</v>
      </c>
      <c r="O21" s="163">
        <f>SUM(C21:N21)</f>
        <v>137696</v>
      </c>
    </row>
    <row r="22" spans="1:15" s="157" customFormat="1" ht="18" customHeight="1">
      <c r="A22" s="139">
        <v>10</v>
      </c>
      <c r="B22" s="167" t="s">
        <v>264</v>
      </c>
      <c r="C22" s="167">
        <f aca="true" t="shared" si="2" ref="C22:O22">SUM(C18:C21)</f>
        <v>28846</v>
      </c>
      <c r="D22" s="167">
        <f t="shared" si="2"/>
        <v>26354</v>
      </c>
      <c r="E22" s="167">
        <f t="shared" si="2"/>
        <v>63049</v>
      </c>
      <c r="F22" s="167">
        <f t="shared" si="2"/>
        <v>57009</v>
      </c>
      <c r="G22" s="167">
        <f t="shared" si="2"/>
        <v>39086</v>
      </c>
      <c r="H22" s="167">
        <f t="shared" si="2"/>
        <v>46328</v>
      </c>
      <c r="I22" s="167">
        <f t="shared" si="2"/>
        <v>70018</v>
      </c>
      <c r="J22" s="167">
        <f t="shared" si="2"/>
        <v>44420</v>
      </c>
      <c r="K22" s="167">
        <f t="shared" si="2"/>
        <v>54967</v>
      </c>
      <c r="L22" s="167">
        <f t="shared" si="2"/>
        <v>63874</v>
      </c>
      <c r="M22" s="167">
        <f t="shared" si="2"/>
        <v>52911</v>
      </c>
      <c r="N22" s="167">
        <f t="shared" si="2"/>
        <v>45923</v>
      </c>
      <c r="O22" s="167">
        <f t="shared" si="2"/>
        <v>592785</v>
      </c>
    </row>
    <row r="23" spans="1:15" s="157" customFormat="1" ht="18" customHeight="1">
      <c r="A23" s="407">
        <v>11</v>
      </c>
      <c r="B23" s="167" t="s">
        <v>265</v>
      </c>
      <c r="C23" s="168">
        <f aca="true" t="shared" si="3" ref="C23:O23">C14-C22</f>
        <v>110613</v>
      </c>
      <c r="D23" s="167">
        <f t="shared" si="3"/>
        <v>105352</v>
      </c>
      <c r="E23" s="168">
        <f t="shared" si="3"/>
        <v>97277</v>
      </c>
      <c r="F23" s="167">
        <f t="shared" si="3"/>
        <v>61850</v>
      </c>
      <c r="G23" s="168">
        <f t="shared" si="3"/>
        <v>164064</v>
      </c>
      <c r="H23" s="167">
        <f t="shared" si="3"/>
        <v>139436</v>
      </c>
      <c r="I23" s="168">
        <f t="shared" si="3"/>
        <v>91311</v>
      </c>
      <c r="J23" s="167">
        <f t="shared" si="3"/>
        <v>76176</v>
      </c>
      <c r="K23" s="168">
        <f t="shared" si="3"/>
        <v>85830</v>
      </c>
      <c r="L23" s="167">
        <f t="shared" si="3"/>
        <v>48137</v>
      </c>
      <c r="M23" s="168">
        <f t="shared" si="3"/>
        <v>17720</v>
      </c>
      <c r="N23" s="167">
        <f t="shared" si="3"/>
        <v>0</v>
      </c>
      <c r="O23" s="169">
        <f t="shared" si="3"/>
        <v>0</v>
      </c>
    </row>
    <row r="24" spans="1:15" s="157" customFormat="1" ht="18" customHeight="1">
      <c r="A24" s="407"/>
      <c r="B24" s="170" t="s">
        <v>266</v>
      </c>
      <c r="C24" s="171"/>
      <c r="D24" s="170"/>
      <c r="E24" s="171"/>
      <c r="F24" s="170"/>
      <c r="G24" s="171"/>
      <c r="H24" s="170"/>
      <c r="I24" s="171"/>
      <c r="J24" s="170"/>
      <c r="K24" s="171"/>
      <c r="L24" s="170"/>
      <c r="M24" s="171"/>
      <c r="N24" s="170"/>
      <c r="O24" s="172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54" t="s">
        <v>630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3" spans="1:16" ht="30.75" customHeight="1">
      <c r="A3" s="376" t="s">
        <v>220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08" t="s">
        <v>78</v>
      </c>
      <c r="P4" s="408"/>
    </row>
    <row r="5" spans="1:16" s="23" customFormat="1" ht="11.25">
      <c r="A5" s="68"/>
      <c r="B5" s="68" t="s">
        <v>103</v>
      </c>
      <c r="C5" s="68" t="s">
        <v>104</v>
      </c>
      <c r="D5" s="68" t="s">
        <v>105</v>
      </c>
      <c r="E5" s="68" t="s">
        <v>106</v>
      </c>
      <c r="F5" s="68" t="s">
        <v>107</v>
      </c>
      <c r="G5" s="68" t="s">
        <v>109</v>
      </c>
      <c r="H5" s="68" t="s">
        <v>110</v>
      </c>
      <c r="I5" s="68" t="s">
        <v>111</v>
      </c>
      <c r="J5" s="68" t="s">
        <v>112</v>
      </c>
      <c r="K5" s="68" t="s">
        <v>113</v>
      </c>
      <c r="L5" s="68" t="s">
        <v>114</v>
      </c>
      <c r="M5" s="68" t="s">
        <v>117</v>
      </c>
      <c r="N5" s="68" t="s">
        <v>118</v>
      </c>
      <c r="O5" s="68" t="s">
        <v>119</v>
      </c>
      <c r="P5" s="68" t="s">
        <v>120</v>
      </c>
    </row>
    <row r="6" spans="1:16" ht="12.75" customHeight="1">
      <c r="A6" s="385" t="s">
        <v>7</v>
      </c>
      <c r="B6" s="385" t="s">
        <v>33</v>
      </c>
      <c r="C6" s="385" t="s">
        <v>35</v>
      </c>
      <c r="D6" s="409" t="s">
        <v>38</v>
      </c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</row>
    <row r="7" spans="1:16" ht="56.25" customHeight="1">
      <c r="A7" s="385"/>
      <c r="B7" s="385"/>
      <c r="C7" s="385"/>
      <c r="D7" s="385" t="s">
        <v>49</v>
      </c>
      <c r="E7" s="385" t="s">
        <v>121</v>
      </c>
      <c r="F7" s="385" t="s">
        <v>34</v>
      </c>
      <c r="G7" s="7">
        <v>2017</v>
      </c>
      <c r="H7" s="7">
        <v>2018</v>
      </c>
      <c r="I7" s="7">
        <v>2019</v>
      </c>
      <c r="J7" s="7">
        <v>2020</v>
      </c>
      <c r="K7" s="7">
        <v>2021</v>
      </c>
      <c r="L7" s="7">
        <v>2022</v>
      </c>
      <c r="M7" s="7">
        <v>2023</v>
      </c>
      <c r="N7" s="7">
        <v>2024</v>
      </c>
      <c r="O7" s="7">
        <v>2025</v>
      </c>
      <c r="P7" s="7">
        <v>2026</v>
      </c>
    </row>
    <row r="8" spans="1:16" ht="11.25">
      <c r="A8" s="385"/>
      <c r="B8" s="385"/>
      <c r="C8" s="385"/>
      <c r="D8" s="385"/>
      <c r="E8" s="385"/>
      <c r="F8" s="385"/>
      <c r="G8" s="410"/>
      <c r="H8" s="410"/>
      <c r="I8" s="410"/>
      <c r="J8" s="410"/>
      <c r="K8" s="410"/>
      <c r="L8" s="410"/>
      <c r="M8" s="410"/>
      <c r="N8" s="410"/>
      <c r="O8" s="410"/>
      <c r="P8" s="410"/>
    </row>
    <row r="9" spans="1:16" ht="11.25">
      <c r="A9" s="14">
        <v>1</v>
      </c>
      <c r="B9" s="21" t="s">
        <v>122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1.25">
      <c r="A10" s="14"/>
      <c r="B10" s="1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22.5" customHeight="1">
      <c r="A11" s="67">
        <v>2</v>
      </c>
      <c r="B11" s="58"/>
      <c r="C11" s="83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22.5" customHeight="1">
      <c r="A12" s="67">
        <v>3</v>
      </c>
      <c r="B12" s="45"/>
      <c r="C12" s="83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1.25">
      <c r="A13" s="14"/>
      <c r="B13" s="1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11.25">
      <c r="A14" s="14">
        <v>4</v>
      </c>
      <c r="B14" s="21" t="s">
        <v>36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11.25">
      <c r="A15" s="14"/>
      <c r="B15" s="15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1.25">
      <c r="A16" s="14">
        <v>5</v>
      </c>
      <c r="B16" s="15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1.25">
      <c r="A17" s="14"/>
      <c r="B17" s="1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1.25">
      <c r="A18" s="11">
        <v>6</v>
      </c>
      <c r="B18" s="85" t="s">
        <v>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1.25">
      <c r="A19" s="14"/>
      <c r="B19" s="15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25.5">
      <c r="A20" s="14">
        <v>7</v>
      </c>
      <c r="B20" s="173" t="s">
        <v>267</v>
      </c>
      <c r="C20" s="174">
        <v>4200</v>
      </c>
      <c r="D20" s="75">
        <v>3255</v>
      </c>
      <c r="E20" s="75"/>
      <c r="F20" s="75">
        <v>420</v>
      </c>
      <c r="G20" s="75">
        <v>420</v>
      </c>
      <c r="H20" s="75">
        <v>105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1:16" ht="11.25">
      <c r="A21" s="11"/>
      <c r="B21" s="5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1.25">
      <c r="A22" s="11"/>
      <c r="B22" s="5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24.75" customHeight="1">
      <c r="A23" s="20">
        <v>8</v>
      </c>
      <c r="B23" s="37" t="s">
        <v>89</v>
      </c>
      <c r="C23" s="86">
        <f aca="true" t="shared" si="0" ref="C23:P23">SUM(C11:C21)</f>
        <v>4200</v>
      </c>
      <c r="D23" s="86">
        <f t="shared" si="0"/>
        <v>3255</v>
      </c>
      <c r="E23" s="86">
        <f t="shared" si="0"/>
        <v>0</v>
      </c>
      <c r="F23" s="86">
        <f t="shared" si="0"/>
        <v>420</v>
      </c>
      <c r="G23" s="86">
        <f t="shared" si="0"/>
        <v>420</v>
      </c>
      <c r="H23" s="86">
        <f t="shared" si="0"/>
        <v>105</v>
      </c>
      <c r="I23" s="86">
        <f t="shared" si="0"/>
        <v>0</v>
      </c>
      <c r="J23" s="86">
        <f t="shared" si="0"/>
        <v>0</v>
      </c>
      <c r="K23" s="86">
        <f t="shared" si="0"/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</row>
    <row r="24" spans="3:16" ht="11.25">
      <c r="C24" s="8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ht="24.75" customHeight="1"/>
    <row r="26" spans="3:16" ht="11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3:16" ht="11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3:16" ht="11.2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3:16" ht="11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3:16" ht="11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3:16" ht="11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3:16" ht="11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3:16" ht="11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16" ht="11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3:16" ht="11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3:16" ht="11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3:16" ht="11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3:16" ht="11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3:16" ht="11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3:16" ht="11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3:16" ht="11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3:16" ht="11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3:16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3:16" ht="11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3:16" ht="11.2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3:16" ht="11.2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3:16" ht="11.25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3:16" ht="11.2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3:16" ht="11.25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3:16" ht="11.25"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3:16" ht="11.25"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3:16" ht="11.25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3:16" ht="11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3:16" ht="11.25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3:16" ht="11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3:16" ht="11.25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3:16" ht="11.2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3:16" ht="11.2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</sheetData>
  <sheetProtection/>
  <mergeCells count="11"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  <mergeCell ref="E7:E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40">
      <selection activeCell="H55" sqref="H55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ht="15" customHeight="1">
      <c r="E1" s="157"/>
    </row>
    <row r="2" spans="1:3" ht="15" customHeight="1">
      <c r="A2" t="s">
        <v>269</v>
      </c>
      <c r="C2" s="337" t="s">
        <v>631</v>
      </c>
    </row>
    <row r="3" spans="1:6" s="157" customFormat="1" ht="15" customHeight="1">
      <c r="A3" s="369" t="s">
        <v>270</v>
      </c>
      <c r="B3" s="369"/>
      <c r="C3" s="369"/>
      <c r="D3" s="369"/>
      <c r="E3" s="369"/>
      <c r="F3" s="369"/>
    </row>
    <row r="4" s="157" customFormat="1" ht="15" customHeight="1">
      <c r="B4" s="157" t="s">
        <v>583</v>
      </c>
    </row>
    <row r="5" spans="1:6" ht="15" customHeight="1">
      <c r="A5" s="139" t="s">
        <v>269</v>
      </c>
      <c r="B5" s="139" t="s">
        <v>103</v>
      </c>
      <c r="C5" s="139" t="s">
        <v>104</v>
      </c>
      <c r="D5" s="139"/>
      <c r="E5" s="139" t="s">
        <v>105</v>
      </c>
      <c r="F5" s="139" t="s">
        <v>106</v>
      </c>
    </row>
    <row r="6" spans="1:6" s="157" customFormat="1" ht="15" customHeight="1">
      <c r="A6" s="178" t="s">
        <v>271</v>
      </c>
      <c r="B6" s="167" t="s">
        <v>272</v>
      </c>
      <c r="C6" s="168" t="s">
        <v>273</v>
      </c>
      <c r="D6" s="167" t="s">
        <v>274</v>
      </c>
      <c r="E6" s="168" t="s">
        <v>275</v>
      </c>
      <c r="F6" s="167" t="s">
        <v>273</v>
      </c>
    </row>
    <row r="7" spans="1:6" s="157" customFormat="1" ht="15" customHeight="1">
      <c r="A7" s="179"/>
      <c r="B7" s="170" t="s">
        <v>276</v>
      </c>
      <c r="C7" s="171"/>
      <c r="D7" s="170"/>
      <c r="E7" s="171"/>
      <c r="F7" s="170"/>
    </row>
    <row r="8" spans="1:6" ht="15" customHeight="1">
      <c r="A8" s="175">
        <v>1</v>
      </c>
      <c r="B8" s="175" t="s">
        <v>277</v>
      </c>
      <c r="C8" s="175">
        <f>SUM(C11,C13,C15)</f>
        <v>0</v>
      </c>
      <c r="D8" s="175">
        <v>1</v>
      </c>
      <c r="E8" s="175" t="s">
        <v>278</v>
      </c>
      <c r="F8" s="175">
        <f>SUM(F11,F13,F15)</f>
        <v>0</v>
      </c>
    </row>
    <row r="9" spans="1:6" ht="15" customHeight="1">
      <c r="A9" s="176"/>
      <c r="B9" s="176"/>
      <c r="C9" s="176"/>
      <c r="D9" s="176"/>
      <c r="E9" s="176" t="s">
        <v>279</v>
      </c>
      <c r="F9" s="176"/>
    </row>
    <row r="10" spans="1:6" ht="15" customHeight="1">
      <c r="A10" s="140" t="s">
        <v>280</v>
      </c>
      <c r="B10" s="140" t="s">
        <v>281</v>
      </c>
      <c r="C10" s="140" t="s">
        <v>282</v>
      </c>
      <c r="D10" s="140" t="s">
        <v>280</v>
      </c>
      <c r="E10" s="140" t="s">
        <v>281</v>
      </c>
      <c r="F10" s="140" t="s">
        <v>282</v>
      </c>
    </row>
    <row r="11" spans="1:6" ht="15" customHeight="1">
      <c r="A11" s="175">
        <v>2</v>
      </c>
      <c r="B11" s="175" t="s">
        <v>283</v>
      </c>
      <c r="C11" s="175">
        <v>0</v>
      </c>
      <c r="D11" s="175">
        <v>2</v>
      </c>
      <c r="E11" s="175" t="s">
        <v>284</v>
      </c>
      <c r="F11" s="175">
        <v>0</v>
      </c>
    </row>
    <row r="12" spans="1:6" ht="15" customHeight="1">
      <c r="A12" s="176"/>
      <c r="B12" s="176"/>
      <c r="C12" s="176"/>
      <c r="D12" s="176"/>
      <c r="E12" s="176" t="s">
        <v>285</v>
      </c>
      <c r="F12" s="176"/>
    </row>
    <row r="13" spans="1:6" ht="15" customHeight="1">
      <c r="A13" s="175">
        <v>3</v>
      </c>
      <c r="B13" s="175" t="s">
        <v>286</v>
      </c>
      <c r="C13" s="175">
        <v>0</v>
      </c>
      <c r="D13" s="175">
        <v>3</v>
      </c>
      <c r="E13" s="175" t="s">
        <v>287</v>
      </c>
      <c r="F13" s="175">
        <v>0</v>
      </c>
    </row>
    <row r="14" spans="1:6" ht="15" customHeight="1">
      <c r="A14" s="177"/>
      <c r="B14" s="176"/>
      <c r="C14" s="176"/>
      <c r="D14" s="177"/>
      <c r="E14" s="176" t="s">
        <v>288</v>
      </c>
      <c r="F14" s="176"/>
    </row>
    <row r="15" spans="1:6" ht="15" customHeight="1">
      <c r="A15" s="175">
        <v>4</v>
      </c>
      <c r="B15" s="180" t="s">
        <v>289</v>
      </c>
      <c r="C15" s="175">
        <v>0</v>
      </c>
      <c r="D15" s="175">
        <v>4</v>
      </c>
      <c r="E15" s="175" t="s">
        <v>290</v>
      </c>
      <c r="F15" s="175">
        <v>0</v>
      </c>
    </row>
    <row r="16" spans="1:6" ht="15" customHeight="1">
      <c r="A16" s="177"/>
      <c r="B16" s="181" t="s">
        <v>291</v>
      </c>
      <c r="C16" s="177"/>
      <c r="D16" s="177"/>
      <c r="E16" s="177" t="s">
        <v>292</v>
      </c>
      <c r="F16" s="177"/>
    </row>
    <row r="17" spans="1:6" ht="15" customHeight="1">
      <c r="A17" s="176"/>
      <c r="B17" s="182" t="s">
        <v>293</v>
      </c>
      <c r="C17" s="176"/>
      <c r="D17" s="176"/>
      <c r="E17" s="176" t="s">
        <v>294</v>
      </c>
      <c r="F17" s="176"/>
    </row>
    <row r="18" spans="1:6" ht="15" customHeight="1">
      <c r="A18" s="175">
        <v>5</v>
      </c>
      <c r="B18" s="175" t="s">
        <v>295</v>
      </c>
      <c r="C18" s="175"/>
      <c r="D18" s="175">
        <v>5</v>
      </c>
      <c r="E18" s="175" t="s">
        <v>296</v>
      </c>
      <c r="F18" s="175">
        <v>0</v>
      </c>
    </row>
    <row r="19" spans="1:6" ht="15" customHeight="1">
      <c r="A19" s="176" t="s">
        <v>269</v>
      </c>
      <c r="B19" s="176" t="s">
        <v>297</v>
      </c>
      <c r="C19" s="176"/>
      <c r="D19" s="176" t="s">
        <v>269</v>
      </c>
      <c r="E19" s="176" t="s">
        <v>298</v>
      </c>
      <c r="F19" s="176"/>
    </row>
    <row r="20" spans="1:6" ht="15" customHeight="1">
      <c r="A20" s="175">
        <v>6</v>
      </c>
      <c r="B20" s="175" t="s">
        <v>299</v>
      </c>
      <c r="C20" s="175">
        <f>SUM(C23,C25)</f>
        <v>1500</v>
      </c>
      <c r="D20" s="175">
        <v>6</v>
      </c>
      <c r="E20" s="175" t="s">
        <v>300</v>
      </c>
      <c r="F20" s="175">
        <v>0</v>
      </c>
    </row>
    <row r="21" spans="1:6" ht="15" customHeight="1">
      <c r="A21" s="176"/>
      <c r="B21" s="176" t="s">
        <v>301</v>
      </c>
      <c r="C21" s="176"/>
      <c r="D21" s="176"/>
      <c r="E21" s="176" t="s">
        <v>298</v>
      </c>
      <c r="F21" s="176"/>
    </row>
    <row r="22" spans="1:6" ht="15" customHeight="1">
      <c r="A22" s="140" t="s">
        <v>269</v>
      </c>
      <c r="B22" s="140" t="s">
        <v>281</v>
      </c>
      <c r="C22" s="140" t="s">
        <v>282</v>
      </c>
      <c r="D22" s="140" t="s">
        <v>269</v>
      </c>
      <c r="E22" s="140" t="s">
        <v>302</v>
      </c>
      <c r="F22" s="140" t="s">
        <v>282</v>
      </c>
    </row>
    <row r="23" spans="1:6" ht="15" customHeight="1">
      <c r="A23" s="175">
        <v>7</v>
      </c>
      <c r="B23" s="175" t="s">
        <v>303</v>
      </c>
      <c r="C23" s="175">
        <v>1500</v>
      </c>
      <c r="D23" s="175">
        <v>7</v>
      </c>
      <c r="E23" s="175" t="s">
        <v>303</v>
      </c>
      <c r="F23" s="175">
        <v>0</v>
      </c>
    </row>
    <row r="24" spans="1:6" ht="15" customHeight="1">
      <c r="A24" s="176"/>
      <c r="B24" s="176" t="s">
        <v>304</v>
      </c>
      <c r="C24" s="176"/>
      <c r="D24" s="176"/>
      <c r="E24" s="176" t="s">
        <v>305</v>
      </c>
      <c r="F24" s="176"/>
    </row>
    <row r="25" spans="1:6" ht="15" customHeight="1">
      <c r="A25" s="175">
        <v>8</v>
      </c>
      <c r="B25" s="175" t="s">
        <v>306</v>
      </c>
      <c r="C25" s="175">
        <v>0</v>
      </c>
      <c r="D25" s="175">
        <v>8</v>
      </c>
      <c r="E25" s="175" t="s">
        <v>306</v>
      </c>
      <c r="F25" s="175" t="s">
        <v>269</v>
      </c>
    </row>
    <row r="26" spans="1:6" ht="15" customHeight="1">
      <c r="A26" s="176" t="s">
        <v>269</v>
      </c>
      <c r="B26" s="176" t="s">
        <v>307</v>
      </c>
      <c r="C26" s="176" t="s">
        <v>269</v>
      </c>
      <c r="D26" s="176" t="s">
        <v>269</v>
      </c>
      <c r="E26" s="176" t="s">
        <v>308</v>
      </c>
      <c r="F26" s="176" t="s">
        <v>269</v>
      </c>
    </row>
    <row r="27" spans="1:6" ht="15" customHeight="1">
      <c r="A27" s="175">
        <v>9</v>
      </c>
      <c r="B27" s="175"/>
      <c r="C27" s="175"/>
      <c r="D27" s="175">
        <v>9</v>
      </c>
      <c r="E27" s="175" t="s">
        <v>309</v>
      </c>
      <c r="F27" s="175"/>
    </row>
    <row r="28" spans="1:6" ht="15" customHeight="1">
      <c r="A28" s="176"/>
      <c r="B28" s="176"/>
      <c r="C28" s="176"/>
      <c r="D28" s="176"/>
      <c r="E28" s="176" t="s">
        <v>310</v>
      </c>
      <c r="F28" s="176"/>
    </row>
    <row r="29" spans="1:6" ht="15" customHeight="1">
      <c r="A29" s="175">
        <v>10</v>
      </c>
      <c r="B29" s="175" t="s">
        <v>311</v>
      </c>
      <c r="C29" s="175">
        <f>SUM(C32)</f>
        <v>130776</v>
      </c>
      <c r="D29" s="175">
        <v>10</v>
      </c>
      <c r="E29" s="175" t="s">
        <v>312</v>
      </c>
      <c r="F29" s="175">
        <f>SUM(F32)</f>
        <v>13776</v>
      </c>
    </row>
    <row r="30" spans="1:6" ht="15" customHeight="1">
      <c r="A30" s="176"/>
      <c r="B30" s="176"/>
      <c r="C30" s="176"/>
      <c r="D30" s="176"/>
      <c r="E30" s="176" t="s">
        <v>313</v>
      </c>
      <c r="F30" s="176"/>
    </row>
    <row r="31" spans="1:6" ht="15" customHeight="1">
      <c r="A31" s="175" t="s">
        <v>269</v>
      </c>
      <c r="B31" s="175" t="s">
        <v>281</v>
      </c>
      <c r="C31" s="175" t="s">
        <v>282</v>
      </c>
      <c r="D31" s="175" t="s">
        <v>269</v>
      </c>
      <c r="E31" s="175" t="s">
        <v>281</v>
      </c>
      <c r="F31" s="175" t="s">
        <v>282</v>
      </c>
    </row>
    <row r="32" spans="1:6" ht="15" customHeight="1">
      <c r="A32" s="140">
        <v>11</v>
      </c>
      <c r="B32" s="140" t="s">
        <v>314</v>
      </c>
      <c r="C32" s="140">
        <f>SUM(C33:C36)</f>
        <v>130776</v>
      </c>
      <c r="D32" s="140">
        <v>11</v>
      </c>
      <c r="E32" s="140" t="s">
        <v>315</v>
      </c>
      <c r="F32" s="140">
        <f>SUM(F33:F36)</f>
        <v>13776</v>
      </c>
    </row>
    <row r="33" spans="1:6" ht="15" customHeight="1">
      <c r="A33" s="140">
        <v>12</v>
      </c>
      <c r="B33" s="140" t="s">
        <v>316</v>
      </c>
      <c r="C33" s="140">
        <v>5000</v>
      </c>
      <c r="D33" s="140">
        <v>12</v>
      </c>
      <c r="E33" s="140" t="s">
        <v>317</v>
      </c>
      <c r="F33" s="140"/>
    </row>
    <row r="34" spans="1:6" ht="15" customHeight="1">
      <c r="A34" s="140">
        <v>13</v>
      </c>
      <c r="B34" s="140" t="s">
        <v>318</v>
      </c>
      <c r="C34" s="140">
        <v>71721</v>
      </c>
      <c r="D34" s="140">
        <v>13</v>
      </c>
      <c r="E34" s="140" t="s">
        <v>319</v>
      </c>
      <c r="F34" s="140">
        <v>11721</v>
      </c>
    </row>
    <row r="35" spans="1:6" ht="15" customHeight="1">
      <c r="A35" s="140">
        <v>14</v>
      </c>
      <c r="B35" s="140" t="s">
        <v>320</v>
      </c>
      <c r="C35" s="140">
        <v>19055</v>
      </c>
      <c r="D35" s="140">
        <v>14</v>
      </c>
      <c r="E35" s="140" t="s">
        <v>321</v>
      </c>
      <c r="F35" s="140">
        <v>2055</v>
      </c>
    </row>
    <row r="36" spans="1:6" ht="15" customHeight="1">
      <c r="A36" s="140">
        <v>15</v>
      </c>
      <c r="B36" s="140" t="s">
        <v>322</v>
      </c>
      <c r="C36" s="140">
        <v>35000</v>
      </c>
      <c r="D36" s="140">
        <v>15</v>
      </c>
      <c r="E36" s="140" t="s">
        <v>323</v>
      </c>
      <c r="F36" s="140"/>
    </row>
    <row r="37" spans="1:6" ht="15" customHeight="1">
      <c r="A37" s="175">
        <v>16</v>
      </c>
      <c r="B37" s="175" t="s">
        <v>324</v>
      </c>
      <c r="C37" s="175">
        <f>SUM(C40)</f>
        <v>6000</v>
      </c>
      <c r="D37" s="175">
        <v>16</v>
      </c>
      <c r="E37" s="175" t="s">
        <v>325</v>
      </c>
      <c r="F37" s="175">
        <v>0</v>
      </c>
    </row>
    <row r="38" spans="1:6" ht="15" customHeight="1">
      <c r="A38" s="176"/>
      <c r="B38" s="176"/>
      <c r="C38" s="176"/>
      <c r="D38" s="176"/>
      <c r="E38" s="176" t="s">
        <v>279</v>
      </c>
      <c r="F38" s="176"/>
    </row>
    <row r="39" spans="1:6" ht="15" customHeight="1">
      <c r="A39" s="140" t="s">
        <v>269</v>
      </c>
      <c r="B39" s="140" t="s">
        <v>281</v>
      </c>
      <c r="C39" s="140" t="s">
        <v>282</v>
      </c>
      <c r="D39" s="140" t="s">
        <v>269</v>
      </c>
      <c r="E39" s="140" t="s">
        <v>281</v>
      </c>
      <c r="F39" s="140" t="s">
        <v>269</v>
      </c>
    </row>
    <row r="40" spans="1:6" ht="15" customHeight="1">
      <c r="A40" s="175">
        <v>17</v>
      </c>
      <c r="B40" s="175" t="s">
        <v>326</v>
      </c>
      <c r="C40" s="175">
        <v>6000</v>
      </c>
      <c r="D40" s="175">
        <v>17</v>
      </c>
      <c r="E40" s="175" t="s">
        <v>327</v>
      </c>
      <c r="F40" s="175">
        <v>0</v>
      </c>
    </row>
    <row r="41" spans="1:6" ht="15" customHeight="1">
      <c r="A41" s="176"/>
      <c r="B41" s="176"/>
      <c r="C41" s="176"/>
      <c r="D41" s="176"/>
      <c r="E41" s="176" t="s">
        <v>285</v>
      </c>
      <c r="F41" s="176"/>
    </row>
    <row r="42" spans="1:6" ht="15" customHeight="1">
      <c r="A42" s="175">
        <v>18</v>
      </c>
      <c r="B42" s="175" t="s">
        <v>328</v>
      </c>
      <c r="C42" s="175">
        <v>0</v>
      </c>
      <c r="D42" s="175">
        <v>18</v>
      </c>
      <c r="E42" s="175" t="s">
        <v>329</v>
      </c>
      <c r="F42" s="175">
        <v>0</v>
      </c>
    </row>
    <row r="43" spans="1:6" ht="15" customHeight="1">
      <c r="A43" s="176"/>
      <c r="B43" s="176"/>
      <c r="C43" s="176"/>
      <c r="D43" s="176"/>
      <c r="E43" s="176" t="s">
        <v>279</v>
      </c>
      <c r="F43" s="170"/>
    </row>
    <row r="44" spans="1:3" ht="15" customHeight="1">
      <c r="A44" t="s">
        <v>330</v>
      </c>
      <c r="C44">
        <f>SUM(C8,C18,C20,C29,C37,C42)</f>
        <v>138276</v>
      </c>
    </row>
    <row r="45" ht="15" customHeight="1">
      <c r="A45" t="s">
        <v>331</v>
      </c>
    </row>
    <row r="46" spans="1:5" ht="15" customHeight="1">
      <c r="A46" t="s">
        <v>332</v>
      </c>
      <c r="C46">
        <v>124500</v>
      </c>
      <c r="E46" s="157" t="s">
        <v>333</v>
      </c>
    </row>
    <row r="47" spans="1:6" s="157" customFormat="1" ht="15" customHeight="1">
      <c r="A47" s="157" t="s">
        <v>334</v>
      </c>
      <c r="C47" s="157">
        <f>C44-C46</f>
        <v>13776</v>
      </c>
      <c r="E47" s="157" t="s">
        <v>335</v>
      </c>
      <c r="F47" s="157">
        <f>SUM(F8,F18,F20,F29,F37,F42)</f>
        <v>13776</v>
      </c>
    </row>
    <row r="48" s="157" customFormat="1" ht="15" customHeight="1"/>
    <row r="49" s="157" customFormat="1" ht="15" customHeight="1"/>
    <row r="50" s="157" customFormat="1" ht="15" customHeight="1"/>
    <row r="51" s="157" customFormat="1" ht="15" customHeight="1">
      <c r="A51" s="157" t="s">
        <v>336</v>
      </c>
    </row>
    <row r="52" s="157" customFormat="1" ht="15" customHeight="1">
      <c r="A52" s="157" t="s">
        <v>180</v>
      </c>
    </row>
    <row r="53" ht="12.75" customHeight="1">
      <c r="A53" t="s">
        <v>269</v>
      </c>
    </row>
    <row r="54" ht="12.75" customHeight="1"/>
    <row r="55" ht="12.75" customHeight="1"/>
    <row r="56" s="157" customFormat="1" ht="12.75" customHeight="1">
      <c r="A56" s="157" t="s">
        <v>337</v>
      </c>
    </row>
    <row r="57" ht="12.75" customHeight="1">
      <c r="A57" t="s">
        <v>338</v>
      </c>
    </row>
    <row r="58" ht="12.75" customHeight="1">
      <c r="A58" t="s">
        <v>339</v>
      </c>
    </row>
    <row r="59" ht="12.75" customHeight="1">
      <c r="A59" t="s">
        <v>340</v>
      </c>
    </row>
    <row r="60" spans="1:5" ht="12.75" customHeight="1">
      <c r="A60" t="s">
        <v>341</v>
      </c>
      <c r="E60" s="183">
        <v>0</v>
      </c>
    </row>
    <row r="61" ht="12.75" customHeight="1">
      <c r="A61" t="s">
        <v>342</v>
      </c>
    </row>
    <row r="62" ht="12.75" customHeight="1">
      <c r="A62" t="s">
        <v>343</v>
      </c>
    </row>
    <row r="63" ht="12.75" customHeight="1">
      <c r="A63" t="s">
        <v>344</v>
      </c>
    </row>
    <row r="64" ht="12.75" customHeight="1">
      <c r="A64" t="s">
        <v>345</v>
      </c>
    </row>
    <row r="65" ht="12.75" customHeight="1">
      <c r="A65" t="s">
        <v>346</v>
      </c>
    </row>
    <row r="66" spans="1:5" ht="12.75" customHeight="1">
      <c r="A66" t="s">
        <v>507</v>
      </c>
      <c r="E66">
        <v>11721000</v>
      </c>
    </row>
    <row r="67" ht="12.75" customHeight="1"/>
    <row r="68" ht="12.75" customHeight="1">
      <c r="A68" t="s">
        <v>347</v>
      </c>
    </row>
    <row r="69" ht="12.75" customHeight="1"/>
    <row r="70" spans="1:5" s="184" customFormat="1" ht="12.75" customHeight="1">
      <c r="A70" s="184" t="s">
        <v>360</v>
      </c>
      <c r="E70" s="184">
        <f>SUM(E66)</f>
        <v>11721000</v>
      </c>
    </row>
    <row r="71" ht="12.75" customHeight="1">
      <c r="A71" t="s">
        <v>508</v>
      </c>
    </row>
    <row r="72" ht="12.75" customHeight="1">
      <c r="A72" t="s">
        <v>348</v>
      </c>
    </row>
    <row r="73" s="157" customFormat="1" ht="12.75" customHeight="1">
      <c r="A73" s="157" t="s">
        <v>349</v>
      </c>
    </row>
    <row r="74" ht="12.75" customHeight="1">
      <c r="A74" t="s">
        <v>350</v>
      </c>
    </row>
    <row r="75" ht="12.75" customHeight="1">
      <c r="A75" t="s">
        <v>351</v>
      </c>
    </row>
    <row r="76" ht="12.75" customHeight="1">
      <c r="A76" t="s">
        <v>352</v>
      </c>
    </row>
    <row r="77" ht="12.75" customHeight="1">
      <c r="A77" t="s">
        <v>353</v>
      </c>
    </row>
    <row r="78" ht="12.75" customHeight="1">
      <c r="A78" t="s">
        <v>354</v>
      </c>
    </row>
    <row r="79" ht="12.75" customHeight="1"/>
    <row r="80" ht="12.75" customHeight="1">
      <c r="A80" t="s">
        <v>355</v>
      </c>
    </row>
    <row r="81" ht="12.75" customHeight="1">
      <c r="A81" t="s">
        <v>356</v>
      </c>
    </row>
    <row r="82" ht="12.75" customHeight="1">
      <c r="A82" t="s">
        <v>357</v>
      </c>
    </row>
    <row r="83" ht="12.75" customHeight="1">
      <c r="A83" t="s">
        <v>358</v>
      </c>
    </row>
    <row r="84" spans="1:5" ht="12.75" customHeight="1">
      <c r="A84" t="s">
        <v>361</v>
      </c>
      <c r="E84">
        <v>2055000</v>
      </c>
    </row>
    <row r="85" ht="12.75" customHeight="1"/>
    <row r="86" ht="12.75" customHeight="1"/>
    <row r="87" ht="12.75" customHeight="1"/>
    <row r="88" spans="1:5" s="184" customFormat="1" ht="12.75" customHeight="1">
      <c r="A88" s="184" t="s">
        <v>363</v>
      </c>
      <c r="E88" s="184">
        <f>SUM(E84)</f>
        <v>2055000</v>
      </c>
    </row>
    <row r="89" ht="12.75" customHeight="1">
      <c r="A89" t="s">
        <v>362</v>
      </c>
    </row>
    <row r="90" ht="12.75" customHeight="1"/>
    <row r="91" ht="12.75" customHeight="1">
      <c r="A91" t="s">
        <v>359</v>
      </c>
    </row>
    <row r="92" ht="12.75" customHeight="1">
      <c r="A92" t="s">
        <v>269</v>
      </c>
    </row>
  </sheetData>
  <sheetProtection/>
  <mergeCells count="1">
    <mergeCell ref="A3:F3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66" t="s">
        <v>612</v>
      </c>
      <c r="B2" s="367"/>
      <c r="C2" s="367"/>
      <c r="D2" s="367"/>
      <c r="E2" s="211"/>
      <c r="F2" s="211"/>
      <c r="G2" s="211"/>
      <c r="H2" s="211"/>
      <c r="I2" s="211"/>
    </row>
    <row r="4" spans="1:9" ht="12.75">
      <c r="A4" s="364" t="s">
        <v>423</v>
      </c>
      <c r="B4" s="364"/>
      <c r="C4" s="364"/>
      <c r="D4" s="364"/>
      <c r="E4" s="211"/>
      <c r="F4" s="211"/>
      <c r="G4" s="211"/>
      <c r="H4" s="211"/>
      <c r="I4" s="211"/>
    </row>
    <row r="5" spans="1:9" ht="28.5" customHeight="1">
      <c r="A5" s="365" t="s">
        <v>437</v>
      </c>
      <c r="B5" s="365"/>
      <c r="C5" s="365"/>
      <c r="D5" s="365"/>
      <c r="E5" s="138"/>
      <c r="F5" s="138"/>
      <c r="G5" s="138"/>
      <c r="H5" s="138"/>
      <c r="I5" s="138"/>
    </row>
    <row r="6" spans="2:9" ht="28.5" customHeight="1">
      <c r="B6" s="210"/>
      <c r="C6" s="210"/>
      <c r="D6" s="210" t="s">
        <v>438</v>
      </c>
      <c r="E6" s="138"/>
      <c r="F6" s="138"/>
      <c r="G6" s="138"/>
      <c r="H6" s="138"/>
      <c r="I6" s="138"/>
    </row>
    <row r="7" spans="1:9" s="166" customFormat="1" ht="12.75" customHeight="1">
      <c r="A7" s="139" t="s">
        <v>103</v>
      </c>
      <c r="B7" s="142" t="s">
        <v>104</v>
      </c>
      <c r="C7" s="142" t="s">
        <v>105</v>
      </c>
      <c r="D7" s="142" t="s">
        <v>106</v>
      </c>
      <c r="E7" s="210"/>
      <c r="F7" s="210"/>
      <c r="G7" s="210"/>
      <c r="H7" s="210"/>
      <c r="I7" s="210"/>
    </row>
    <row r="8" spans="1:4" s="138" customFormat="1" ht="45" customHeight="1">
      <c r="A8" s="141" t="s">
        <v>90</v>
      </c>
      <c r="B8" s="141" t="s">
        <v>430</v>
      </c>
      <c r="C8" s="142" t="s">
        <v>439</v>
      </c>
      <c r="D8" s="142" t="s">
        <v>440</v>
      </c>
    </row>
    <row r="9" spans="1:4" ht="12.75">
      <c r="A9" s="212"/>
      <c r="B9" s="175"/>
      <c r="C9" s="175"/>
      <c r="D9" s="175"/>
    </row>
    <row r="10" spans="1:4" ht="12.75">
      <c r="A10" s="213">
        <v>1</v>
      </c>
      <c r="B10" s="177" t="s">
        <v>441</v>
      </c>
      <c r="C10" s="177">
        <v>0</v>
      </c>
      <c r="D10" s="177">
        <v>0</v>
      </c>
    </row>
    <row r="11" spans="1:4" ht="12.75">
      <c r="A11" s="213"/>
      <c r="B11" s="177"/>
      <c r="C11" s="177"/>
      <c r="D11" s="177"/>
    </row>
    <row r="12" spans="1:4" s="214" customFormat="1" ht="24.75" customHeight="1">
      <c r="A12" s="143">
        <v>3</v>
      </c>
      <c r="B12" s="215" t="s">
        <v>89</v>
      </c>
      <c r="C12" s="215">
        <f>SUM(C10:C11)</f>
        <v>0</v>
      </c>
      <c r="D12" s="215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" sqref="G3"/>
    </sheetView>
  </sheetViews>
  <sheetFormatPr defaultColWidth="9.140625" defaultRowHeight="19.5" customHeight="1"/>
  <cols>
    <col min="1" max="1" width="37.00390625" style="334" customWidth="1"/>
    <col min="2" max="2" width="12.57421875" style="334" customWidth="1"/>
    <col min="3" max="3" width="12.00390625" style="334" customWidth="1"/>
    <col min="4" max="4" width="12.421875" style="334" customWidth="1"/>
    <col min="5" max="5" width="12.28125" style="334" customWidth="1"/>
    <col min="6" max="6" width="10.7109375" style="334" customWidth="1"/>
  </cols>
  <sheetData>
    <row r="1" spans="1:8" ht="15.75" customHeight="1">
      <c r="A1"/>
      <c r="B1" s="366" t="s">
        <v>613</v>
      </c>
      <c r="C1" s="367"/>
      <c r="D1" s="367"/>
      <c r="E1" s="367"/>
      <c r="F1" s="157"/>
      <c r="H1" s="157"/>
    </row>
    <row r="2" spans="1:6" ht="15.75" customHeight="1">
      <c r="A2"/>
      <c r="B2"/>
      <c r="C2" s="216"/>
      <c r="D2" s="216"/>
      <c r="E2" s="216"/>
      <c r="F2" s="216"/>
    </row>
    <row r="3" spans="1:7" ht="15.75" customHeight="1">
      <c r="A3" s="368" t="s">
        <v>509</v>
      </c>
      <c r="B3" s="368"/>
      <c r="C3" s="368"/>
      <c r="D3" s="368"/>
      <c r="E3" s="368"/>
      <c r="F3" s="157"/>
      <c r="G3" s="157"/>
    </row>
    <row r="4" spans="1:7" ht="15.75" customHeight="1">
      <c r="A4" s="369" t="s">
        <v>565</v>
      </c>
      <c r="B4" s="369"/>
      <c r="C4" s="369"/>
      <c r="D4" s="369"/>
      <c r="E4" s="369"/>
      <c r="F4" s="157"/>
      <c r="G4" s="157"/>
    </row>
    <row r="5" spans="1:6" ht="15.75" customHeight="1">
      <c r="A5"/>
      <c r="B5"/>
      <c r="C5"/>
      <c r="D5"/>
      <c r="E5"/>
      <c r="F5"/>
    </row>
    <row r="6" spans="1:9" ht="15.75" customHeight="1">
      <c r="A6" s="157" t="s">
        <v>510</v>
      </c>
      <c r="B6" s="157"/>
      <c r="C6" s="157"/>
      <c r="D6" s="157"/>
      <c r="E6" s="157"/>
      <c r="F6" s="157"/>
      <c r="G6" s="157"/>
      <c r="H6" s="157"/>
      <c r="I6" s="157"/>
    </row>
    <row r="7" spans="1:5" s="157" customFormat="1" ht="15.75" customHeight="1">
      <c r="A7" s="160" t="s">
        <v>511</v>
      </c>
      <c r="B7" s="160" t="s">
        <v>536</v>
      </c>
      <c r="C7" s="160" t="s">
        <v>537</v>
      </c>
      <c r="D7" s="160" t="s">
        <v>541</v>
      </c>
      <c r="E7" s="160" t="s">
        <v>566</v>
      </c>
    </row>
    <row r="8" spans="1:6" ht="15.75" customHeight="1">
      <c r="A8" s="332" t="s">
        <v>373</v>
      </c>
      <c r="B8" s="140">
        <v>36498</v>
      </c>
      <c r="C8" s="140">
        <v>32000</v>
      </c>
      <c r="D8" s="140">
        <v>32500</v>
      </c>
      <c r="E8" s="140">
        <v>35000</v>
      </c>
      <c r="F8"/>
    </row>
    <row r="9" spans="1:6" ht="15.75" customHeight="1">
      <c r="A9" s="140" t="s">
        <v>512</v>
      </c>
      <c r="B9" s="140">
        <v>123400</v>
      </c>
      <c r="C9" s="140">
        <v>125000</v>
      </c>
      <c r="D9" s="140">
        <v>125000</v>
      </c>
      <c r="E9" s="140">
        <v>125000</v>
      </c>
      <c r="F9"/>
    </row>
    <row r="10" spans="1:5" ht="15.75" customHeight="1">
      <c r="A10" s="333" t="s">
        <v>60</v>
      </c>
      <c r="B10" s="333">
        <v>132077</v>
      </c>
      <c r="C10" s="333">
        <v>140000</v>
      </c>
      <c r="D10" s="333">
        <v>140000</v>
      </c>
      <c r="E10" s="333">
        <v>138000</v>
      </c>
    </row>
    <row r="11" spans="1:5" ht="15.75" customHeight="1">
      <c r="A11" s="333" t="s">
        <v>63</v>
      </c>
      <c r="B11" s="333">
        <v>54024</v>
      </c>
      <c r="C11" s="333">
        <v>45000</v>
      </c>
      <c r="D11" s="333">
        <v>50000</v>
      </c>
      <c r="E11" s="333">
        <v>50000</v>
      </c>
    </row>
    <row r="12" spans="1:5" ht="15.75" customHeight="1">
      <c r="A12" s="333" t="s">
        <v>513</v>
      </c>
      <c r="B12" s="333">
        <v>100</v>
      </c>
      <c r="C12" s="333">
        <v>0</v>
      </c>
      <c r="D12" s="333">
        <v>0</v>
      </c>
      <c r="E12" s="333">
        <v>0</v>
      </c>
    </row>
    <row r="13" spans="1:5" ht="15.75" customHeight="1">
      <c r="A13" s="333" t="s">
        <v>441</v>
      </c>
      <c r="B13" s="333">
        <v>0</v>
      </c>
      <c r="C13" s="333">
        <v>0</v>
      </c>
      <c r="D13" s="333">
        <v>0</v>
      </c>
      <c r="E13" s="333">
        <v>0</v>
      </c>
    </row>
    <row r="14" spans="1:5" ht="15.75" customHeight="1">
      <c r="A14" s="333" t="s">
        <v>538</v>
      </c>
      <c r="B14" s="333">
        <v>1110</v>
      </c>
      <c r="C14" s="333">
        <v>0</v>
      </c>
      <c r="D14" s="333">
        <v>0</v>
      </c>
      <c r="E14" s="333">
        <v>0</v>
      </c>
    </row>
    <row r="15" spans="1:5" ht="15.75" customHeight="1">
      <c r="A15" s="333" t="s">
        <v>514</v>
      </c>
      <c r="B15" s="333">
        <v>61251</v>
      </c>
      <c r="C15" s="333">
        <v>5000</v>
      </c>
      <c r="D15" s="333">
        <v>6000</v>
      </c>
      <c r="E15" s="333">
        <v>5000</v>
      </c>
    </row>
    <row r="16" spans="1:6" s="157" customFormat="1" ht="15.75" customHeight="1">
      <c r="A16" s="335" t="s">
        <v>515</v>
      </c>
      <c r="B16" s="335">
        <f>SUM(B8:B15)</f>
        <v>408460</v>
      </c>
      <c r="C16" s="335">
        <f>SUM(C8:C15)</f>
        <v>347000</v>
      </c>
      <c r="D16" s="335">
        <f>SUM(D8:D15)</f>
        <v>353500</v>
      </c>
      <c r="E16" s="335">
        <f>SUM(E8:E15)</f>
        <v>353000</v>
      </c>
      <c r="F16" s="336"/>
    </row>
    <row r="17" spans="1:5" ht="15.75" customHeight="1">
      <c r="A17" s="333" t="s">
        <v>516</v>
      </c>
      <c r="B17" s="333">
        <v>126407</v>
      </c>
      <c r="C17" s="333">
        <v>110000</v>
      </c>
      <c r="D17" s="333">
        <v>115000</v>
      </c>
      <c r="E17" s="333">
        <v>120000</v>
      </c>
    </row>
    <row r="18" spans="1:5" ht="15.75" customHeight="1">
      <c r="A18" s="333" t="s">
        <v>374</v>
      </c>
      <c r="B18" s="333">
        <v>33134</v>
      </c>
      <c r="C18" s="333">
        <v>30000</v>
      </c>
      <c r="D18" s="333">
        <v>32000</v>
      </c>
      <c r="E18" s="333">
        <v>34000</v>
      </c>
    </row>
    <row r="19" spans="1:5" ht="15.75" customHeight="1">
      <c r="A19" s="333" t="s">
        <v>517</v>
      </c>
      <c r="B19" s="333">
        <v>113315</v>
      </c>
      <c r="C19" s="333">
        <v>100000</v>
      </c>
      <c r="D19" s="333">
        <v>105000</v>
      </c>
      <c r="E19" s="333">
        <v>105000</v>
      </c>
    </row>
    <row r="20" spans="1:5" ht="15.75" customHeight="1">
      <c r="A20" s="333" t="s">
        <v>385</v>
      </c>
      <c r="B20" s="333">
        <v>77213</v>
      </c>
      <c r="C20" s="333">
        <v>50000</v>
      </c>
      <c r="D20" s="333">
        <v>52000</v>
      </c>
      <c r="E20" s="333">
        <v>53000</v>
      </c>
    </row>
    <row r="21" spans="1:5" ht="15.75" customHeight="1">
      <c r="A21" s="333" t="s">
        <v>518</v>
      </c>
      <c r="B21" s="333">
        <v>11602</v>
      </c>
      <c r="C21" s="333">
        <v>11000</v>
      </c>
      <c r="D21" s="333">
        <v>11000</v>
      </c>
      <c r="E21" s="333">
        <v>11000</v>
      </c>
    </row>
    <row r="22" spans="1:5" ht="15.75" customHeight="1">
      <c r="A22" s="333" t="s">
        <v>519</v>
      </c>
      <c r="B22" s="333">
        <v>7753</v>
      </c>
      <c r="C22" s="333">
        <v>11000</v>
      </c>
      <c r="D22" s="333">
        <v>12000</v>
      </c>
      <c r="E22" s="333">
        <v>13000</v>
      </c>
    </row>
    <row r="23" spans="1:5" ht="15.75" customHeight="1">
      <c r="A23" s="333" t="s">
        <v>556</v>
      </c>
      <c r="B23" s="333">
        <v>4962</v>
      </c>
      <c r="C23" s="333">
        <v>0</v>
      </c>
      <c r="D23" s="333">
        <v>0</v>
      </c>
      <c r="E23" s="333">
        <v>0</v>
      </c>
    </row>
    <row r="24" spans="1:5" ht="15.75" customHeight="1">
      <c r="A24" s="333" t="s">
        <v>539</v>
      </c>
      <c r="B24" s="333">
        <v>0</v>
      </c>
      <c r="C24" s="333">
        <v>0</v>
      </c>
      <c r="D24" s="333">
        <v>0</v>
      </c>
      <c r="E24" s="333">
        <v>0</v>
      </c>
    </row>
    <row r="25" spans="1:5" ht="15.75" customHeight="1">
      <c r="A25" s="333" t="s">
        <v>520</v>
      </c>
      <c r="B25" s="333">
        <v>34074</v>
      </c>
      <c r="C25" s="333">
        <v>5000</v>
      </c>
      <c r="D25" s="333">
        <v>4000</v>
      </c>
      <c r="E25" s="333">
        <v>4330</v>
      </c>
    </row>
    <row r="26" spans="1:6" s="157" customFormat="1" ht="15.75" customHeight="1">
      <c r="A26" s="335" t="s">
        <v>521</v>
      </c>
      <c r="B26" s="335">
        <f>SUM(B17:B25)</f>
        <v>408460</v>
      </c>
      <c r="C26" s="335">
        <f>SUM(C17:C25)</f>
        <v>317000</v>
      </c>
      <c r="D26" s="335">
        <f>SUM(D17:D25)</f>
        <v>331000</v>
      </c>
      <c r="E26" s="335">
        <f>SUM(E17:E25)</f>
        <v>340330</v>
      </c>
      <c r="F26" s="336"/>
    </row>
    <row r="27" ht="15.75" customHeight="1"/>
    <row r="28" ht="15.75" customHeight="1">
      <c r="A28" s="336" t="s">
        <v>522</v>
      </c>
    </row>
    <row r="29" spans="1:5" ht="15.75" customHeight="1">
      <c r="A29" s="163" t="s">
        <v>511</v>
      </c>
      <c r="B29" s="160" t="s">
        <v>536</v>
      </c>
      <c r="C29" s="160" t="s">
        <v>537</v>
      </c>
      <c r="D29" s="160" t="s">
        <v>541</v>
      </c>
      <c r="E29" s="160" t="s">
        <v>566</v>
      </c>
    </row>
    <row r="30" spans="1:5" ht="15.75" customHeight="1">
      <c r="A30" s="333" t="s">
        <v>523</v>
      </c>
      <c r="B30" s="333">
        <v>121</v>
      </c>
      <c r="C30" s="333">
        <v>0</v>
      </c>
      <c r="D30" s="333">
        <v>0</v>
      </c>
      <c r="E30" s="333">
        <v>0</v>
      </c>
    </row>
    <row r="31" spans="1:5" ht="15.75" customHeight="1">
      <c r="A31" s="333" t="s">
        <v>172</v>
      </c>
      <c r="B31" s="333">
        <v>0</v>
      </c>
      <c r="C31" s="333">
        <v>50000</v>
      </c>
      <c r="D31" s="333">
        <v>30000</v>
      </c>
      <c r="E31" s="333">
        <v>30000</v>
      </c>
    </row>
    <row r="32" spans="1:5" ht="15.75" customHeight="1">
      <c r="A32" s="333" t="s">
        <v>524</v>
      </c>
      <c r="B32" s="333">
        <v>0</v>
      </c>
      <c r="C32" s="333">
        <v>0</v>
      </c>
      <c r="D32" s="333">
        <v>0</v>
      </c>
      <c r="E32" s="333">
        <v>0</v>
      </c>
    </row>
    <row r="33" spans="1:5" ht="15.75" customHeight="1">
      <c r="A33" s="333" t="s">
        <v>567</v>
      </c>
      <c r="B33" s="333">
        <v>120000</v>
      </c>
      <c r="C33" s="333"/>
      <c r="D33" s="333"/>
      <c r="E33" s="333"/>
    </row>
    <row r="34" spans="1:5" ht="15.75" customHeight="1">
      <c r="A34" s="333" t="s">
        <v>192</v>
      </c>
      <c r="B34" s="333">
        <v>492</v>
      </c>
      <c r="C34" s="333">
        <v>400</v>
      </c>
      <c r="D34" s="333">
        <v>400</v>
      </c>
      <c r="E34" s="333">
        <v>400</v>
      </c>
    </row>
    <row r="35" spans="1:5" ht="15.75" customHeight="1">
      <c r="A35" s="333" t="s">
        <v>525</v>
      </c>
      <c r="B35" s="333">
        <v>63712</v>
      </c>
      <c r="C35" s="333">
        <v>20000</v>
      </c>
      <c r="D35" s="333">
        <v>20000</v>
      </c>
      <c r="E35" s="333">
        <v>20000</v>
      </c>
    </row>
    <row r="36" spans="1:6" s="157" customFormat="1" ht="15.75" customHeight="1">
      <c r="A36" s="335" t="s">
        <v>526</v>
      </c>
      <c r="B36" s="335">
        <f>SUM(B30:B35)</f>
        <v>184325</v>
      </c>
      <c r="C36" s="335">
        <f>SUM(C30:C35)</f>
        <v>70400</v>
      </c>
      <c r="D36" s="335">
        <f>SUM(D30:D35)</f>
        <v>50400</v>
      </c>
      <c r="E36" s="335">
        <f>SUM(E30:E35)</f>
        <v>50400</v>
      </c>
      <c r="F36" s="336"/>
    </row>
    <row r="37" spans="1:5" ht="15.75" customHeight="1">
      <c r="A37" s="333" t="s">
        <v>527</v>
      </c>
      <c r="B37" s="333">
        <v>8583</v>
      </c>
      <c r="C37" s="333">
        <v>30000</v>
      </c>
      <c r="D37" s="333">
        <v>20000</v>
      </c>
      <c r="E37" s="333">
        <v>20000</v>
      </c>
    </row>
    <row r="38" spans="1:5" ht="15.75" customHeight="1">
      <c r="A38" s="333" t="s">
        <v>528</v>
      </c>
      <c r="B38" s="333">
        <v>69850</v>
      </c>
      <c r="C38" s="333">
        <v>40000</v>
      </c>
      <c r="D38" s="333">
        <v>30000</v>
      </c>
      <c r="E38" s="333">
        <v>30000</v>
      </c>
    </row>
    <row r="39" spans="1:5" ht="15.75" customHeight="1">
      <c r="A39" s="333" t="s">
        <v>394</v>
      </c>
      <c r="B39" s="333">
        <v>0</v>
      </c>
      <c r="C39" s="333">
        <v>0</v>
      </c>
      <c r="D39" s="333">
        <v>0</v>
      </c>
      <c r="E39" s="333">
        <v>0</v>
      </c>
    </row>
    <row r="40" spans="1:5" ht="15.75" customHeight="1">
      <c r="A40" s="333" t="s">
        <v>529</v>
      </c>
      <c r="B40" s="333">
        <v>0</v>
      </c>
      <c r="C40" s="333">
        <v>0</v>
      </c>
      <c r="D40" s="333">
        <v>0</v>
      </c>
      <c r="E40" s="333">
        <v>0</v>
      </c>
    </row>
    <row r="41" spans="1:5" ht="15.75" customHeight="1">
      <c r="A41" s="333" t="s">
        <v>530</v>
      </c>
      <c r="B41" s="333">
        <v>2000</v>
      </c>
      <c r="C41" s="333">
        <v>0</v>
      </c>
      <c r="D41" s="333">
        <v>0</v>
      </c>
      <c r="E41" s="333">
        <v>0</v>
      </c>
    </row>
    <row r="42" spans="1:5" ht="15.75" customHeight="1">
      <c r="A42" s="333" t="s">
        <v>531</v>
      </c>
      <c r="B42" s="333">
        <v>270</v>
      </c>
      <c r="C42" s="333">
        <v>270</v>
      </c>
      <c r="D42" s="333">
        <v>270</v>
      </c>
      <c r="E42" s="333">
        <v>270</v>
      </c>
    </row>
    <row r="43" spans="1:5" ht="15.75" customHeight="1">
      <c r="A43" s="333" t="s">
        <v>556</v>
      </c>
      <c r="B43" s="333">
        <v>0</v>
      </c>
      <c r="C43" s="333">
        <v>0</v>
      </c>
      <c r="D43" s="333">
        <v>0</v>
      </c>
      <c r="E43" s="333">
        <v>0</v>
      </c>
    </row>
    <row r="44" spans="1:5" ht="15.75" customHeight="1">
      <c r="A44" s="333" t="s">
        <v>532</v>
      </c>
      <c r="B44" s="333">
        <v>103622</v>
      </c>
      <c r="C44" s="333">
        <v>30130</v>
      </c>
      <c r="D44" s="333">
        <v>22630</v>
      </c>
      <c r="E44" s="333">
        <v>12800</v>
      </c>
    </row>
    <row r="45" spans="1:6" s="157" customFormat="1" ht="15.75" customHeight="1">
      <c r="A45" s="335" t="s">
        <v>533</v>
      </c>
      <c r="B45" s="335">
        <f>SUM(B37:B44)</f>
        <v>184325</v>
      </c>
      <c r="C45" s="335">
        <f>SUM(C37:C44)</f>
        <v>100400</v>
      </c>
      <c r="D45" s="335">
        <f>SUM(D37:D44)</f>
        <v>72900</v>
      </c>
      <c r="E45" s="335">
        <f>SUM(E37:E44)</f>
        <v>63070</v>
      </c>
      <c r="F45" s="336"/>
    </row>
    <row r="46" spans="1:6" s="157" customFormat="1" ht="15.75" customHeight="1">
      <c r="A46" s="335" t="s">
        <v>534</v>
      </c>
      <c r="B46" s="335">
        <f>B16+B36</f>
        <v>592785</v>
      </c>
      <c r="C46" s="335">
        <f>C16+C36</f>
        <v>417400</v>
      </c>
      <c r="D46" s="335">
        <f>D16+D36</f>
        <v>403900</v>
      </c>
      <c r="E46" s="335">
        <f>E16+E36</f>
        <v>403400</v>
      </c>
      <c r="F46" s="336"/>
    </row>
    <row r="47" spans="1:6" s="157" customFormat="1" ht="15.75" customHeight="1">
      <c r="A47" s="335" t="s">
        <v>535</v>
      </c>
      <c r="B47" s="335">
        <f>B26+B45</f>
        <v>592785</v>
      </c>
      <c r="C47" s="335">
        <f>C26+C45</f>
        <v>417400</v>
      </c>
      <c r="D47" s="335">
        <f>D26+D45</f>
        <v>403900</v>
      </c>
      <c r="E47" s="335">
        <f>E26+E45</f>
        <v>403400</v>
      </c>
      <c r="F47" s="336"/>
    </row>
    <row r="48" ht="15.75" customHeight="1"/>
    <row r="49" ht="15.75" customHeight="1"/>
    <row r="50" ht="15.75" customHeight="1"/>
    <row r="51" ht="15.75" customHeight="1"/>
  </sheetData>
  <sheetProtection/>
  <mergeCells count="3">
    <mergeCell ref="A3:E3"/>
    <mergeCell ref="A4:E4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9.140625" style="185" customWidth="1"/>
    <col min="2" max="2" width="41.7109375" style="185" customWidth="1"/>
    <col min="3" max="3" width="13.421875" style="185" customWidth="1"/>
    <col min="4" max="4" width="9.421875" style="185" customWidth="1"/>
    <col min="5" max="5" width="40.7109375" style="185" customWidth="1"/>
    <col min="6" max="6" width="10.7109375" style="185" customWidth="1"/>
    <col min="7" max="16384" width="9.140625" style="185" customWidth="1"/>
  </cols>
  <sheetData>
    <row r="1" ht="12.75">
      <c r="E1" s="186"/>
    </row>
    <row r="2" spans="1:8" ht="12.75">
      <c r="A2" s="366" t="s">
        <v>614</v>
      </c>
      <c r="B2" s="370"/>
      <c r="C2" s="370"/>
      <c r="D2" s="370"/>
      <c r="E2" s="370"/>
      <c r="F2" s="370"/>
      <c r="G2" s="145"/>
      <c r="H2" s="145"/>
    </row>
    <row r="4" spans="1:6" ht="12.75">
      <c r="A4" s="371" t="s">
        <v>364</v>
      </c>
      <c r="B4" s="371"/>
      <c r="C4" s="371"/>
      <c r="D4" s="371"/>
      <c r="E4" s="371"/>
      <c r="F4" s="371"/>
    </row>
    <row r="5" spans="1:6" ht="12.75">
      <c r="A5" s="371" t="s">
        <v>564</v>
      </c>
      <c r="B5" s="371"/>
      <c r="C5" s="371"/>
      <c r="D5" s="371"/>
      <c r="E5" s="371"/>
      <c r="F5" s="371"/>
    </row>
    <row r="6" spans="1:6" ht="12.75">
      <c r="A6" s="187"/>
      <c r="B6" s="187"/>
      <c r="C6" s="187"/>
      <c r="D6" s="187"/>
      <c r="E6" s="187"/>
      <c r="F6" s="187"/>
    </row>
    <row r="7" spans="1:6" ht="12.75">
      <c r="A7" s="188"/>
      <c r="B7" s="188" t="s">
        <v>103</v>
      </c>
      <c r="C7" s="188" t="s">
        <v>104</v>
      </c>
      <c r="D7" s="188"/>
      <c r="E7" s="188" t="s">
        <v>105</v>
      </c>
      <c r="F7" s="188" t="s">
        <v>106</v>
      </c>
    </row>
    <row r="8" spans="1:6" s="184" customFormat="1" ht="12.75">
      <c r="A8" s="189" t="s">
        <v>90</v>
      </c>
      <c r="B8" s="372" t="s">
        <v>365</v>
      </c>
      <c r="C8" s="372"/>
      <c r="D8" s="190" t="s">
        <v>90</v>
      </c>
      <c r="E8" s="372" t="s">
        <v>366</v>
      </c>
      <c r="F8" s="372"/>
    </row>
    <row r="9" spans="1:6" ht="12.75">
      <c r="A9" s="191"/>
      <c r="B9" s="192" t="s">
        <v>8</v>
      </c>
      <c r="C9" s="193" t="s">
        <v>367</v>
      </c>
      <c r="D9" s="193"/>
      <c r="E9" s="192" t="s">
        <v>8</v>
      </c>
      <c r="F9" s="193" t="s">
        <v>367</v>
      </c>
    </row>
    <row r="10" spans="1:6" ht="12.75">
      <c r="A10" s="158">
        <v>1</v>
      </c>
      <c r="B10" s="194" t="s">
        <v>368</v>
      </c>
      <c r="C10" s="195">
        <f>SUM(C11)</f>
        <v>467822</v>
      </c>
      <c r="D10" s="196">
        <v>1</v>
      </c>
      <c r="E10" s="194" t="s">
        <v>369</v>
      </c>
      <c r="F10" s="195">
        <f>SUM(F11,F30)</f>
        <v>592785</v>
      </c>
    </row>
    <row r="11" spans="1:6" ht="12.75">
      <c r="A11" s="158">
        <v>2</v>
      </c>
      <c r="B11" s="197" t="s">
        <v>370</v>
      </c>
      <c r="C11" s="195">
        <f>SUM(C12,C23)</f>
        <v>467822</v>
      </c>
      <c r="D11" s="196">
        <v>2</v>
      </c>
      <c r="E11" s="197" t="s">
        <v>371</v>
      </c>
      <c r="F11" s="195">
        <f>SUM(F12,F23)</f>
        <v>455089</v>
      </c>
    </row>
    <row r="12" spans="1:6" ht="12.75">
      <c r="A12" s="158">
        <v>3</v>
      </c>
      <c r="B12" s="197" t="s">
        <v>372</v>
      </c>
      <c r="C12" s="195">
        <f>SUM(C13,C16,C17,C19:C21)</f>
        <v>347209</v>
      </c>
      <c r="D12" s="196">
        <v>3</v>
      </c>
      <c r="E12" s="197" t="s">
        <v>372</v>
      </c>
      <c r="F12" s="195">
        <f>SUM(F13:F22)</f>
        <v>374386</v>
      </c>
    </row>
    <row r="13" spans="1:6" ht="12.75">
      <c r="A13" s="158">
        <v>4</v>
      </c>
      <c r="B13" s="198" t="s">
        <v>9</v>
      </c>
      <c r="C13" s="199">
        <f>SUM(C14:C15)</f>
        <v>159898</v>
      </c>
      <c r="D13" s="196">
        <v>4</v>
      </c>
      <c r="E13" s="198" t="s">
        <v>27</v>
      </c>
      <c r="F13" s="199">
        <v>126407</v>
      </c>
    </row>
    <row r="14" spans="1:6" ht="12.75">
      <c r="A14" s="158">
        <v>5</v>
      </c>
      <c r="B14" s="200" t="s">
        <v>373</v>
      </c>
      <c r="C14" s="201">
        <v>36498</v>
      </c>
      <c r="D14" s="196">
        <v>5</v>
      </c>
      <c r="E14" s="198" t="s">
        <v>374</v>
      </c>
      <c r="F14" s="199">
        <v>33134</v>
      </c>
    </row>
    <row r="15" spans="1:6" ht="12.75">
      <c r="A15" s="158">
        <v>6</v>
      </c>
      <c r="B15" s="200" t="s">
        <v>375</v>
      </c>
      <c r="C15" s="201">
        <v>123400</v>
      </c>
      <c r="D15" s="196">
        <v>6</v>
      </c>
      <c r="E15" s="198" t="s">
        <v>376</v>
      </c>
      <c r="F15" s="199">
        <v>113315</v>
      </c>
    </row>
    <row r="16" spans="1:6" ht="12.75">
      <c r="A16" s="158">
        <v>7</v>
      </c>
      <c r="B16" s="198" t="s">
        <v>377</v>
      </c>
      <c r="C16" s="199">
        <v>0</v>
      </c>
      <c r="D16" s="196">
        <v>7</v>
      </c>
      <c r="E16" s="198" t="s">
        <v>556</v>
      </c>
      <c r="F16" s="199">
        <v>4962</v>
      </c>
    </row>
    <row r="17" spans="1:6" ht="12.75">
      <c r="A17" s="158">
        <v>8</v>
      </c>
      <c r="B17" s="198" t="s">
        <v>378</v>
      </c>
      <c r="C17" s="331">
        <v>54024</v>
      </c>
      <c r="D17" s="196">
        <v>8</v>
      </c>
      <c r="E17" s="198" t="s">
        <v>379</v>
      </c>
      <c r="F17" s="199">
        <v>7753</v>
      </c>
    </row>
    <row r="18" spans="1:6" ht="12.75">
      <c r="A18" s="158">
        <v>9</v>
      </c>
      <c r="B18" s="200" t="s">
        <v>380</v>
      </c>
      <c r="C18" s="201">
        <v>0</v>
      </c>
      <c r="D18" s="196">
        <v>9</v>
      </c>
      <c r="E18" s="198" t="s">
        <v>381</v>
      </c>
      <c r="F18" s="199">
        <v>0</v>
      </c>
    </row>
    <row r="19" spans="1:6" ht="12.75">
      <c r="A19" s="158">
        <v>10</v>
      </c>
      <c r="B19" s="198" t="s">
        <v>382</v>
      </c>
      <c r="C19" s="199">
        <v>100</v>
      </c>
      <c r="D19" s="196">
        <v>10</v>
      </c>
      <c r="E19" s="198" t="s">
        <v>383</v>
      </c>
      <c r="F19" s="199">
        <v>0</v>
      </c>
    </row>
    <row r="20" spans="1:6" ht="12.75">
      <c r="A20" s="158">
        <v>11</v>
      </c>
      <c r="B20" s="198" t="s">
        <v>384</v>
      </c>
      <c r="C20" s="199">
        <v>132077</v>
      </c>
      <c r="D20" s="196">
        <v>11</v>
      </c>
      <c r="E20" s="198" t="s">
        <v>385</v>
      </c>
      <c r="F20" s="199">
        <v>77213</v>
      </c>
    </row>
    <row r="21" spans="1:6" ht="12.75">
      <c r="A21" s="158">
        <v>12</v>
      </c>
      <c r="B21" s="198" t="s">
        <v>386</v>
      </c>
      <c r="C21" s="199">
        <v>1110</v>
      </c>
      <c r="D21" s="196">
        <v>12</v>
      </c>
      <c r="E21" s="198" t="s">
        <v>387</v>
      </c>
      <c r="F21" s="199">
        <v>11602</v>
      </c>
    </row>
    <row r="22" spans="1:6" ht="12.75">
      <c r="A22" s="158">
        <v>13</v>
      </c>
      <c r="B22" s="198"/>
      <c r="C22" s="199"/>
      <c r="D22" s="196">
        <v>13</v>
      </c>
      <c r="E22" s="198" t="s">
        <v>388</v>
      </c>
      <c r="F22" s="199">
        <v>0</v>
      </c>
    </row>
    <row r="23" spans="1:6" ht="12.75">
      <c r="A23" s="158">
        <v>14</v>
      </c>
      <c r="B23" s="197" t="s">
        <v>389</v>
      </c>
      <c r="C23" s="195">
        <f>SUM(C24:C28)</f>
        <v>120613</v>
      </c>
      <c r="D23" s="196">
        <v>14</v>
      </c>
      <c r="E23" s="197" t="s">
        <v>390</v>
      </c>
      <c r="F23" s="195">
        <f>SUM(F24:F29)</f>
        <v>80703</v>
      </c>
    </row>
    <row r="24" spans="1:6" ht="12.75">
      <c r="A24" s="158">
        <v>15</v>
      </c>
      <c r="B24" s="198" t="s">
        <v>68</v>
      </c>
      <c r="C24" s="199">
        <v>121</v>
      </c>
      <c r="D24" s="196">
        <v>15</v>
      </c>
      <c r="E24" s="198" t="s">
        <v>391</v>
      </c>
      <c r="F24" s="199">
        <v>8583</v>
      </c>
    </row>
    <row r="25" spans="1:6" ht="12.75">
      <c r="A25" s="158">
        <v>16</v>
      </c>
      <c r="B25" s="198" t="s">
        <v>392</v>
      </c>
      <c r="C25" s="199">
        <v>0</v>
      </c>
      <c r="D25" s="196">
        <v>16</v>
      </c>
      <c r="E25" s="198" t="s">
        <v>393</v>
      </c>
      <c r="F25" s="199">
        <v>69850</v>
      </c>
    </row>
    <row r="26" spans="1:6" ht="12.75">
      <c r="A26" s="158">
        <v>17</v>
      </c>
      <c r="B26" s="198" t="s">
        <v>170</v>
      </c>
      <c r="C26" s="199">
        <v>0</v>
      </c>
      <c r="D26" s="196">
        <v>17</v>
      </c>
      <c r="E26" s="198" t="s">
        <v>394</v>
      </c>
      <c r="F26" s="199">
        <v>0</v>
      </c>
    </row>
    <row r="27" spans="1:6" ht="12.75">
      <c r="A27" s="158">
        <v>18</v>
      </c>
      <c r="B27" s="198" t="s">
        <v>568</v>
      </c>
      <c r="C27" s="199">
        <v>120000</v>
      </c>
      <c r="D27" s="196">
        <v>18</v>
      </c>
      <c r="E27" s="198" t="s">
        <v>556</v>
      </c>
      <c r="F27" s="199">
        <v>0</v>
      </c>
    </row>
    <row r="28" spans="1:6" ht="12.75">
      <c r="A28" s="158">
        <v>19</v>
      </c>
      <c r="B28" s="198" t="s">
        <v>386</v>
      </c>
      <c r="C28" s="199">
        <v>492</v>
      </c>
      <c r="D28" s="196">
        <v>19</v>
      </c>
      <c r="E28" s="198" t="s">
        <v>395</v>
      </c>
      <c r="F28" s="199">
        <v>2000</v>
      </c>
    </row>
    <row r="29" spans="1:6" ht="12.75">
      <c r="A29" s="158">
        <v>20</v>
      </c>
      <c r="B29" s="202"/>
      <c r="C29" s="199"/>
      <c r="D29" s="196">
        <v>20</v>
      </c>
      <c r="E29" s="198" t="s">
        <v>396</v>
      </c>
      <c r="F29" s="199">
        <v>270</v>
      </c>
    </row>
    <row r="30" spans="1:6" ht="12.75">
      <c r="A30" s="158">
        <v>21</v>
      </c>
      <c r="B30" s="197"/>
      <c r="C30" s="199"/>
      <c r="D30" s="196">
        <v>21</v>
      </c>
      <c r="E30" s="197" t="s">
        <v>397</v>
      </c>
      <c r="F30" s="195">
        <f>SUM(F31,F34)</f>
        <v>137696</v>
      </c>
    </row>
    <row r="31" spans="1:6" ht="12.75">
      <c r="A31" s="158">
        <v>22</v>
      </c>
      <c r="B31" s="197"/>
      <c r="C31" s="199"/>
      <c r="D31" s="196">
        <v>22</v>
      </c>
      <c r="E31" s="197" t="s">
        <v>398</v>
      </c>
      <c r="F31" s="195">
        <f>SUM(F32:F33)</f>
        <v>34074</v>
      </c>
    </row>
    <row r="32" spans="1:6" ht="12.75">
      <c r="A32" s="158">
        <v>23</v>
      </c>
      <c r="B32" s="202"/>
      <c r="C32" s="199"/>
      <c r="D32" s="196">
        <v>23</v>
      </c>
      <c r="E32" s="198" t="s">
        <v>55</v>
      </c>
      <c r="F32" s="199">
        <v>34074</v>
      </c>
    </row>
    <row r="33" spans="1:6" ht="12.75">
      <c r="A33" s="158">
        <v>24</v>
      </c>
      <c r="B33" s="202"/>
      <c r="C33" s="199"/>
      <c r="D33" s="196">
        <v>24</v>
      </c>
      <c r="E33" s="198" t="s">
        <v>399</v>
      </c>
      <c r="F33" s="199">
        <v>0</v>
      </c>
    </row>
    <row r="34" spans="1:6" ht="12.75">
      <c r="A34" s="158">
        <v>25</v>
      </c>
      <c r="B34" s="197"/>
      <c r="C34" s="199"/>
      <c r="D34" s="196">
        <v>25</v>
      </c>
      <c r="E34" s="197" t="s">
        <v>400</v>
      </c>
      <c r="F34" s="195">
        <f>SUM(F35)</f>
        <v>103622</v>
      </c>
    </row>
    <row r="35" spans="1:6" ht="12.75">
      <c r="A35" s="158">
        <v>26</v>
      </c>
      <c r="B35" s="202"/>
      <c r="C35" s="199"/>
      <c r="D35" s="196">
        <v>26</v>
      </c>
      <c r="E35" s="198" t="s">
        <v>401</v>
      </c>
      <c r="F35" s="199">
        <v>103622</v>
      </c>
    </row>
    <row r="36" spans="1:6" ht="12.75">
      <c r="A36" s="203"/>
      <c r="B36" s="204"/>
      <c r="C36" s="205"/>
      <c r="D36" s="206"/>
      <c r="E36" s="207"/>
      <c r="F36" s="205"/>
    </row>
    <row r="37" spans="1:6" ht="12.75">
      <c r="A37" s="203"/>
      <c r="B37" s="204"/>
      <c r="C37" s="205"/>
      <c r="D37" s="206"/>
      <c r="E37" s="207"/>
      <c r="F37" s="205"/>
    </row>
    <row r="38" spans="1:6" ht="12.75">
      <c r="A38" s="371" t="s">
        <v>364</v>
      </c>
      <c r="B38" s="371"/>
      <c r="C38" s="371"/>
      <c r="D38" s="371"/>
      <c r="E38" s="371"/>
      <c r="F38" s="371"/>
    </row>
    <row r="39" spans="1:6" ht="12.75">
      <c r="A39" s="371" t="s">
        <v>564</v>
      </c>
      <c r="B39" s="371"/>
      <c r="C39" s="371"/>
      <c r="D39" s="371"/>
      <c r="E39" s="371"/>
      <c r="F39" s="371"/>
    </row>
    <row r="40" spans="1:6" ht="12.75">
      <c r="A40" s="203"/>
      <c r="B40" s="204"/>
      <c r="C40" s="205"/>
      <c r="D40" s="206"/>
      <c r="E40" s="207"/>
      <c r="F40" s="205"/>
    </row>
    <row r="41" spans="1:6" ht="12.75">
      <c r="A41" s="188"/>
      <c r="B41" s="188" t="s">
        <v>103</v>
      </c>
      <c r="C41" s="188" t="s">
        <v>104</v>
      </c>
      <c r="D41" s="188"/>
      <c r="E41" s="188" t="s">
        <v>105</v>
      </c>
      <c r="F41" s="188" t="s">
        <v>106</v>
      </c>
    </row>
    <row r="42" spans="1:6" s="184" customFormat="1" ht="12.75">
      <c r="A42" s="189" t="s">
        <v>90</v>
      </c>
      <c r="B42" s="372" t="s">
        <v>365</v>
      </c>
      <c r="C42" s="372"/>
      <c r="D42" s="190" t="s">
        <v>90</v>
      </c>
      <c r="E42" s="372" t="s">
        <v>366</v>
      </c>
      <c r="F42" s="372"/>
    </row>
    <row r="43" spans="1:6" ht="12.75">
      <c r="A43" s="158">
        <v>27</v>
      </c>
      <c r="B43" s="194"/>
      <c r="C43" s="199"/>
      <c r="D43" s="208">
        <v>27</v>
      </c>
      <c r="E43" s="194" t="s">
        <v>402</v>
      </c>
      <c r="F43" s="195">
        <f>SUM(F44:F45)</f>
        <v>124963</v>
      </c>
    </row>
    <row r="44" spans="1:6" ht="12.75">
      <c r="A44" s="158">
        <v>28</v>
      </c>
      <c r="B44" s="202"/>
      <c r="C44" s="199"/>
      <c r="D44" s="208">
        <v>28</v>
      </c>
      <c r="E44" s="198" t="s">
        <v>432</v>
      </c>
      <c r="F44" s="199">
        <f>F12+F31-C12</f>
        <v>61251</v>
      </c>
    </row>
    <row r="45" spans="1:6" ht="12.75">
      <c r="A45" s="158">
        <v>29</v>
      </c>
      <c r="B45" s="202"/>
      <c r="C45" s="199"/>
      <c r="D45" s="208">
        <v>29</v>
      </c>
      <c r="E45" s="198" t="s">
        <v>403</v>
      </c>
      <c r="F45" s="199">
        <f>F23+F34-C23</f>
        <v>63712</v>
      </c>
    </row>
    <row r="46" spans="1:6" ht="12.75">
      <c r="A46" s="158">
        <v>30</v>
      </c>
      <c r="B46" s="194"/>
      <c r="C46" s="199"/>
      <c r="D46" s="208">
        <v>30</v>
      </c>
      <c r="E46" s="194" t="s">
        <v>404</v>
      </c>
      <c r="F46" s="195">
        <f>SUM(F47:F48)</f>
        <v>0</v>
      </c>
    </row>
    <row r="47" spans="1:6" ht="12.75">
      <c r="A47" s="158">
        <v>31</v>
      </c>
      <c r="B47" s="202"/>
      <c r="C47" s="199"/>
      <c r="D47" s="208">
        <v>31</v>
      </c>
      <c r="E47" s="198" t="s">
        <v>405</v>
      </c>
      <c r="F47" s="199">
        <v>0</v>
      </c>
    </row>
    <row r="48" spans="1:6" ht="12.75">
      <c r="A48" s="158">
        <v>32</v>
      </c>
      <c r="B48" s="202"/>
      <c r="C48" s="199"/>
      <c r="D48" s="208">
        <v>32</v>
      </c>
      <c r="E48" s="198" t="s">
        <v>406</v>
      </c>
      <c r="F48" s="199">
        <v>0</v>
      </c>
    </row>
    <row r="49" spans="1:6" ht="44.25" customHeight="1">
      <c r="A49" s="158">
        <v>33</v>
      </c>
      <c r="B49" s="209" t="s">
        <v>407</v>
      </c>
      <c r="C49" s="195">
        <f>SUM(C11)</f>
        <v>467822</v>
      </c>
      <c r="D49" s="208">
        <v>33</v>
      </c>
      <c r="E49" s="194" t="s">
        <v>408</v>
      </c>
      <c r="F49" s="195">
        <f>SUM(F11)</f>
        <v>455089</v>
      </c>
    </row>
    <row r="50" spans="1:6" ht="12.75">
      <c r="A50" s="158">
        <v>34</v>
      </c>
      <c r="B50" s="194"/>
      <c r="C50" s="199"/>
      <c r="D50" s="208">
        <v>34</v>
      </c>
      <c r="E50" s="194" t="s">
        <v>409</v>
      </c>
      <c r="F50" s="195">
        <f>SUM(F51:F52)</f>
        <v>124963</v>
      </c>
    </row>
    <row r="51" spans="1:6" ht="12.75">
      <c r="A51" s="158">
        <v>35</v>
      </c>
      <c r="B51" s="202"/>
      <c r="C51" s="199"/>
      <c r="D51" s="208">
        <v>35</v>
      </c>
      <c r="E51" s="198" t="s">
        <v>432</v>
      </c>
      <c r="F51" s="199">
        <f>F12+F31-C12</f>
        <v>61251</v>
      </c>
    </row>
    <row r="52" spans="1:6" ht="12.75">
      <c r="A52" s="158">
        <v>36</v>
      </c>
      <c r="B52" s="202"/>
      <c r="C52" s="199"/>
      <c r="D52" s="208">
        <v>36</v>
      </c>
      <c r="E52" s="198" t="s">
        <v>403</v>
      </c>
      <c r="F52" s="199">
        <f>F23+F34-C23</f>
        <v>63712</v>
      </c>
    </row>
    <row r="53" spans="1:6" ht="12.75">
      <c r="A53" s="158">
        <v>37</v>
      </c>
      <c r="B53" s="194" t="s">
        <v>410</v>
      </c>
      <c r="C53" s="195"/>
      <c r="D53" s="208">
        <v>37</v>
      </c>
      <c r="E53" s="194"/>
      <c r="F53" s="199"/>
    </row>
    <row r="54" spans="1:6" ht="12.75">
      <c r="A54" s="158">
        <v>38</v>
      </c>
      <c r="B54" s="197" t="s">
        <v>411</v>
      </c>
      <c r="C54" s="195">
        <f>SUM(C55:C56)</f>
        <v>124963</v>
      </c>
      <c r="D54" s="208">
        <v>38</v>
      </c>
      <c r="E54" s="202"/>
      <c r="F54" s="199"/>
    </row>
    <row r="55" spans="1:6" ht="12.75">
      <c r="A55" s="158">
        <v>39</v>
      </c>
      <c r="B55" s="202" t="s">
        <v>412</v>
      </c>
      <c r="C55" s="199">
        <v>61251</v>
      </c>
      <c r="D55" s="208">
        <v>39</v>
      </c>
      <c r="E55" s="198"/>
      <c r="F55" s="199"/>
    </row>
    <row r="56" spans="1:6" ht="12.75">
      <c r="A56" s="158">
        <v>40</v>
      </c>
      <c r="B56" s="202" t="s">
        <v>413</v>
      </c>
      <c r="C56" s="199">
        <v>63712</v>
      </c>
      <c r="D56" s="208">
        <v>40</v>
      </c>
      <c r="E56" s="198"/>
      <c r="F56" s="199"/>
    </row>
    <row r="57" spans="1:6" ht="12.75">
      <c r="A57" s="158">
        <v>41</v>
      </c>
      <c r="B57" s="197" t="s">
        <v>414</v>
      </c>
      <c r="C57" s="195">
        <f>SUM(C58:C59)</f>
        <v>0</v>
      </c>
      <c r="D57" s="208">
        <v>41</v>
      </c>
      <c r="E57" s="202"/>
      <c r="F57" s="199"/>
    </row>
    <row r="58" spans="1:6" ht="12.75">
      <c r="A58" s="158">
        <v>42</v>
      </c>
      <c r="B58" s="202" t="s">
        <v>415</v>
      </c>
      <c r="C58" s="199">
        <v>0</v>
      </c>
      <c r="D58" s="208">
        <v>42</v>
      </c>
      <c r="E58" s="198"/>
      <c r="F58" s="199"/>
    </row>
    <row r="59" spans="1:6" ht="12.75">
      <c r="A59" s="158">
        <v>43</v>
      </c>
      <c r="B59" s="202" t="s">
        <v>416</v>
      </c>
      <c r="C59" s="199">
        <v>0</v>
      </c>
      <c r="D59" s="208">
        <v>43</v>
      </c>
      <c r="E59" s="198"/>
      <c r="F59" s="199"/>
    </row>
    <row r="60" spans="1:6" ht="12.75">
      <c r="A60" s="158">
        <v>44</v>
      </c>
      <c r="B60" s="194" t="s">
        <v>417</v>
      </c>
      <c r="C60" s="195">
        <f>SUM(C61:C62)</f>
        <v>592785</v>
      </c>
      <c r="D60" s="208">
        <v>44</v>
      </c>
      <c r="E60" s="194" t="s">
        <v>418</v>
      </c>
      <c r="F60" s="195">
        <f>SUM(F61:F62)</f>
        <v>592785</v>
      </c>
    </row>
    <row r="61" spans="1:6" ht="12.75">
      <c r="A61" s="158">
        <v>45</v>
      </c>
      <c r="B61" s="202" t="s">
        <v>419</v>
      </c>
      <c r="C61" s="199">
        <f>SUM(C12,C55,C58)</f>
        <v>408460</v>
      </c>
      <c r="D61" s="208">
        <v>45</v>
      </c>
      <c r="E61" s="198" t="s">
        <v>420</v>
      </c>
      <c r="F61" s="199">
        <f>SUM(F12,F31,F47)</f>
        <v>408460</v>
      </c>
    </row>
    <row r="62" spans="1:6" ht="12.75">
      <c r="A62" s="158">
        <v>46</v>
      </c>
      <c r="B62" s="202" t="s">
        <v>421</v>
      </c>
      <c r="C62" s="199">
        <f>SUM(C23,C56,C59)</f>
        <v>184325</v>
      </c>
      <c r="D62" s="208">
        <v>46</v>
      </c>
      <c r="E62" s="198" t="s">
        <v>422</v>
      </c>
      <c r="F62" s="199">
        <f>SUM(F23,F34,F48)</f>
        <v>184325</v>
      </c>
    </row>
    <row r="63" spans="1:4" ht="12.75">
      <c r="A63" s="203"/>
      <c r="D63" s="203"/>
    </row>
    <row r="64" spans="1:4" ht="12.75">
      <c r="A64" s="203"/>
      <c r="D64" s="203"/>
    </row>
    <row r="65" spans="1:4" ht="12.75">
      <c r="A65" s="203"/>
      <c r="D65" s="203"/>
    </row>
    <row r="66" spans="1:4" ht="12.75">
      <c r="A66" s="203"/>
      <c r="D66" s="203"/>
    </row>
    <row r="67" spans="1:4" ht="12.75">
      <c r="A67" s="203"/>
      <c r="D67" s="203"/>
    </row>
    <row r="68" spans="1:4" ht="12.75">
      <c r="A68" s="203"/>
      <c r="D68" s="203"/>
    </row>
    <row r="69" spans="1:4" ht="12.75">
      <c r="A69" s="203"/>
      <c r="D69" s="203"/>
    </row>
    <row r="70" spans="1:4" ht="12.75">
      <c r="A70" s="203"/>
      <c r="D70" s="203"/>
    </row>
    <row r="71" spans="1:4" ht="12.75">
      <c r="A71" s="203"/>
      <c r="D71" s="203"/>
    </row>
    <row r="72" spans="1:4" ht="12.75">
      <c r="A72" s="203"/>
      <c r="D72" s="203"/>
    </row>
    <row r="73" spans="1:4" ht="12.75">
      <c r="A73" s="203"/>
      <c r="D73" s="203"/>
    </row>
    <row r="74" spans="1:4" ht="12.75">
      <c r="A74" s="203"/>
      <c r="D74" s="203"/>
    </row>
    <row r="75" spans="1:4" ht="12.75">
      <c r="A75" s="203"/>
      <c r="D75" s="203"/>
    </row>
    <row r="76" spans="1:4" ht="12.75">
      <c r="A76" s="203"/>
      <c r="D76" s="203"/>
    </row>
    <row r="77" spans="1:4" ht="12.75">
      <c r="A77" s="203"/>
      <c r="D77" s="203"/>
    </row>
    <row r="78" spans="1:4" ht="12.75">
      <c r="A78" s="203"/>
      <c r="D78" s="203"/>
    </row>
    <row r="79" spans="1:4" ht="12.75">
      <c r="A79" s="203"/>
      <c r="D79" s="203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140625" style="40" customWidth="1"/>
    <col min="2" max="2" width="38.140625" style="233" customWidth="1"/>
    <col min="3" max="3" width="9.57421875" style="136" customWidth="1"/>
    <col min="4" max="4" width="11.57421875" style="136" customWidth="1"/>
    <col min="5" max="5" width="12.00390625" style="136" customWidth="1"/>
    <col min="6" max="6" width="10.57421875" style="136" customWidth="1"/>
    <col min="7" max="16384" width="9.140625" style="233" customWidth="1"/>
  </cols>
  <sheetData>
    <row r="1" spans="1:6" ht="12.75">
      <c r="A1" s="353" t="s">
        <v>615</v>
      </c>
      <c r="B1" s="353"/>
      <c r="C1" s="353"/>
      <c r="D1" s="353"/>
      <c r="E1" s="353"/>
      <c r="F1" s="353"/>
    </row>
    <row r="3" spans="1:6" ht="25.5" customHeight="1">
      <c r="A3" s="376" t="s">
        <v>569</v>
      </c>
      <c r="B3" s="376"/>
      <c r="C3" s="376"/>
      <c r="D3" s="376"/>
      <c r="E3" s="376"/>
      <c r="F3" s="376"/>
    </row>
    <row r="4" spans="2:6" ht="12.75" customHeight="1">
      <c r="B4" s="122"/>
      <c r="F4" s="136" t="s">
        <v>26</v>
      </c>
    </row>
    <row r="5" spans="1:6" s="4" customFormat="1" ht="11.25">
      <c r="A5" s="20"/>
      <c r="B5" s="234" t="s">
        <v>103</v>
      </c>
      <c r="C5" s="8" t="s">
        <v>104</v>
      </c>
      <c r="D5" s="8" t="s">
        <v>105</v>
      </c>
      <c r="E5" s="8" t="s">
        <v>106</v>
      </c>
      <c r="F5" s="8" t="s">
        <v>431</v>
      </c>
    </row>
    <row r="6" spans="1:6" s="4" customFormat="1" ht="11.25">
      <c r="A6" s="20"/>
      <c r="B6" s="234"/>
      <c r="C6" s="373" t="s">
        <v>564</v>
      </c>
      <c r="D6" s="374"/>
      <c r="E6" s="374"/>
      <c r="F6" s="375"/>
    </row>
    <row r="7" spans="1:6" s="31" customFormat="1" ht="36">
      <c r="A7" s="65" t="s">
        <v>7</v>
      </c>
      <c r="B7" s="263" t="s">
        <v>8</v>
      </c>
      <c r="C7" s="251" t="s">
        <v>433</v>
      </c>
      <c r="D7" s="251" t="s">
        <v>434</v>
      </c>
      <c r="E7" s="251" t="s">
        <v>442</v>
      </c>
      <c r="F7" s="251" t="s">
        <v>89</v>
      </c>
    </row>
    <row r="8" spans="1:6" ht="12.75">
      <c r="A8" s="253"/>
      <c r="B8" s="235"/>
      <c r="C8" s="257"/>
      <c r="D8" s="236"/>
      <c r="E8" s="236"/>
      <c r="F8" s="236"/>
    </row>
    <row r="9" spans="1:6" s="239" customFormat="1" ht="13.5">
      <c r="A9" s="11">
        <v>1</v>
      </c>
      <c r="B9" s="237" t="s">
        <v>138</v>
      </c>
      <c r="C9" s="258">
        <f>C11+C16</f>
        <v>123932</v>
      </c>
      <c r="D9" s="238">
        <f>D11+D16</f>
        <v>36576</v>
      </c>
      <c r="E9" s="238">
        <f>E11+E16</f>
        <v>500</v>
      </c>
      <c r="F9" s="240">
        <f>SUM(C9:E9)</f>
        <v>161008</v>
      </c>
    </row>
    <row r="10" spans="1:6" s="239" customFormat="1" ht="13.5">
      <c r="A10" s="11"/>
      <c r="B10" s="237"/>
      <c r="C10" s="258"/>
      <c r="D10" s="238"/>
      <c r="E10" s="238"/>
      <c r="F10" s="240"/>
    </row>
    <row r="11" spans="1:6" s="239" customFormat="1" ht="27" customHeight="1">
      <c r="A11" s="11">
        <v>2</v>
      </c>
      <c r="B11" s="151" t="s">
        <v>139</v>
      </c>
      <c r="C11" s="259">
        <f>C13+C14</f>
        <v>508</v>
      </c>
      <c r="D11" s="240">
        <f>D13+D14</f>
        <v>1675</v>
      </c>
      <c r="E11" s="240">
        <f>E13+E14</f>
        <v>500</v>
      </c>
      <c r="F11" s="240">
        <f aca="true" t="shared" si="0" ref="F11:F62">SUM(C11:E11)</f>
        <v>2683</v>
      </c>
    </row>
    <row r="12" spans="1:6" s="239" customFormat="1" ht="13.5">
      <c r="A12" s="11"/>
      <c r="B12" s="237"/>
      <c r="C12" s="258"/>
      <c r="D12" s="238"/>
      <c r="E12" s="238"/>
      <c r="F12" s="240"/>
    </row>
    <row r="13" spans="1:6" ht="12.75">
      <c r="A13" s="11">
        <v>3</v>
      </c>
      <c r="B13" s="144" t="s">
        <v>479</v>
      </c>
      <c r="C13" s="259">
        <v>508</v>
      </c>
      <c r="D13" s="240">
        <v>1675</v>
      </c>
      <c r="E13" s="240">
        <v>0</v>
      </c>
      <c r="F13" s="240">
        <f t="shared" si="0"/>
        <v>2183</v>
      </c>
    </row>
    <row r="14" spans="1:6" ht="24" customHeight="1">
      <c r="A14" s="11">
        <f>A13+1</f>
        <v>4</v>
      </c>
      <c r="B14" s="12" t="s">
        <v>480</v>
      </c>
      <c r="C14" s="63">
        <v>0</v>
      </c>
      <c r="D14" s="97">
        <v>0</v>
      </c>
      <c r="E14" s="97">
        <v>500</v>
      </c>
      <c r="F14" s="240">
        <f t="shared" si="0"/>
        <v>500</v>
      </c>
    </row>
    <row r="15" spans="1:6" ht="12.75">
      <c r="A15" s="11"/>
      <c r="B15" s="12"/>
      <c r="C15" s="63"/>
      <c r="D15" s="97"/>
      <c r="E15" s="97"/>
      <c r="F15" s="240"/>
    </row>
    <row r="16" spans="1:6" ht="21">
      <c r="A16" s="11">
        <v>5</v>
      </c>
      <c r="B16" s="85" t="s">
        <v>141</v>
      </c>
      <c r="C16" s="63">
        <f>SUM(C18,C33)</f>
        <v>123424</v>
      </c>
      <c r="D16" s="97">
        <f>SUM(D18,D33)</f>
        <v>34901</v>
      </c>
      <c r="E16" s="97">
        <f>SUM(E18,E33)</f>
        <v>0</v>
      </c>
      <c r="F16" s="240">
        <f t="shared" si="0"/>
        <v>158325</v>
      </c>
    </row>
    <row r="17" spans="1:6" ht="12.75">
      <c r="A17" s="11"/>
      <c r="B17" s="133"/>
      <c r="C17" s="63"/>
      <c r="D17" s="97"/>
      <c r="E17" s="97"/>
      <c r="F17" s="240"/>
    </row>
    <row r="18" spans="1:6" ht="12.75">
      <c r="A18" s="11">
        <v>6</v>
      </c>
      <c r="B18" s="133" t="s">
        <v>142</v>
      </c>
      <c r="C18" s="260">
        <f>C20+C26+C30</f>
        <v>123400</v>
      </c>
      <c r="D18" s="135">
        <f>D20+D26+D30</f>
        <v>0</v>
      </c>
      <c r="E18" s="135">
        <f>E20+E26+E30</f>
        <v>0</v>
      </c>
      <c r="F18" s="240">
        <f t="shared" si="0"/>
        <v>123400</v>
      </c>
    </row>
    <row r="19" spans="1:6" ht="12.75">
      <c r="A19" s="11"/>
      <c r="B19" s="118"/>
      <c r="C19" s="261"/>
      <c r="D19" s="241"/>
      <c r="E19" s="241"/>
      <c r="F19" s="240"/>
    </row>
    <row r="20" spans="1:6" s="242" customFormat="1" ht="12.75">
      <c r="A20" s="11">
        <v>7</v>
      </c>
      <c r="B20" s="144" t="s">
        <v>56</v>
      </c>
      <c r="C20" s="259">
        <f>SUM(C21:C25)</f>
        <v>117200</v>
      </c>
      <c r="D20" s="240">
        <f>SUM(D21:D25)</f>
        <v>0</v>
      </c>
      <c r="E20" s="240">
        <f>SUM(E21:E25)</f>
        <v>0</v>
      </c>
      <c r="F20" s="240">
        <f t="shared" si="0"/>
        <v>117200</v>
      </c>
    </row>
    <row r="21" spans="1:6" s="242" customFormat="1" ht="12.75">
      <c r="A21" s="11">
        <f aca="true" t="shared" si="1" ref="A21:A31">A20+1</f>
        <v>8</v>
      </c>
      <c r="B21" s="118" t="s">
        <v>13</v>
      </c>
      <c r="C21" s="261">
        <v>60000</v>
      </c>
      <c r="D21" s="241"/>
      <c r="E21" s="241"/>
      <c r="F21" s="240">
        <f t="shared" si="0"/>
        <v>60000</v>
      </c>
    </row>
    <row r="22" spans="1:6" s="242" customFormat="1" ht="12.75">
      <c r="A22" s="11">
        <f t="shared" si="1"/>
        <v>9</v>
      </c>
      <c r="B22" s="118" t="s">
        <v>14</v>
      </c>
      <c r="C22" s="261">
        <v>17000</v>
      </c>
      <c r="D22" s="241"/>
      <c r="E22" s="241"/>
      <c r="F22" s="240">
        <f t="shared" si="0"/>
        <v>17000</v>
      </c>
    </row>
    <row r="23" spans="1:6" s="242" customFormat="1" ht="12.75">
      <c r="A23" s="11">
        <f t="shared" si="1"/>
        <v>10</v>
      </c>
      <c r="B23" s="118" t="s">
        <v>15</v>
      </c>
      <c r="C23" s="261">
        <v>35000</v>
      </c>
      <c r="D23" s="241"/>
      <c r="E23" s="241"/>
      <c r="F23" s="240">
        <f t="shared" si="0"/>
        <v>35000</v>
      </c>
    </row>
    <row r="24" spans="1:6" s="242" customFormat="1" ht="12.75">
      <c r="A24" s="11">
        <f t="shared" si="1"/>
        <v>11</v>
      </c>
      <c r="B24" s="118" t="s">
        <v>16</v>
      </c>
      <c r="C24" s="261">
        <v>5000</v>
      </c>
      <c r="D24" s="241"/>
      <c r="E24" s="241"/>
      <c r="F24" s="240">
        <f t="shared" si="0"/>
        <v>5000</v>
      </c>
    </row>
    <row r="25" spans="1:6" s="242" customFormat="1" ht="12.75">
      <c r="A25" s="11">
        <f t="shared" si="1"/>
        <v>12</v>
      </c>
      <c r="B25" s="118" t="s">
        <v>79</v>
      </c>
      <c r="C25" s="261">
        <v>200</v>
      </c>
      <c r="D25" s="241"/>
      <c r="E25" s="241"/>
      <c r="F25" s="240">
        <f t="shared" si="0"/>
        <v>200</v>
      </c>
    </row>
    <row r="26" spans="1:6" s="242" customFormat="1" ht="21.75" customHeight="1">
      <c r="A26" s="11">
        <f t="shared" si="1"/>
        <v>13</v>
      </c>
      <c r="B26" s="144" t="s">
        <v>140</v>
      </c>
      <c r="C26" s="259">
        <f>SUM(C27:C29)</f>
        <v>200</v>
      </c>
      <c r="D26" s="240">
        <f>SUM(D27:D29)</f>
        <v>0</v>
      </c>
      <c r="E26" s="240">
        <f>SUM(E27:E29)</f>
        <v>0</v>
      </c>
      <c r="F26" s="240">
        <f t="shared" si="0"/>
        <v>200</v>
      </c>
    </row>
    <row r="27" spans="1:6" s="242" customFormat="1" ht="12.75">
      <c r="A27" s="11">
        <f t="shared" si="1"/>
        <v>14</v>
      </c>
      <c r="B27" s="118" t="s">
        <v>80</v>
      </c>
      <c r="C27" s="261">
        <v>50</v>
      </c>
      <c r="D27" s="241"/>
      <c r="E27" s="241"/>
      <c r="F27" s="240">
        <f t="shared" si="0"/>
        <v>50</v>
      </c>
    </row>
    <row r="28" spans="1:6" s="242" customFormat="1" ht="12.75">
      <c r="A28" s="11">
        <f t="shared" si="1"/>
        <v>15</v>
      </c>
      <c r="B28" s="118" t="s">
        <v>57</v>
      </c>
      <c r="C28" s="261">
        <v>150</v>
      </c>
      <c r="D28" s="241"/>
      <c r="E28" s="241"/>
      <c r="F28" s="240">
        <f t="shared" si="0"/>
        <v>150</v>
      </c>
    </row>
    <row r="29" spans="1:6" s="242" customFormat="1" ht="12.75">
      <c r="A29" s="11">
        <f t="shared" si="1"/>
        <v>16</v>
      </c>
      <c r="B29" s="118" t="s">
        <v>58</v>
      </c>
      <c r="C29" s="261">
        <v>0</v>
      </c>
      <c r="D29" s="241"/>
      <c r="E29" s="241"/>
      <c r="F29" s="240">
        <f t="shared" si="0"/>
        <v>0</v>
      </c>
    </row>
    <row r="30" spans="1:6" ht="12.75">
      <c r="A30" s="11">
        <f t="shared" si="1"/>
        <v>17</v>
      </c>
      <c r="B30" s="144" t="s">
        <v>11</v>
      </c>
      <c r="C30" s="259">
        <f>SUM(C31)</f>
        <v>6000</v>
      </c>
      <c r="D30" s="240">
        <f>SUM(D31)</f>
        <v>0</v>
      </c>
      <c r="E30" s="240">
        <f>SUM(E31)</f>
        <v>0</v>
      </c>
      <c r="F30" s="240">
        <f t="shared" si="0"/>
        <v>6000</v>
      </c>
    </row>
    <row r="31" spans="1:6" ht="12.75">
      <c r="A31" s="11">
        <f t="shared" si="1"/>
        <v>18</v>
      </c>
      <c r="B31" s="118" t="s">
        <v>12</v>
      </c>
      <c r="C31" s="261">
        <v>6000</v>
      </c>
      <c r="D31" s="241"/>
      <c r="E31" s="241"/>
      <c r="F31" s="240">
        <f t="shared" si="0"/>
        <v>6000</v>
      </c>
    </row>
    <row r="32" spans="1:6" ht="12.75">
      <c r="A32" s="11"/>
      <c r="B32" s="118"/>
      <c r="C32" s="261"/>
      <c r="D32" s="241"/>
      <c r="E32" s="241"/>
      <c r="F32" s="240"/>
    </row>
    <row r="33" spans="1:6" ht="12.75">
      <c r="A33" s="11">
        <v>19</v>
      </c>
      <c r="B33" s="243" t="s">
        <v>183</v>
      </c>
      <c r="C33" s="259">
        <f>SUM(C35)</f>
        <v>24</v>
      </c>
      <c r="D33" s="240">
        <f>SUM(D35)</f>
        <v>34901</v>
      </c>
      <c r="E33" s="240">
        <f>SUM(E35)</f>
        <v>0</v>
      </c>
      <c r="F33" s="240">
        <f t="shared" si="0"/>
        <v>34925</v>
      </c>
    </row>
    <row r="34" spans="1:6" ht="12.75">
      <c r="A34" s="11"/>
      <c r="B34" s="243"/>
      <c r="C34" s="259"/>
      <c r="D34" s="240"/>
      <c r="E34" s="240"/>
      <c r="F34" s="240"/>
    </row>
    <row r="35" spans="1:6" ht="21.75">
      <c r="A35" s="11">
        <v>20</v>
      </c>
      <c r="B35" s="144" t="s">
        <v>187</v>
      </c>
      <c r="C35" s="259">
        <f>SUM(C36:C39)</f>
        <v>24</v>
      </c>
      <c r="D35" s="240">
        <f>SUM(D36:D39)</f>
        <v>34901</v>
      </c>
      <c r="E35" s="240">
        <f>SUM(E36:E39)</f>
        <v>0</v>
      </c>
      <c r="F35" s="240">
        <f t="shared" si="0"/>
        <v>34925</v>
      </c>
    </row>
    <row r="36" spans="1:6" ht="22.5">
      <c r="A36" s="11">
        <f>A35+1</f>
        <v>21</v>
      </c>
      <c r="B36" s="118" t="s">
        <v>184</v>
      </c>
      <c r="C36" s="338">
        <v>24</v>
      </c>
      <c r="D36" s="241">
        <v>28841</v>
      </c>
      <c r="E36" s="241">
        <v>0</v>
      </c>
      <c r="F36" s="240">
        <f t="shared" si="0"/>
        <v>28865</v>
      </c>
    </row>
    <row r="37" spans="1:6" ht="12.75">
      <c r="A37" s="11">
        <f>A36+1</f>
        <v>22</v>
      </c>
      <c r="B37" s="118" t="s">
        <v>185</v>
      </c>
      <c r="C37" s="261"/>
      <c r="D37" s="241">
        <v>1600</v>
      </c>
      <c r="E37" s="241"/>
      <c r="F37" s="240">
        <f t="shared" si="0"/>
        <v>1600</v>
      </c>
    </row>
    <row r="38" spans="1:6" ht="12.75">
      <c r="A38" s="11">
        <f>A37+1</f>
        <v>23</v>
      </c>
      <c r="B38" s="118" t="s">
        <v>464</v>
      </c>
      <c r="C38" s="261"/>
      <c r="D38" s="241">
        <v>1110</v>
      </c>
      <c r="E38" s="241"/>
      <c r="F38" s="240">
        <f t="shared" si="0"/>
        <v>1110</v>
      </c>
    </row>
    <row r="39" spans="1:6" ht="12.75">
      <c r="A39" s="232">
        <f>A38+1</f>
        <v>24</v>
      </c>
      <c r="B39" s="153" t="s">
        <v>186</v>
      </c>
      <c r="C39" s="262"/>
      <c r="D39" s="245">
        <v>3350</v>
      </c>
      <c r="E39" s="245"/>
      <c r="F39" s="287">
        <f t="shared" si="0"/>
        <v>3350</v>
      </c>
    </row>
    <row r="40" spans="1:6" s="247" customFormat="1" ht="12.75">
      <c r="A40" s="148"/>
      <c r="B40" s="152"/>
      <c r="C40" s="246"/>
      <c r="D40" s="246"/>
      <c r="E40" s="246"/>
      <c r="F40" s="265"/>
    </row>
    <row r="41" spans="1:6" s="247" customFormat="1" ht="12.75">
      <c r="A41" s="148"/>
      <c r="B41" s="152"/>
      <c r="C41" s="246"/>
      <c r="D41" s="246"/>
      <c r="E41" s="246"/>
      <c r="F41" s="265"/>
    </row>
    <row r="42" spans="1:6" s="247" customFormat="1" ht="12.75">
      <c r="A42" s="148"/>
      <c r="B42" s="152"/>
      <c r="C42" s="246"/>
      <c r="D42" s="246"/>
      <c r="E42" s="246"/>
      <c r="F42" s="265"/>
    </row>
    <row r="43" spans="1:6" s="247" customFormat="1" ht="12.75">
      <c r="A43" s="148"/>
      <c r="B43" s="152"/>
      <c r="C43" s="246"/>
      <c r="D43" s="246"/>
      <c r="E43" s="246"/>
      <c r="F43" s="265"/>
    </row>
    <row r="44" spans="1:6" s="247" customFormat="1" ht="12.75">
      <c r="A44" s="148"/>
      <c r="B44" s="152"/>
      <c r="C44" s="246"/>
      <c r="D44" s="246"/>
      <c r="E44" s="246"/>
      <c r="F44" s="265"/>
    </row>
    <row r="45" spans="1:6" s="247" customFormat="1" ht="12.75">
      <c r="A45" s="148"/>
      <c r="B45" s="152"/>
      <c r="C45" s="246"/>
      <c r="D45" s="246"/>
      <c r="E45" s="246"/>
      <c r="F45" s="265"/>
    </row>
    <row r="46" spans="1:6" s="247" customFormat="1" ht="12.75">
      <c r="A46" s="148"/>
      <c r="B46" s="152"/>
      <c r="C46" s="246"/>
      <c r="D46" s="246"/>
      <c r="E46" s="246"/>
      <c r="F46" s="265"/>
    </row>
    <row r="47" spans="1:6" s="247" customFormat="1" ht="12.75">
      <c r="A47" s="148"/>
      <c r="B47" s="152"/>
      <c r="C47" s="246"/>
      <c r="D47" s="246"/>
      <c r="E47" s="246"/>
      <c r="F47" s="265"/>
    </row>
    <row r="48" spans="1:6" s="247" customFormat="1" ht="12.75">
      <c r="A48" s="148"/>
      <c r="B48" s="152"/>
      <c r="C48" s="246"/>
      <c r="D48" s="246"/>
      <c r="E48" s="246"/>
      <c r="F48" s="265"/>
    </row>
    <row r="49" spans="1:6" s="247" customFormat="1" ht="12.75">
      <c r="A49" s="148"/>
      <c r="B49" s="152"/>
      <c r="C49" s="246"/>
      <c r="D49" s="246"/>
      <c r="E49" s="246"/>
      <c r="F49" s="265"/>
    </row>
    <row r="50" spans="1:6" s="247" customFormat="1" ht="12.75">
      <c r="A50" s="148"/>
      <c r="B50" s="152"/>
      <c r="C50" s="246"/>
      <c r="D50" s="246"/>
      <c r="E50" s="246"/>
      <c r="F50" s="265"/>
    </row>
    <row r="51" spans="1:6" s="4" customFormat="1" ht="11.25">
      <c r="A51" s="20"/>
      <c r="B51" s="234" t="s">
        <v>103</v>
      </c>
      <c r="C51" s="8" t="s">
        <v>104</v>
      </c>
      <c r="D51" s="8" t="s">
        <v>105</v>
      </c>
      <c r="E51" s="8" t="s">
        <v>106</v>
      </c>
      <c r="F51" s="8" t="s">
        <v>431</v>
      </c>
    </row>
    <row r="52" spans="1:6" s="4" customFormat="1" ht="11.25">
      <c r="A52" s="20"/>
      <c r="B52" s="234"/>
      <c r="C52" s="373" t="s">
        <v>564</v>
      </c>
      <c r="D52" s="374"/>
      <c r="E52" s="374"/>
      <c r="F52" s="375"/>
    </row>
    <row r="53" spans="1:6" s="31" customFormat="1" ht="36">
      <c r="A53" s="65" t="s">
        <v>7</v>
      </c>
      <c r="B53" s="263" t="s">
        <v>8</v>
      </c>
      <c r="C53" s="275" t="s">
        <v>433</v>
      </c>
      <c r="D53" s="275" t="s">
        <v>434</v>
      </c>
      <c r="E53" s="275" t="s">
        <v>442</v>
      </c>
      <c r="F53" s="275" t="s">
        <v>89</v>
      </c>
    </row>
    <row r="54" spans="1:6" ht="12.75">
      <c r="A54" s="253">
        <v>25</v>
      </c>
      <c r="B54" s="268" t="s">
        <v>59</v>
      </c>
      <c r="C54" s="277">
        <f>C56</f>
        <v>132077</v>
      </c>
      <c r="D54" s="277">
        <f>D56</f>
        <v>0</v>
      </c>
      <c r="E54" s="277">
        <f>E56</f>
        <v>0</v>
      </c>
      <c r="F54" s="285">
        <f t="shared" si="0"/>
        <v>132077</v>
      </c>
    </row>
    <row r="55" spans="1:6" ht="12.75">
      <c r="A55" s="11"/>
      <c r="B55" s="269"/>
      <c r="C55" s="278"/>
      <c r="D55" s="278"/>
      <c r="E55" s="278"/>
      <c r="F55" s="240"/>
    </row>
    <row r="56" spans="1:6" ht="12.75">
      <c r="A56" s="11">
        <v>26</v>
      </c>
      <c r="B56" s="270" t="s">
        <v>144</v>
      </c>
      <c r="C56" s="279">
        <f>C58</f>
        <v>132077</v>
      </c>
      <c r="D56" s="279">
        <f>D58</f>
        <v>0</v>
      </c>
      <c r="E56" s="279">
        <f>E58</f>
        <v>0</v>
      </c>
      <c r="F56" s="240">
        <f t="shared" si="0"/>
        <v>132077</v>
      </c>
    </row>
    <row r="57" spans="1:6" ht="12.75">
      <c r="A57" s="11"/>
      <c r="B57" s="271"/>
      <c r="C57" s="278"/>
      <c r="D57" s="278"/>
      <c r="E57" s="278"/>
      <c r="F57" s="240"/>
    </row>
    <row r="58" spans="1:6" ht="12.75">
      <c r="A58" s="11">
        <v>27</v>
      </c>
      <c r="B58" s="272" t="s">
        <v>60</v>
      </c>
      <c r="C58" s="279">
        <f>SUM(C59:C62)</f>
        <v>132077</v>
      </c>
      <c r="D58" s="279">
        <f>SUM(D59:D62)</f>
        <v>0</v>
      </c>
      <c r="E58" s="279">
        <f>SUM(E59:E62)</f>
        <v>0</v>
      </c>
      <c r="F58" s="240">
        <f t="shared" si="0"/>
        <v>132077</v>
      </c>
    </row>
    <row r="59" spans="1:6" ht="22.5">
      <c r="A59" s="11">
        <f>A58+1</f>
        <v>28</v>
      </c>
      <c r="B59" s="273" t="s">
        <v>559</v>
      </c>
      <c r="C59" s="280">
        <v>80172</v>
      </c>
      <c r="D59" s="280"/>
      <c r="E59" s="280"/>
      <c r="F59" s="240">
        <f t="shared" si="0"/>
        <v>80172</v>
      </c>
    </row>
    <row r="60" spans="1:6" ht="33.75">
      <c r="A60" s="11">
        <f>A59+1</f>
        <v>29</v>
      </c>
      <c r="B60" s="273" t="s">
        <v>560</v>
      </c>
      <c r="C60" s="280">
        <v>43710</v>
      </c>
      <c r="D60" s="280"/>
      <c r="E60" s="280"/>
      <c r="F60" s="240">
        <f t="shared" si="0"/>
        <v>43710</v>
      </c>
    </row>
    <row r="61" spans="1:6" ht="22.5">
      <c r="A61" s="11">
        <f>A60+1</f>
        <v>30</v>
      </c>
      <c r="B61" s="273" t="s">
        <v>561</v>
      </c>
      <c r="C61" s="280">
        <v>1867</v>
      </c>
      <c r="D61" s="280"/>
      <c r="E61" s="280"/>
      <c r="F61" s="240">
        <f t="shared" si="0"/>
        <v>1867</v>
      </c>
    </row>
    <row r="62" spans="1:6" ht="22.5">
      <c r="A62" s="11">
        <f>A61+1</f>
        <v>31</v>
      </c>
      <c r="B62" s="273" t="s">
        <v>562</v>
      </c>
      <c r="C62" s="280">
        <v>6328</v>
      </c>
      <c r="D62" s="280"/>
      <c r="E62" s="280"/>
      <c r="F62" s="240">
        <f t="shared" si="0"/>
        <v>6328</v>
      </c>
    </row>
    <row r="63" spans="1:6" ht="12.75">
      <c r="A63" s="267"/>
      <c r="B63" s="273"/>
      <c r="C63" s="280"/>
      <c r="D63" s="280"/>
      <c r="E63" s="280"/>
      <c r="F63" s="241"/>
    </row>
    <row r="64" spans="1:6" s="239" customFormat="1" ht="13.5">
      <c r="A64" s="11">
        <v>32</v>
      </c>
      <c r="B64" s="269" t="s">
        <v>61</v>
      </c>
      <c r="C64" s="278">
        <f>C66</f>
        <v>0</v>
      </c>
      <c r="D64" s="278">
        <f>D66</f>
        <v>120613</v>
      </c>
      <c r="E64" s="278">
        <f>E66</f>
        <v>0</v>
      </c>
      <c r="F64" s="240">
        <f>SUM(C64:E64)</f>
        <v>120613</v>
      </c>
    </row>
    <row r="65" spans="1:6" s="239" customFormat="1" ht="13.5">
      <c r="A65" s="11"/>
      <c r="B65" s="269"/>
      <c r="C65" s="278"/>
      <c r="D65" s="278"/>
      <c r="E65" s="278"/>
      <c r="F65" s="240"/>
    </row>
    <row r="66" spans="1:6" s="239" customFormat="1" ht="26.25" customHeight="1">
      <c r="A66" s="11">
        <v>33</v>
      </c>
      <c r="B66" s="270" t="s">
        <v>143</v>
      </c>
      <c r="C66" s="279">
        <f>C68+C72+C73+C74+C75</f>
        <v>0</v>
      </c>
      <c r="D66" s="279">
        <f>D68+D72+D73+D74+D75</f>
        <v>120613</v>
      </c>
      <c r="E66" s="279">
        <f>E68+E72+E73+E74+E75</f>
        <v>0</v>
      </c>
      <c r="F66" s="240">
        <f aca="true" t="shared" si="2" ref="F66:F111">SUM(C66:E66)</f>
        <v>120613</v>
      </c>
    </row>
    <row r="67" spans="1:6" s="239" customFormat="1" ht="13.5">
      <c r="A67" s="11"/>
      <c r="B67" s="271"/>
      <c r="C67" s="278"/>
      <c r="D67" s="278"/>
      <c r="E67" s="278"/>
      <c r="F67" s="240"/>
    </row>
    <row r="68" spans="1:6" s="242" customFormat="1" ht="21.75">
      <c r="A68" s="11">
        <v>34</v>
      </c>
      <c r="B68" s="272" t="s">
        <v>188</v>
      </c>
      <c r="C68" s="279">
        <f>SUM(C69:C71)</f>
        <v>0</v>
      </c>
      <c r="D68" s="279">
        <f>SUM(D69:D71)</f>
        <v>120</v>
      </c>
      <c r="E68" s="279">
        <f>SUM(E69:E71)</f>
        <v>0</v>
      </c>
      <c r="F68" s="240">
        <f t="shared" si="2"/>
        <v>120</v>
      </c>
    </row>
    <row r="69" spans="1:6" ht="12.75">
      <c r="A69" s="11">
        <f aca="true" t="shared" si="3" ref="A69:A75">A68+1</f>
        <v>35</v>
      </c>
      <c r="B69" s="273" t="s">
        <v>189</v>
      </c>
      <c r="C69" s="280"/>
      <c r="D69" s="280">
        <v>120</v>
      </c>
      <c r="E69" s="280"/>
      <c r="F69" s="240">
        <f t="shared" si="2"/>
        <v>120</v>
      </c>
    </row>
    <row r="70" spans="1:6" ht="12.75">
      <c r="A70" s="11">
        <f t="shared" si="3"/>
        <v>36</v>
      </c>
      <c r="B70" s="273" t="s">
        <v>468</v>
      </c>
      <c r="C70" s="280"/>
      <c r="D70" s="280"/>
      <c r="E70" s="280"/>
      <c r="F70" s="240"/>
    </row>
    <row r="71" spans="1:6" ht="12.75">
      <c r="A71" s="11">
        <f t="shared" si="3"/>
        <v>37</v>
      </c>
      <c r="B71" s="273" t="s">
        <v>190</v>
      </c>
      <c r="C71" s="280"/>
      <c r="D71" s="280"/>
      <c r="E71" s="280"/>
      <c r="F71" s="240">
        <f t="shared" si="2"/>
        <v>0</v>
      </c>
    </row>
    <row r="72" spans="1:6" ht="12.75">
      <c r="A72" s="11">
        <f t="shared" si="3"/>
        <v>38</v>
      </c>
      <c r="B72" s="272" t="s">
        <v>171</v>
      </c>
      <c r="C72" s="279"/>
      <c r="D72" s="279">
        <v>1</v>
      </c>
      <c r="E72" s="279"/>
      <c r="F72" s="240">
        <f t="shared" si="2"/>
        <v>1</v>
      </c>
    </row>
    <row r="73" spans="1:6" s="242" customFormat="1" ht="12.75">
      <c r="A73" s="11">
        <f t="shared" si="3"/>
        <v>39</v>
      </c>
      <c r="B73" s="272" t="s">
        <v>191</v>
      </c>
      <c r="C73" s="279"/>
      <c r="D73" s="279">
        <v>492</v>
      </c>
      <c r="E73" s="279"/>
      <c r="F73" s="240">
        <f t="shared" si="2"/>
        <v>492</v>
      </c>
    </row>
    <row r="74" spans="1:6" s="242" customFormat="1" ht="12.75">
      <c r="A74" s="11">
        <f t="shared" si="3"/>
        <v>40</v>
      </c>
      <c r="B74" s="272" t="s">
        <v>584</v>
      </c>
      <c r="C74" s="279"/>
      <c r="D74" s="279">
        <v>120000</v>
      </c>
      <c r="E74" s="279"/>
      <c r="F74" s="240">
        <f t="shared" si="2"/>
        <v>120000</v>
      </c>
    </row>
    <row r="75" spans="1:6" s="242" customFormat="1" ht="12.75">
      <c r="A75" s="11">
        <f t="shared" si="3"/>
        <v>41</v>
      </c>
      <c r="B75" s="272" t="s">
        <v>192</v>
      </c>
      <c r="C75" s="279"/>
      <c r="D75" s="279"/>
      <c r="E75" s="279"/>
      <c r="F75" s="240">
        <f t="shared" si="2"/>
        <v>0</v>
      </c>
    </row>
    <row r="76" spans="1:6" ht="12.75">
      <c r="A76" s="11"/>
      <c r="B76" s="273"/>
      <c r="C76" s="280"/>
      <c r="D76" s="280"/>
      <c r="E76" s="280"/>
      <c r="F76" s="240"/>
    </row>
    <row r="77" spans="1:6" ht="12.75">
      <c r="A77" s="11">
        <v>42</v>
      </c>
      <c r="B77" s="269" t="s">
        <v>62</v>
      </c>
      <c r="C77" s="278">
        <f>SUM(C79,C85,C100)</f>
        <v>6419</v>
      </c>
      <c r="D77" s="278">
        <f>SUM(D79,D85,D100)</f>
        <v>10331</v>
      </c>
      <c r="E77" s="278">
        <f>SUM(E79,E85,E100)</f>
        <v>37274</v>
      </c>
      <c r="F77" s="240">
        <f t="shared" si="2"/>
        <v>54024</v>
      </c>
    </row>
    <row r="78" spans="1:6" ht="12.75">
      <c r="A78" s="11"/>
      <c r="B78" s="269"/>
      <c r="C78" s="278"/>
      <c r="D78" s="278"/>
      <c r="E78" s="278"/>
      <c r="F78" s="240"/>
    </row>
    <row r="79" spans="1:6" ht="21.75">
      <c r="A79" s="11">
        <v>43</v>
      </c>
      <c r="B79" s="270" t="s">
        <v>481</v>
      </c>
      <c r="C79" s="279">
        <f>SUM(C81)</f>
        <v>0</v>
      </c>
      <c r="D79" s="279">
        <f>SUM(D81)</f>
        <v>0</v>
      </c>
      <c r="E79" s="279">
        <f>SUM(E81)</f>
        <v>0</v>
      </c>
      <c r="F79" s="240">
        <f t="shared" si="2"/>
        <v>0</v>
      </c>
    </row>
    <row r="80" spans="1:6" ht="12.75">
      <c r="A80" s="11"/>
      <c r="B80" s="269"/>
      <c r="C80" s="278"/>
      <c r="D80" s="278"/>
      <c r="E80" s="278"/>
      <c r="F80" s="240">
        <f t="shared" si="2"/>
        <v>0</v>
      </c>
    </row>
    <row r="81" spans="1:6" ht="12.75">
      <c r="A81" s="11">
        <v>44</v>
      </c>
      <c r="B81" s="272" t="s">
        <v>63</v>
      </c>
      <c r="C81" s="279">
        <f>SUM(C82:C83)</f>
        <v>0</v>
      </c>
      <c r="D81" s="279">
        <f>SUM(D82:D83)</f>
        <v>0</v>
      </c>
      <c r="E81" s="279">
        <f>SUM(E82:E83)</f>
        <v>0</v>
      </c>
      <c r="F81" s="240">
        <f t="shared" si="2"/>
        <v>0</v>
      </c>
    </row>
    <row r="82" spans="1:6" ht="12.75">
      <c r="A82" s="11">
        <f>A81+1</f>
        <v>45</v>
      </c>
      <c r="B82" s="273" t="s">
        <v>226</v>
      </c>
      <c r="C82" s="280"/>
      <c r="D82" s="280"/>
      <c r="E82" s="280"/>
      <c r="F82" s="240">
        <f t="shared" si="2"/>
        <v>0</v>
      </c>
    </row>
    <row r="83" spans="1:6" ht="12.75">
      <c r="A83" s="11">
        <f>A82+1</f>
        <v>46</v>
      </c>
      <c r="B83" s="273" t="s">
        <v>225</v>
      </c>
      <c r="C83" s="280"/>
      <c r="D83" s="280"/>
      <c r="E83" s="280">
        <v>0</v>
      </c>
      <c r="F83" s="240">
        <f t="shared" si="2"/>
        <v>0</v>
      </c>
    </row>
    <row r="84" spans="1:6" ht="12.75">
      <c r="A84" s="11"/>
      <c r="B84" s="269"/>
      <c r="C84" s="278"/>
      <c r="D84" s="278"/>
      <c r="E84" s="278"/>
      <c r="F84" s="240"/>
    </row>
    <row r="85" spans="1:6" ht="21.75">
      <c r="A85" s="11">
        <v>47</v>
      </c>
      <c r="B85" s="270" t="s">
        <v>482</v>
      </c>
      <c r="C85" s="279">
        <f>C87+C92</f>
        <v>6419</v>
      </c>
      <c r="D85" s="279">
        <f>D87+D92</f>
        <v>10331</v>
      </c>
      <c r="E85" s="279">
        <f>E87+E92</f>
        <v>37274</v>
      </c>
      <c r="F85" s="240">
        <f t="shared" si="2"/>
        <v>54024</v>
      </c>
    </row>
    <row r="86" spans="1:6" ht="12.75">
      <c r="A86" s="11"/>
      <c r="B86" s="271"/>
      <c r="C86" s="278"/>
      <c r="D86" s="278"/>
      <c r="E86" s="278"/>
      <c r="F86" s="240"/>
    </row>
    <row r="87" spans="1:6" ht="12.75">
      <c r="A87" s="11">
        <f>A85+1</f>
        <v>48</v>
      </c>
      <c r="B87" s="272" t="s">
        <v>63</v>
      </c>
      <c r="C87" s="279">
        <f>SUM(C88:C90)</f>
        <v>6419</v>
      </c>
      <c r="D87" s="279">
        <f>SUM(D88:D90)</f>
        <v>10331</v>
      </c>
      <c r="E87" s="279">
        <f>SUM(E88:E90)</f>
        <v>37274</v>
      </c>
      <c r="F87" s="240">
        <f t="shared" si="2"/>
        <v>54024</v>
      </c>
    </row>
    <row r="88" spans="1:6" ht="12.75">
      <c r="A88" s="11">
        <f>A87+1</f>
        <v>49</v>
      </c>
      <c r="B88" s="273" t="s">
        <v>226</v>
      </c>
      <c r="C88" s="280"/>
      <c r="D88" s="280">
        <v>10331</v>
      </c>
      <c r="E88" s="280"/>
      <c r="F88" s="240">
        <f t="shared" si="2"/>
        <v>10331</v>
      </c>
    </row>
    <row r="89" spans="1:6" ht="12.75">
      <c r="A89" s="11">
        <f>A88+1</f>
        <v>50</v>
      </c>
      <c r="B89" s="273" t="s">
        <v>225</v>
      </c>
      <c r="C89" s="280"/>
      <c r="D89" s="280"/>
      <c r="E89" s="280"/>
      <c r="F89" s="240">
        <f t="shared" si="2"/>
        <v>0</v>
      </c>
    </row>
    <row r="90" spans="1:6" ht="12.75">
      <c r="A90" s="11">
        <f>A89+1</f>
        <v>51</v>
      </c>
      <c r="B90" s="273" t="s">
        <v>19</v>
      </c>
      <c r="C90" s="280">
        <v>6419</v>
      </c>
      <c r="D90" s="280"/>
      <c r="E90" s="280">
        <v>37274</v>
      </c>
      <c r="F90" s="240">
        <f t="shared" si="2"/>
        <v>43693</v>
      </c>
    </row>
    <row r="91" spans="1:6" ht="12.75">
      <c r="A91" s="11"/>
      <c r="B91" s="273"/>
      <c r="C91" s="280"/>
      <c r="D91" s="280"/>
      <c r="E91" s="280"/>
      <c r="F91" s="240"/>
    </row>
    <row r="92" spans="1:6" s="242" customFormat="1" ht="12.75">
      <c r="A92" s="11">
        <v>52</v>
      </c>
      <c r="B92" s="272" t="s">
        <v>172</v>
      </c>
      <c r="C92" s="279">
        <f>SUM(C93)</f>
        <v>0</v>
      </c>
      <c r="D92" s="279">
        <f>SUM(D93)</f>
        <v>0</v>
      </c>
      <c r="E92" s="279">
        <f>SUM(E93)</f>
        <v>0</v>
      </c>
      <c r="F92" s="240">
        <f t="shared" si="2"/>
        <v>0</v>
      </c>
    </row>
    <row r="93" spans="1:6" ht="12.75">
      <c r="A93" s="11">
        <f>A92+1</f>
        <v>53</v>
      </c>
      <c r="B93" s="273" t="s">
        <v>225</v>
      </c>
      <c r="C93" s="280"/>
      <c r="D93" s="280"/>
      <c r="E93" s="280"/>
      <c r="F93" s="240">
        <f t="shared" si="2"/>
        <v>0</v>
      </c>
    </row>
    <row r="94" spans="1:6" ht="12.75">
      <c r="A94" s="254"/>
      <c r="B94" s="274"/>
      <c r="C94" s="281"/>
      <c r="D94" s="281"/>
      <c r="E94" s="281"/>
      <c r="F94" s="287"/>
    </row>
    <row r="95" spans="1:6" s="247" customFormat="1" ht="12.75">
      <c r="A95" s="148"/>
      <c r="B95" s="152"/>
      <c r="C95" s="246"/>
      <c r="D95" s="246"/>
      <c r="E95" s="246"/>
      <c r="F95" s="265"/>
    </row>
    <row r="96" spans="1:6" s="247" customFormat="1" ht="12.75">
      <c r="A96" s="148"/>
      <c r="B96" s="152"/>
      <c r="C96" s="246"/>
      <c r="D96" s="246"/>
      <c r="E96" s="246"/>
      <c r="F96" s="265"/>
    </row>
    <row r="97" spans="1:6" s="4" customFormat="1" ht="11.25">
      <c r="A97" s="20"/>
      <c r="B97" s="234" t="s">
        <v>103</v>
      </c>
      <c r="C97" s="8" t="s">
        <v>104</v>
      </c>
      <c r="D97" s="8" t="s">
        <v>105</v>
      </c>
      <c r="E97" s="8" t="s">
        <v>106</v>
      </c>
      <c r="F97" s="8" t="s">
        <v>431</v>
      </c>
    </row>
    <row r="98" spans="1:6" s="4" customFormat="1" ht="11.25">
      <c r="A98" s="20"/>
      <c r="B98" s="234"/>
      <c r="C98" s="373" t="s">
        <v>564</v>
      </c>
      <c r="D98" s="374"/>
      <c r="E98" s="374"/>
      <c r="F98" s="375"/>
    </row>
    <row r="99" spans="1:6" s="31" customFormat="1" ht="36">
      <c r="A99" s="65" t="s">
        <v>7</v>
      </c>
      <c r="B99" s="263" t="s">
        <v>8</v>
      </c>
      <c r="C99" s="275" t="s">
        <v>433</v>
      </c>
      <c r="D99" s="275" t="s">
        <v>434</v>
      </c>
      <c r="E99" s="275" t="s">
        <v>442</v>
      </c>
      <c r="F99" s="275" t="s">
        <v>89</v>
      </c>
    </row>
    <row r="100" spans="1:6" ht="12.75">
      <c r="A100" s="253">
        <v>54</v>
      </c>
      <c r="B100" s="282" t="s">
        <v>145</v>
      </c>
      <c r="C100" s="286">
        <f>SUM(C102,C108)</f>
        <v>0</v>
      </c>
      <c r="D100" s="286">
        <f>SUM(D102,D108)</f>
        <v>0</v>
      </c>
      <c r="E100" s="286">
        <f>SUM(E102,E108)</f>
        <v>0</v>
      </c>
      <c r="F100" s="285">
        <f t="shared" si="2"/>
        <v>0</v>
      </c>
    </row>
    <row r="101" spans="1:6" ht="12.75">
      <c r="A101" s="11"/>
      <c r="B101" s="273"/>
      <c r="C101" s="280"/>
      <c r="D101" s="280"/>
      <c r="E101" s="280"/>
      <c r="F101" s="240"/>
    </row>
    <row r="102" spans="1:6" ht="12.75">
      <c r="A102" s="11">
        <v>55</v>
      </c>
      <c r="B102" s="272" t="s">
        <v>63</v>
      </c>
      <c r="C102" s="279">
        <f>SUM(C103:C106)</f>
        <v>0</v>
      </c>
      <c r="D102" s="279">
        <f>SUM(D103:D106)</f>
        <v>0</v>
      </c>
      <c r="E102" s="279">
        <f>SUM(E103:E106)</f>
        <v>0</v>
      </c>
      <c r="F102" s="240">
        <f t="shared" si="2"/>
        <v>0</v>
      </c>
    </row>
    <row r="103" spans="1:6" ht="12.75">
      <c r="A103" s="11">
        <f>A102+1</f>
        <v>56</v>
      </c>
      <c r="B103" s="273" t="s">
        <v>18</v>
      </c>
      <c r="C103" s="280"/>
      <c r="D103" s="280"/>
      <c r="E103" s="280"/>
      <c r="F103" s="240">
        <f t="shared" si="2"/>
        <v>0</v>
      </c>
    </row>
    <row r="104" spans="1:6" ht="12.75">
      <c r="A104" s="11">
        <f>A103+1</f>
        <v>57</v>
      </c>
      <c r="B104" s="273" t="s">
        <v>19</v>
      </c>
      <c r="C104" s="280"/>
      <c r="D104" s="280"/>
      <c r="E104" s="280"/>
      <c r="F104" s="240">
        <f t="shared" si="2"/>
        <v>0</v>
      </c>
    </row>
    <row r="105" spans="1:6" ht="12.75">
      <c r="A105" s="11">
        <f>A104+1</f>
        <v>58</v>
      </c>
      <c r="B105" s="273" t="s">
        <v>225</v>
      </c>
      <c r="C105" s="280"/>
      <c r="D105" s="280"/>
      <c r="E105" s="280"/>
      <c r="F105" s="240">
        <f t="shared" si="2"/>
        <v>0</v>
      </c>
    </row>
    <row r="106" spans="1:6" ht="12.75">
      <c r="A106" s="11">
        <f>A105+1</f>
        <v>59</v>
      </c>
      <c r="B106" s="273" t="s">
        <v>226</v>
      </c>
      <c r="C106" s="280"/>
      <c r="D106" s="280"/>
      <c r="E106" s="280"/>
      <c r="F106" s="240">
        <f t="shared" si="2"/>
        <v>0</v>
      </c>
    </row>
    <row r="107" spans="1:6" ht="12.75">
      <c r="A107" s="11"/>
      <c r="B107" s="273"/>
      <c r="C107" s="280"/>
      <c r="D107" s="280"/>
      <c r="E107" s="280"/>
      <c r="F107" s="240"/>
    </row>
    <row r="108" spans="1:6" s="242" customFormat="1" ht="12.75">
      <c r="A108" s="11">
        <v>60</v>
      </c>
      <c r="B108" s="272" t="s">
        <v>172</v>
      </c>
      <c r="C108" s="279">
        <f>SUM(C109:C111)</f>
        <v>0</v>
      </c>
      <c r="D108" s="279">
        <f>SUM(D109:D111)</f>
        <v>0</v>
      </c>
      <c r="E108" s="279">
        <f>SUM(E109:E111)</f>
        <v>0</v>
      </c>
      <c r="F108" s="240">
        <f t="shared" si="2"/>
        <v>0</v>
      </c>
    </row>
    <row r="109" spans="1:6" ht="22.5">
      <c r="A109" s="11">
        <f>A108+1</f>
        <v>61</v>
      </c>
      <c r="B109" s="273" t="s">
        <v>555</v>
      </c>
      <c r="C109" s="280"/>
      <c r="D109" s="280"/>
      <c r="E109" s="280"/>
      <c r="F109" s="240">
        <f t="shared" si="2"/>
        <v>0</v>
      </c>
    </row>
    <row r="110" spans="1:6" ht="22.5">
      <c r="A110" s="11">
        <f>A109+1</f>
        <v>62</v>
      </c>
      <c r="B110" s="273" t="s">
        <v>555</v>
      </c>
      <c r="C110" s="280"/>
      <c r="D110" s="280"/>
      <c r="E110" s="280"/>
      <c r="F110" s="240">
        <f t="shared" si="2"/>
        <v>0</v>
      </c>
    </row>
    <row r="111" spans="1:6" ht="22.5">
      <c r="A111" s="11">
        <f>A110+1</f>
        <v>63</v>
      </c>
      <c r="B111" s="273" t="s">
        <v>555</v>
      </c>
      <c r="C111" s="280"/>
      <c r="D111" s="280"/>
      <c r="E111" s="280"/>
      <c r="F111" s="240">
        <f t="shared" si="2"/>
        <v>0</v>
      </c>
    </row>
    <row r="112" spans="1:6" s="247" customFormat="1" ht="12.75">
      <c r="A112" s="11"/>
      <c r="B112" s="273"/>
      <c r="C112" s="280"/>
      <c r="D112" s="280"/>
      <c r="E112" s="280"/>
      <c r="F112" s="241"/>
    </row>
    <row r="113" spans="1:6" ht="12.75">
      <c r="A113" s="11">
        <v>64</v>
      </c>
      <c r="B113" s="269" t="s">
        <v>64</v>
      </c>
      <c r="C113" s="278"/>
      <c r="D113" s="278"/>
      <c r="E113" s="278">
        <f>E115+E122+E134</f>
        <v>0</v>
      </c>
      <c r="F113" s="240">
        <f>SUM(C113:E113)</f>
        <v>0</v>
      </c>
    </row>
    <row r="114" spans="1:6" ht="12.75">
      <c r="A114" s="11"/>
      <c r="B114" s="269"/>
      <c r="C114" s="278"/>
      <c r="D114" s="278"/>
      <c r="E114" s="278"/>
      <c r="F114" s="240"/>
    </row>
    <row r="115" spans="1:6" ht="21.75">
      <c r="A115" s="11">
        <v>65</v>
      </c>
      <c r="B115" s="270" t="s">
        <v>147</v>
      </c>
      <c r="C115" s="279">
        <f>C117</f>
        <v>0</v>
      </c>
      <c r="D115" s="279">
        <f>D117</f>
        <v>100</v>
      </c>
      <c r="E115" s="279">
        <f>E117</f>
        <v>0</v>
      </c>
      <c r="F115" s="240">
        <f>SUM(C115:E115)</f>
        <v>100</v>
      </c>
    </row>
    <row r="116" spans="1:6" ht="12.75">
      <c r="A116" s="11"/>
      <c r="B116" s="271"/>
      <c r="C116" s="278"/>
      <c r="D116" s="278"/>
      <c r="E116" s="278"/>
      <c r="F116" s="240"/>
    </row>
    <row r="117" spans="1:6" s="242" customFormat="1" ht="24.75" customHeight="1">
      <c r="A117" s="11">
        <v>66</v>
      </c>
      <c r="B117" s="272" t="s">
        <v>65</v>
      </c>
      <c r="C117" s="279">
        <f>SUM(C118:C120)</f>
        <v>0</v>
      </c>
      <c r="D117" s="279">
        <f>SUM(D118:D120)</f>
        <v>100</v>
      </c>
      <c r="E117" s="279">
        <f>SUM(E118:E120)</f>
        <v>0</v>
      </c>
      <c r="F117" s="279">
        <f>SUM(F118:F120)</f>
        <v>100</v>
      </c>
    </row>
    <row r="118" spans="1:6" ht="12.75">
      <c r="A118" s="11">
        <f>A117+1</f>
        <v>67</v>
      </c>
      <c r="B118" s="273" t="s">
        <v>193</v>
      </c>
      <c r="C118" s="280"/>
      <c r="D118" s="280">
        <v>100</v>
      </c>
      <c r="E118" s="280"/>
      <c r="F118" s="240">
        <f>SUM(C118:E118)</f>
        <v>100</v>
      </c>
    </row>
    <row r="119" spans="1:6" ht="12.75">
      <c r="A119" s="11">
        <f>A118+1</f>
        <v>68</v>
      </c>
      <c r="B119" s="273" t="s">
        <v>563</v>
      </c>
      <c r="C119" s="280"/>
      <c r="D119" s="280"/>
      <c r="E119" s="280"/>
      <c r="F119" s="240">
        <f>SUM(C119:E119)</f>
        <v>0</v>
      </c>
    </row>
    <row r="120" spans="1:6" ht="12.75">
      <c r="A120" s="11">
        <f>A119+1</f>
        <v>69</v>
      </c>
      <c r="B120" s="283" t="s">
        <v>194</v>
      </c>
      <c r="C120" s="280"/>
      <c r="D120" s="280"/>
      <c r="E120" s="280"/>
      <c r="F120" s="240">
        <f>SUM(C120:E120)</f>
        <v>0</v>
      </c>
    </row>
    <row r="121" spans="1:6" ht="12.75">
      <c r="A121" s="11"/>
      <c r="B121" s="283"/>
      <c r="C121" s="280"/>
      <c r="D121" s="280"/>
      <c r="E121" s="280"/>
      <c r="F121" s="240"/>
    </row>
    <row r="122" spans="1:6" ht="21.75">
      <c r="A122" s="11">
        <v>70</v>
      </c>
      <c r="B122" s="270" t="s">
        <v>483</v>
      </c>
      <c r="C122" s="279">
        <f>C125</f>
        <v>0</v>
      </c>
      <c r="D122" s="279">
        <f>D125</f>
        <v>0</v>
      </c>
      <c r="E122" s="279">
        <f>E125</f>
        <v>0</v>
      </c>
      <c r="F122" s="240">
        <f>SUM(C122:E122)</f>
        <v>0</v>
      </c>
    </row>
    <row r="123" spans="1:6" ht="12.75">
      <c r="A123" s="11"/>
      <c r="B123" s="273"/>
      <c r="C123" s="280"/>
      <c r="D123" s="280"/>
      <c r="E123" s="280"/>
      <c r="F123" s="240"/>
    </row>
    <row r="124" spans="1:6" ht="25.5" customHeight="1">
      <c r="A124" s="11">
        <v>71</v>
      </c>
      <c r="B124" s="272" t="s">
        <v>65</v>
      </c>
      <c r="C124" s="279">
        <f>C125</f>
        <v>0</v>
      </c>
      <c r="D124" s="279">
        <f>D125</f>
        <v>0</v>
      </c>
      <c r="E124" s="279">
        <f>E125</f>
        <v>0</v>
      </c>
      <c r="F124" s="240">
        <f>SUM(C124:E124)</f>
        <v>0</v>
      </c>
    </row>
    <row r="125" spans="1:6" ht="12.75">
      <c r="A125" s="11">
        <f>A124+1</f>
        <v>72</v>
      </c>
      <c r="B125" s="273" t="s">
        <v>540</v>
      </c>
      <c r="C125" s="280">
        <v>0</v>
      </c>
      <c r="D125" s="280">
        <v>0</v>
      </c>
      <c r="E125" s="280">
        <v>0</v>
      </c>
      <c r="F125" s="240">
        <f>SUM(C125:E125)</f>
        <v>0</v>
      </c>
    </row>
    <row r="126" spans="1:6" ht="12.75">
      <c r="A126" s="254">
        <f>A125+1</f>
        <v>73</v>
      </c>
      <c r="B126" s="284" t="s">
        <v>194</v>
      </c>
      <c r="C126" s="281">
        <v>0</v>
      </c>
      <c r="D126" s="281">
        <v>0</v>
      </c>
      <c r="E126" s="281">
        <v>0</v>
      </c>
      <c r="F126" s="287">
        <f>SUM(C126:E126)</f>
        <v>0</v>
      </c>
    </row>
    <row r="127" spans="1:6" s="247" customFormat="1" ht="12.75">
      <c r="A127" s="148"/>
      <c r="B127" s="266"/>
      <c r="C127" s="246"/>
      <c r="D127" s="246"/>
      <c r="E127" s="246"/>
      <c r="F127" s="265"/>
    </row>
    <row r="128" spans="1:6" s="247" customFormat="1" ht="12.75">
      <c r="A128" s="148"/>
      <c r="B128" s="266"/>
      <c r="C128" s="246"/>
      <c r="D128" s="246"/>
      <c r="E128" s="246"/>
      <c r="F128" s="265"/>
    </row>
    <row r="129" spans="1:6" s="247" customFormat="1" ht="12.75">
      <c r="A129" s="148"/>
      <c r="B129" s="266"/>
      <c r="C129" s="246"/>
      <c r="D129" s="246"/>
      <c r="E129" s="246"/>
      <c r="F129" s="265"/>
    </row>
    <row r="130" spans="1:6" s="4" customFormat="1" ht="11.25">
      <c r="A130" s="20"/>
      <c r="B130" s="234" t="s">
        <v>103</v>
      </c>
      <c r="C130" s="8" t="s">
        <v>104</v>
      </c>
      <c r="D130" s="8" t="s">
        <v>105</v>
      </c>
      <c r="E130" s="8" t="s">
        <v>106</v>
      </c>
      <c r="F130" s="8" t="s">
        <v>431</v>
      </c>
    </row>
    <row r="131" spans="1:6" s="4" customFormat="1" ht="11.25">
      <c r="A131" s="20"/>
      <c r="B131" s="234"/>
      <c r="C131" s="373" t="s">
        <v>564</v>
      </c>
      <c r="D131" s="374"/>
      <c r="E131" s="374"/>
      <c r="F131" s="375"/>
    </row>
    <row r="132" spans="1:6" s="31" customFormat="1" ht="36">
      <c r="A132" s="7" t="s">
        <v>7</v>
      </c>
      <c r="B132" s="24" t="s">
        <v>8</v>
      </c>
      <c r="C132" s="251" t="s">
        <v>433</v>
      </c>
      <c r="D132" s="251" t="s">
        <v>434</v>
      </c>
      <c r="E132" s="251" t="s">
        <v>442</v>
      </c>
      <c r="F132" s="251" t="s">
        <v>89</v>
      </c>
    </row>
    <row r="133" spans="1:6" ht="12.75">
      <c r="A133" s="11"/>
      <c r="B133" s="58"/>
      <c r="C133" s="241"/>
      <c r="D133" s="241"/>
      <c r="E133" s="241"/>
      <c r="F133" s="240"/>
    </row>
    <row r="134" spans="1:6" ht="24" customHeight="1">
      <c r="A134" s="11">
        <v>74</v>
      </c>
      <c r="B134" s="151" t="s">
        <v>148</v>
      </c>
      <c r="C134" s="240">
        <f>C136</f>
        <v>0</v>
      </c>
      <c r="D134" s="240">
        <f>D136</f>
        <v>0</v>
      </c>
      <c r="E134" s="240">
        <f>E136</f>
        <v>0</v>
      </c>
      <c r="F134" s="240">
        <f>SUM(C134:E134)</f>
        <v>0</v>
      </c>
    </row>
    <row r="135" spans="1:6" ht="12.75">
      <c r="A135" s="11"/>
      <c r="B135" s="118"/>
      <c r="C135" s="241"/>
      <c r="D135" s="241"/>
      <c r="E135" s="241"/>
      <c r="F135" s="240"/>
    </row>
    <row r="136" spans="1:6" ht="21.75">
      <c r="A136" s="11">
        <v>75</v>
      </c>
      <c r="B136" s="144" t="s">
        <v>66</v>
      </c>
      <c r="C136" s="240">
        <f>C137</f>
        <v>0</v>
      </c>
      <c r="D136" s="240">
        <f>D137</f>
        <v>0</v>
      </c>
      <c r="E136" s="240">
        <f>E137</f>
        <v>0</v>
      </c>
      <c r="F136" s="240">
        <f>SUM(C136:E136)</f>
        <v>0</v>
      </c>
    </row>
    <row r="137" spans="1:6" ht="12.75">
      <c r="A137" s="11">
        <f>A136+1</f>
        <v>76</v>
      </c>
      <c r="B137" s="118" t="s">
        <v>193</v>
      </c>
      <c r="C137" s="241"/>
      <c r="D137" s="241">
        <v>0</v>
      </c>
      <c r="E137" s="241"/>
      <c r="F137" s="240">
        <f>SUM(C137:E137)</f>
        <v>0</v>
      </c>
    </row>
    <row r="138" spans="1:6" s="108" customFormat="1" ht="12.75">
      <c r="A138" s="11"/>
      <c r="B138" s="58"/>
      <c r="C138" s="106"/>
      <c r="D138" s="106"/>
      <c r="E138" s="106"/>
      <c r="F138" s="106"/>
    </row>
    <row r="139" spans="1:6" s="119" customFormat="1" ht="24.75" customHeight="1">
      <c r="A139" s="7">
        <v>77</v>
      </c>
      <c r="B139" s="24" t="s">
        <v>484</v>
      </c>
      <c r="C139" s="35">
        <f>SUM(C13,C85,C122)</f>
        <v>6927</v>
      </c>
      <c r="D139" s="35">
        <f>SUM(D13,D85,D122)</f>
        <v>12006</v>
      </c>
      <c r="E139" s="35">
        <f>SUM(E13,E85,E122)</f>
        <v>37274</v>
      </c>
      <c r="F139" s="35">
        <f>SUM(C139:E139)</f>
        <v>56207</v>
      </c>
    </row>
    <row r="140" spans="1:6" s="108" customFormat="1" ht="25.5" customHeight="1">
      <c r="A140" s="7">
        <f>A139+1</f>
        <v>78</v>
      </c>
      <c r="B140" s="12" t="s">
        <v>485</v>
      </c>
      <c r="C140" s="35">
        <f>SUM(C14,C79)</f>
        <v>0</v>
      </c>
      <c r="D140" s="35">
        <f>SUM(D14,D79)</f>
        <v>0</v>
      </c>
      <c r="E140" s="35">
        <f>SUM(E14,E79)</f>
        <v>500</v>
      </c>
      <c r="F140" s="35">
        <f>SUM(C140:E140)</f>
        <v>500</v>
      </c>
    </row>
    <row r="141" spans="1:6" s="108" customFormat="1" ht="15" customHeight="1">
      <c r="A141" s="7">
        <f>A140+1</f>
        <v>79</v>
      </c>
      <c r="B141" s="24" t="s">
        <v>146</v>
      </c>
      <c r="C141" s="35">
        <f>SUM(C16,C56,C66,C100,C115,C134)</f>
        <v>255501</v>
      </c>
      <c r="D141" s="35">
        <f>SUM(D16,D56,D66,D100,D115,D134)</f>
        <v>155614</v>
      </c>
      <c r="E141" s="35">
        <f>SUM(E16,E56,E66,E100,E115,E134)</f>
        <v>0</v>
      </c>
      <c r="F141" s="35">
        <f>SUM(C141:E141)</f>
        <v>411115</v>
      </c>
    </row>
    <row r="142" spans="1:6" s="108" customFormat="1" ht="12.75">
      <c r="A142" s="11"/>
      <c r="B142" s="12"/>
      <c r="C142" s="106"/>
      <c r="D142" s="106"/>
      <c r="E142" s="106"/>
      <c r="F142" s="106"/>
    </row>
    <row r="143" spans="1:6" s="119" customFormat="1" ht="24.75" customHeight="1">
      <c r="A143" s="7">
        <v>80</v>
      </c>
      <c r="B143" s="18" t="s">
        <v>97</v>
      </c>
      <c r="C143" s="35">
        <f>C139+C140+C141</f>
        <v>262428</v>
      </c>
      <c r="D143" s="35">
        <f>D139+D140+D141</f>
        <v>167620</v>
      </c>
      <c r="E143" s="35">
        <f>E139+E140+E141</f>
        <v>37774</v>
      </c>
      <c r="F143" s="35">
        <f>SUM(C143:E143)</f>
        <v>467822</v>
      </c>
    </row>
    <row r="144" spans="1:6" s="119" customFormat="1" ht="12.75" customHeight="1">
      <c r="A144" s="65"/>
      <c r="B144" s="132"/>
      <c r="C144" s="131"/>
      <c r="D144" s="131"/>
      <c r="E144" s="131"/>
      <c r="F144" s="131"/>
    </row>
    <row r="145" spans="1:6" ht="12.75">
      <c r="A145" s="11">
        <v>81</v>
      </c>
      <c r="B145" s="237" t="s">
        <v>175</v>
      </c>
      <c r="C145" s="238">
        <f>SUM(C147,C152)</f>
        <v>0</v>
      </c>
      <c r="D145" s="238">
        <f>SUM(D147,D152)</f>
        <v>124963</v>
      </c>
      <c r="E145" s="238">
        <f>SUM(E147,E152)</f>
        <v>0</v>
      </c>
      <c r="F145" s="240">
        <f>SUM(C145:E145)</f>
        <v>124963</v>
      </c>
    </row>
    <row r="146" spans="1:6" ht="12.75">
      <c r="A146" s="11"/>
      <c r="B146" s="144"/>
      <c r="C146" s="240"/>
      <c r="D146" s="240"/>
      <c r="E146" s="240"/>
      <c r="F146" s="240"/>
    </row>
    <row r="147" spans="1:6" s="239" customFormat="1" ht="27.75" customHeight="1">
      <c r="A147" s="11">
        <v>82</v>
      </c>
      <c r="B147" s="151" t="s">
        <v>221</v>
      </c>
      <c r="C147" s="240">
        <f>SUM(C149:C150)</f>
        <v>0</v>
      </c>
      <c r="D147" s="240">
        <f>SUM(D149:D150)</f>
        <v>441</v>
      </c>
      <c r="E147" s="240">
        <f>SUM(E149:E150)</f>
        <v>0</v>
      </c>
      <c r="F147" s="240">
        <f aca="true" t="shared" si="4" ref="F147:F162">SUM(C147:E147)</f>
        <v>441</v>
      </c>
    </row>
    <row r="148" spans="1:6" s="239" customFormat="1" ht="13.5">
      <c r="A148" s="11"/>
      <c r="B148" s="237"/>
      <c r="C148" s="238"/>
      <c r="D148" s="238"/>
      <c r="E148" s="238"/>
      <c r="F148" s="240"/>
    </row>
    <row r="149" spans="1:6" ht="24.75" customHeight="1">
      <c r="A149" s="11">
        <v>83</v>
      </c>
      <c r="B149" s="144" t="s">
        <v>486</v>
      </c>
      <c r="C149" s="240">
        <v>0</v>
      </c>
      <c r="D149" s="240">
        <v>441</v>
      </c>
      <c r="E149" s="240"/>
      <c r="F149" s="240">
        <f t="shared" si="4"/>
        <v>441</v>
      </c>
    </row>
    <row r="150" spans="1:6" ht="24.75" customHeight="1">
      <c r="A150" s="11">
        <f>A149+1</f>
        <v>84</v>
      </c>
      <c r="B150" s="12" t="s">
        <v>487</v>
      </c>
      <c r="C150" s="97"/>
      <c r="D150" s="97">
        <v>0</v>
      </c>
      <c r="E150" s="97"/>
      <c r="F150" s="240">
        <f t="shared" si="4"/>
        <v>0</v>
      </c>
    </row>
    <row r="151" spans="1:6" ht="12.75">
      <c r="A151" s="11"/>
      <c r="B151" s="144"/>
      <c r="C151" s="240"/>
      <c r="D151" s="240"/>
      <c r="E151" s="240"/>
      <c r="F151" s="240"/>
    </row>
    <row r="152" spans="1:6" ht="12.75">
      <c r="A152" s="11">
        <v>85</v>
      </c>
      <c r="B152" s="85" t="s">
        <v>222</v>
      </c>
      <c r="C152" s="240">
        <f>SUM(C154:C155)</f>
        <v>0</v>
      </c>
      <c r="D152" s="240">
        <f>SUM(D154:D155)</f>
        <v>124522</v>
      </c>
      <c r="E152" s="240">
        <f>SUM(E154:E155)</f>
        <v>0</v>
      </c>
      <c r="F152" s="240">
        <f t="shared" si="4"/>
        <v>124522</v>
      </c>
    </row>
    <row r="153" spans="1:6" ht="12.75">
      <c r="A153" s="11"/>
      <c r="B153" s="144"/>
      <c r="C153" s="240"/>
      <c r="D153" s="240"/>
      <c r="E153" s="240"/>
      <c r="F153" s="240"/>
    </row>
    <row r="154" spans="1:6" ht="12.75">
      <c r="A154" s="11">
        <v>86</v>
      </c>
      <c r="B154" s="144" t="s">
        <v>223</v>
      </c>
      <c r="C154" s="240">
        <v>0</v>
      </c>
      <c r="D154" s="240">
        <v>60810</v>
      </c>
      <c r="E154" s="240">
        <v>0</v>
      </c>
      <c r="F154" s="240">
        <f t="shared" si="4"/>
        <v>60810</v>
      </c>
    </row>
    <row r="155" spans="1:6" ht="12.75">
      <c r="A155" s="11">
        <f>A154+1</f>
        <v>87</v>
      </c>
      <c r="B155" s="144" t="s">
        <v>224</v>
      </c>
      <c r="C155" s="240"/>
      <c r="D155" s="240">
        <v>63712</v>
      </c>
      <c r="E155" s="240"/>
      <c r="F155" s="240">
        <f t="shared" si="4"/>
        <v>63712</v>
      </c>
    </row>
    <row r="156" spans="1:6" ht="12.75">
      <c r="A156" s="11"/>
      <c r="B156" s="144"/>
      <c r="C156" s="240"/>
      <c r="D156" s="240"/>
      <c r="E156" s="240"/>
      <c r="F156" s="240"/>
    </row>
    <row r="157" spans="1:6" ht="12.75">
      <c r="A157" s="11">
        <v>88</v>
      </c>
      <c r="B157" s="237" t="s">
        <v>101</v>
      </c>
      <c r="C157" s="238">
        <f>SUM(C159:C163)</f>
        <v>0</v>
      </c>
      <c r="D157" s="238">
        <f>SUM(D159:D163)</f>
        <v>0</v>
      </c>
      <c r="E157" s="238">
        <f>SUM(E159:E163)</f>
        <v>0</v>
      </c>
      <c r="F157" s="240">
        <f t="shared" si="4"/>
        <v>0</v>
      </c>
    </row>
    <row r="158" spans="1:6" ht="12.75">
      <c r="A158" s="11"/>
      <c r="B158" s="244"/>
      <c r="C158" s="241"/>
      <c r="D158" s="241"/>
      <c r="E158" s="241"/>
      <c r="F158" s="240"/>
    </row>
    <row r="159" spans="1:6" s="242" customFormat="1" ht="12.75">
      <c r="A159" s="11">
        <f>A157+1</f>
        <v>89</v>
      </c>
      <c r="B159" s="144" t="s">
        <v>67</v>
      </c>
      <c r="C159" s="240">
        <v>0</v>
      </c>
      <c r="D159" s="240">
        <v>0</v>
      </c>
      <c r="E159" s="240">
        <v>0</v>
      </c>
      <c r="F159" s="240">
        <f t="shared" si="4"/>
        <v>0</v>
      </c>
    </row>
    <row r="160" spans="1:6" s="242" customFormat="1" ht="12.75">
      <c r="A160" s="11">
        <f>A159+1</f>
        <v>90</v>
      </c>
      <c r="B160" s="144" t="s">
        <v>169</v>
      </c>
      <c r="C160" s="240">
        <v>0</v>
      </c>
      <c r="D160" s="240">
        <v>0</v>
      </c>
      <c r="E160" s="240">
        <v>0</v>
      </c>
      <c r="F160" s="240">
        <f t="shared" si="4"/>
        <v>0</v>
      </c>
    </row>
    <row r="161" spans="1:6" s="242" customFormat="1" ht="12.75">
      <c r="A161" s="11">
        <f>A160+1</f>
        <v>91</v>
      </c>
      <c r="B161" s="144" t="s">
        <v>195</v>
      </c>
      <c r="C161" s="240">
        <v>0</v>
      </c>
      <c r="D161" s="240">
        <v>0</v>
      </c>
      <c r="E161" s="240">
        <v>0</v>
      </c>
      <c r="F161" s="240">
        <f t="shared" si="4"/>
        <v>0</v>
      </c>
    </row>
    <row r="162" spans="1:6" s="242" customFormat="1" ht="12.75">
      <c r="A162" s="11">
        <f>A161+1</f>
        <v>92</v>
      </c>
      <c r="B162" s="144" t="s">
        <v>47</v>
      </c>
      <c r="C162" s="240">
        <v>0</v>
      </c>
      <c r="D162" s="240">
        <v>0</v>
      </c>
      <c r="E162" s="240">
        <v>0</v>
      </c>
      <c r="F162" s="240">
        <f t="shared" si="4"/>
        <v>0</v>
      </c>
    </row>
    <row r="163" spans="1:6" s="242" customFormat="1" ht="12.75">
      <c r="A163" s="11"/>
      <c r="B163" s="144"/>
      <c r="C163" s="240"/>
      <c r="D163" s="240"/>
      <c r="E163" s="240"/>
      <c r="F163" s="240"/>
    </row>
    <row r="164" spans="1:6" ht="12.75">
      <c r="A164" s="11"/>
      <c r="B164" s="118"/>
      <c r="C164" s="241"/>
      <c r="D164" s="241"/>
      <c r="E164" s="241"/>
      <c r="F164" s="241"/>
    </row>
    <row r="165" spans="1:6" ht="24.75" customHeight="1">
      <c r="A165" s="7">
        <v>93</v>
      </c>
      <c r="B165" s="18" t="s">
        <v>136</v>
      </c>
      <c r="C165" s="35">
        <f>C143+C157+C145</f>
        <v>262428</v>
      </c>
      <c r="D165" s="35">
        <f>D143+D157+D145</f>
        <v>292583</v>
      </c>
      <c r="E165" s="35">
        <f>E143+E157+E145</f>
        <v>37774</v>
      </c>
      <c r="F165" s="35">
        <f>SUM(C165:E165)</f>
        <v>592785</v>
      </c>
    </row>
    <row r="166" spans="1:6" ht="12.75">
      <c r="A166" s="53"/>
      <c r="B166" s="216"/>
      <c r="C166" s="250"/>
      <c r="D166" s="250"/>
      <c r="E166" s="250"/>
      <c r="F166" s="250"/>
    </row>
    <row r="167" spans="1:6" ht="12.75">
      <c r="A167" s="53"/>
      <c r="B167" s="216"/>
      <c r="C167" s="250"/>
      <c r="D167" s="250"/>
      <c r="E167" s="250"/>
      <c r="F167" s="250"/>
    </row>
    <row r="168" spans="1:6" ht="12.75">
      <c r="A168" s="53"/>
      <c r="B168" s="216"/>
      <c r="C168" s="250"/>
      <c r="D168" s="250"/>
      <c r="E168" s="250"/>
      <c r="F168" s="250"/>
    </row>
    <row r="169" spans="1:6" ht="12.75">
      <c r="A169" s="53"/>
      <c r="B169" s="216"/>
      <c r="C169" s="250"/>
      <c r="D169" s="250"/>
      <c r="E169" s="250"/>
      <c r="F169" s="250"/>
    </row>
    <row r="170" spans="1:6" ht="12.75">
      <c r="A170" s="53"/>
      <c r="B170" s="216"/>
      <c r="C170" s="250"/>
      <c r="D170" s="250"/>
      <c r="E170" s="250"/>
      <c r="F170" s="250"/>
    </row>
    <row r="171" spans="1:6" ht="12.75">
      <c r="A171" s="53"/>
      <c r="B171" s="216"/>
      <c r="C171" s="250"/>
      <c r="D171" s="250"/>
      <c r="E171" s="250"/>
      <c r="F171" s="250"/>
    </row>
    <row r="172" spans="1:6" ht="12.75">
      <c r="A172" s="53"/>
      <c r="B172" s="216"/>
      <c r="C172" s="250"/>
      <c r="D172" s="250"/>
      <c r="E172" s="250"/>
      <c r="F172" s="250"/>
    </row>
    <row r="173" spans="1:6" ht="12.75">
      <c r="A173" s="53"/>
      <c r="B173" s="216"/>
      <c r="C173" s="250"/>
      <c r="D173" s="250"/>
      <c r="E173" s="250"/>
      <c r="F173" s="250"/>
    </row>
    <row r="174" spans="1:6" ht="12.75">
      <c r="A174" s="53"/>
      <c r="B174" s="216"/>
      <c r="C174" s="250"/>
      <c r="D174" s="250"/>
      <c r="E174" s="250"/>
      <c r="F174" s="250"/>
    </row>
    <row r="175" spans="1:6" ht="12.75">
      <c r="A175" s="53"/>
      <c r="B175" s="216"/>
      <c r="C175" s="250"/>
      <c r="D175" s="250"/>
      <c r="E175" s="250"/>
      <c r="F175" s="250"/>
    </row>
    <row r="176" spans="1:6" ht="12.75">
      <c r="A176" s="53"/>
      <c r="B176" s="216"/>
      <c r="C176" s="250"/>
      <c r="D176" s="250"/>
      <c r="E176" s="250"/>
      <c r="F176" s="250"/>
    </row>
    <row r="177" spans="1:6" ht="12.75">
      <c r="A177" s="53"/>
      <c r="B177" s="216"/>
      <c r="C177" s="250"/>
      <c r="D177" s="250"/>
      <c r="E177" s="250"/>
      <c r="F177" s="250"/>
    </row>
    <row r="178" spans="1:6" ht="12.75">
      <c r="A178" s="53"/>
      <c r="B178" s="216"/>
      <c r="C178" s="250"/>
      <c r="D178" s="250"/>
      <c r="E178" s="250"/>
      <c r="F178" s="250"/>
    </row>
    <row r="179" spans="1:6" ht="12.75">
      <c r="A179" s="53"/>
      <c r="B179" s="216"/>
      <c r="C179" s="250"/>
      <c r="D179" s="250"/>
      <c r="E179" s="250"/>
      <c r="F179" s="250"/>
    </row>
  </sheetData>
  <sheetProtection/>
  <mergeCells count="6">
    <mergeCell ref="C98:F98"/>
    <mergeCell ref="C131:F131"/>
    <mergeCell ref="A1:F1"/>
    <mergeCell ref="A3:F3"/>
    <mergeCell ref="C6:F6"/>
    <mergeCell ref="C52:F52"/>
  </mergeCells>
  <printOptions/>
  <pageMargins left="0.25" right="0.25" top="0.75" bottom="0.75" header="0.3" footer="0.3"/>
  <pageSetup orientation="portrait" paperSize="9" r:id="rId1"/>
  <rowBreaks count="3" manualBreakCount="3">
    <brk id="49" max="255" man="1"/>
    <brk id="95" max="255" man="1"/>
    <brk id="1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140625" style="40" customWidth="1"/>
    <col min="2" max="2" width="38.00390625" style="233" customWidth="1"/>
    <col min="3" max="3" width="10.8515625" style="288" customWidth="1"/>
    <col min="4" max="4" width="11.00390625" style="136" customWidth="1"/>
    <col min="5" max="5" width="10.8515625" style="136" customWidth="1"/>
    <col min="6" max="6" width="10.7109375" style="136" customWidth="1"/>
    <col min="7" max="16384" width="9.140625" style="233" customWidth="1"/>
  </cols>
  <sheetData>
    <row r="1" spans="1:6" ht="12.75">
      <c r="A1" s="353" t="s">
        <v>616</v>
      </c>
      <c r="B1" s="353"/>
      <c r="C1" s="353"/>
      <c r="D1" s="353"/>
      <c r="E1" s="353"/>
      <c r="F1" s="353"/>
    </row>
    <row r="2" spans="1:6" ht="12.75">
      <c r="A2" s="298"/>
      <c r="B2" s="252"/>
      <c r="C2" s="252"/>
      <c r="D2" s="252"/>
      <c r="E2" s="252"/>
      <c r="F2" s="252"/>
    </row>
    <row r="4" spans="1:6" ht="12.75">
      <c r="A4" s="53"/>
      <c r="B4" s="216"/>
      <c r="C4" s="250"/>
      <c r="D4" s="250"/>
      <c r="E4" s="250"/>
      <c r="F4" s="250"/>
    </row>
    <row r="5" spans="1:6" ht="30" customHeight="1">
      <c r="A5" s="377" t="s">
        <v>570</v>
      </c>
      <c r="B5" s="377"/>
      <c r="C5" s="377"/>
      <c r="D5" s="377"/>
      <c r="E5" s="377"/>
      <c r="F5" s="377"/>
    </row>
    <row r="6" spans="2:6" ht="12.75" customHeight="1">
      <c r="B6" s="122"/>
      <c r="C6" s="134"/>
      <c r="D6" s="122"/>
      <c r="E6" s="122"/>
      <c r="F6" s="122"/>
    </row>
    <row r="7" spans="1:6" s="216" customFormat="1" ht="11.25">
      <c r="A7" s="7"/>
      <c r="B7" s="234" t="s">
        <v>103</v>
      </c>
      <c r="C7" s="234" t="s">
        <v>104</v>
      </c>
      <c r="D7" s="234" t="s">
        <v>105</v>
      </c>
      <c r="E7" s="234" t="s">
        <v>106</v>
      </c>
      <c r="F7" s="234" t="s">
        <v>431</v>
      </c>
    </row>
    <row r="8" spans="1:6" s="216" customFormat="1" ht="11.25" customHeight="1">
      <c r="A8" s="7"/>
      <c r="B8" s="234"/>
      <c r="C8" s="373" t="s">
        <v>564</v>
      </c>
      <c r="D8" s="374"/>
      <c r="E8" s="374"/>
      <c r="F8" s="375"/>
    </row>
    <row r="9" spans="1:6" s="242" customFormat="1" ht="37.5" customHeight="1">
      <c r="A9" s="65" t="s">
        <v>7</v>
      </c>
      <c r="B9" s="263" t="s">
        <v>8</v>
      </c>
      <c r="C9" s="251" t="s">
        <v>433</v>
      </c>
      <c r="D9" s="251" t="s">
        <v>434</v>
      </c>
      <c r="E9" s="251" t="s">
        <v>442</v>
      </c>
      <c r="F9" s="251" t="s">
        <v>89</v>
      </c>
    </row>
    <row r="10" spans="1:6" ht="12.75">
      <c r="A10" s="253"/>
      <c r="B10" s="235"/>
      <c r="C10" s="248"/>
      <c r="D10" s="248"/>
      <c r="E10" s="248"/>
      <c r="F10" s="248"/>
    </row>
    <row r="11" spans="1:6" s="242" customFormat="1" ht="12.75">
      <c r="A11" s="11">
        <v>1</v>
      </c>
      <c r="B11" s="237" t="s">
        <v>138</v>
      </c>
      <c r="C11" s="240">
        <f>C13+C28</f>
        <v>164291</v>
      </c>
      <c r="D11" s="240">
        <f>D13+D28</f>
        <v>126839</v>
      </c>
      <c r="E11" s="240">
        <f>E13+E28</f>
        <v>117330</v>
      </c>
      <c r="F11" s="240">
        <f>SUM(C11:E11)</f>
        <v>408460</v>
      </c>
    </row>
    <row r="12" spans="1:6" ht="12.75">
      <c r="A12" s="11"/>
      <c r="B12" s="118"/>
      <c r="C12" s="241"/>
      <c r="D12" s="241"/>
      <c r="E12" s="241"/>
      <c r="F12" s="240"/>
    </row>
    <row r="13" spans="1:6" ht="24" customHeight="1">
      <c r="A13" s="11">
        <v>2</v>
      </c>
      <c r="B13" s="151" t="s">
        <v>149</v>
      </c>
      <c r="C13" s="240">
        <f>C15+C22</f>
        <v>38811</v>
      </c>
      <c r="D13" s="240">
        <f>D15+D22</f>
        <v>8806</v>
      </c>
      <c r="E13" s="240">
        <f>E15+E22</f>
        <v>103290</v>
      </c>
      <c r="F13" s="240">
        <f aca="true" t="shared" si="0" ref="F13:F57">SUM(C13:E13)</f>
        <v>150907</v>
      </c>
    </row>
    <row r="14" spans="1:6" ht="12.75">
      <c r="A14" s="11"/>
      <c r="B14" s="144"/>
      <c r="C14" s="240"/>
      <c r="D14" s="238"/>
      <c r="E14" s="238"/>
      <c r="F14" s="240"/>
    </row>
    <row r="15" spans="1:6" ht="21.75">
      <c r="A15" s="11">
        <v>3</v>
      </c>
      <c r="B15" s="144" t="s">
        <v>494</v>
      </c>
      <c r="C15" s="240">
        <f>C16+C17+C18+C19+C20</f>
        <v>38811</v>
      </c>
      <c r="D15" s="240">
        <f>D16+D17+D18+D19+D20</f>
        <v>8806</v>
      </c>
      <c r="E15" s="240">
        <f>E16+E17+E18+E19+E20</f>
        <v>0</v>
      </c>
      <c r="F15" s="240">
        <f t="shared" si="0"/>
        <v>47617</v>
      </c>
    </row>
    <row r="16" spans="1:6" ht="12.75">
      <c r="A16" s="11">
        <f>A15+1</f>
        <v>4</v>
      </c>
      <c r="B16" s="118" t="s">
        <v>22</v>
      </c>
      <c r="C16" s="241">
        <v>13863</v>
      </c>
      <c r="D16" s="241">
        <v>3266</v>
      </c>
      <c r="E16" s="241">
        <v>0</v>
      </c>
      <c r="F16" s="240">
        <f t="shared" si="0"/>
        <v>17129</v>
      </c>
    </row>
    <row r="17" spans="1:6" ht="27" customHeight="1">
      <c r="A17" s="11">
        <f>A16+1</f>
        <v>5</v>
      </c>
      <c r="B17" s="118" t="s">
        <v>150</v>
      </c>
      <c r="C17" s="241">
        <v>3848</v>
      </c>
      <c r="D17" s="241">
        <v>900</v>
      </c>
      <c r="E17" s="241">
        <v>0</v>
      </c>
      <c r="F17" s="240">
        <f t="shared" si="0"/>
        <v>4748</v>
      </c>
    </row>
    <row r="18" spans="1:6" ht="12.75">
      <c r="A18" s="11">
        <f>A17+1</f>
        <v>6</v>
      </c>
      <c r="B18" s="118" t="s">
        <v>153</v>
      </c>
      <c r="C18" s="241">
        <v>21100</v>
      </c>
      <c r="D18" s="241">
        <v>4640</v>
      </c>
      <c r="E18" s="241">
        <v>0</v>
      </c>
      <c r="F18" s="240">
        <f t="shared" si="0"/>
        <v>25740</v>
      </c>
    </row>
    <row r="19" spans="1:6" ht="12.75">
      <c r="A19" s="11">
        <f>A18+1</f>
        <v>7</v>
      </c>
      <c r="B19" s="118" t="s">
        <v>23</v>
      </c>
      <c r="C19" s="241">
        <v>0</v>
      </c>
      <c r="D19" s="241">
        <v>0</v>
      </c>
      <c r="E19" s="241">
        <v>0</v>
      </c>
      <c r="F19" s="240">
        <f t="shared" si="0"/>
        <v>0</v>
      </c>
    </row>
    <row r="20" spans="1:6" ht="12.75">
      <c r="A20" s="11">
        <f>A19+1</f>
        <v>8</v>
      </c>
      <c r="B20" s="118" t="s">
        <v>151</v>
      </c>
      <c r="C20" s="241">
        <v>0</v>
      </c>
      <c r="D20" s="241">
        <v>0</v>
      </c>
      <c r="E20" s="241">
        <v>0</v>
      </c>
      <c r="F20" s="240">
        <f t="shared" si="0"/>
        <v>0</v>
      </c>
    </row>
    <row r="21" spans="1:6" ht="12.75">
      <c r="A21" s="11"/>
      <c r="B21" s="118"/>
      <c r="C21" s="241"/>
      <c r="D21" s="241"/>
      <c r="E21" s="241"/>
      <c r="F21" s="240"/>
    </row>
    <row r="22" spans="1:6" ht="26.25" customHeight="1">
      <c r="A22" s="11">
        <v>9</v>
      </c>
      <c r="B22" s="144" t="s">
        <v>488</v>
      </c>
      <c r="C22" s="240">
        <f>SUM(C23:C26)</f>
        <v>0</v>
      </c>
      <c r="D22" s="240">
        <f>SUM(D23:D26)</f>
        <v>0</v>
      </c>
      <c r="E22" s="240">
        <f>SUM(E23:E26)</f>
        <v>103290</v>
      </c>
      <c r="F22" s="240">
        <f t="shared" si="0"/>
        <v>103290</v>
      </c>
    </row>
    <row r="23" spans="1:6" ht="12.75">
      <c r="A23" s="11">
        <f>A22+1</f>
        <v>10</v>
      </c>
      <c r="B23" s="118" t="s">
        <v>154</v>
      </c>
      <c r="C23" s="241">
        <v>0</v>
      </c>
      <c r="D23" s="241">
        <v>0</v>
      </c>
      <c r="E23" s="241">
        <v>66578</v>
      </c>
      <c r="F23" s="240">
        <f t="shared" si="0"/>
        <v>66578</v>
      </c>
    </row>
    <row r="24" spans="1:6" ht="28.5" customHeight="1">
      <c r="A24" s="11">
        <f>A23+1</f>
        <v>11</v>
      </c>
      <c r="B24" s="118" t="s">
        <v>165</v>
      </c>
      <c r="C24" s="241">
        <v>0</v>
      </c>
      <c r="D24" s="241">
        <v>0</v>
      </c>
      <c r="E24" s="241">
        <v>17929</v>
      </c>
      <c r="F24" s="240">
        <f t="shared" si="0"/>
        <v>17929</v>
      </c>
    </row>
    <row r="25" spans="1:6" ht="12.75">
      <c r="A25" s="11">
        <f>A24+1</f>
        <v>12</v>
      </c>
      <c r="B25" s="118" t="s">
        <v>155</v>
      </c>
      <c r="C25" s="241">
        <v>0</v>
      </c>
      <c r="D25" s="241">
        <v>0</v>
      </c>
      <c r="E25" s="241">
        <v>18783</v>
      </c>
      <c r="F25" s="240">
        <f t="shared" si="0"/>
        <v>18783</v>
      </c>
    </row>
    <row r="26" spans="1:6" ht="12.75">
      <c r="A26" s="11">
        <f>A25+1</f>
        <v>13</v>
      </c>
      <c r="B26" s="118" t="s">
        <v>156</v>
      </c>
      <c r="C26" s="241">
        <v>0</v>
      </c>
      <c r="D26" s="241">
        <v>0</v>
      </c>
      <c r="E26" s="241">
        <v>0</v>
      </c>
      <c r="F26" s="240">
        <f t="shared" si="0"/>
        <v>0</v>
      </c>
    </row>
    <row r="27" spans="1:6" ht="12.75">
      <c r="A27" s="11"/>
      <c r="B27" s="118"/>
      <c r="C27" s="241"/>
      <c r="D27" s="241"/>
      <c r="E27" s="241"/>
      <c r="F27" s="240"/>
    </row>
    <row r="28" spans="1:6" ht="12.75">
      <c r="A28" s="11">
        <v>14</v>
      </c>
      <c r="B28" s="144" t="s">
        <v>157</v>
      </c>
      <c r="C28" s="240">
        <f>SUM(C29:C35)</f>
        <v>125480</v>
      </c>
      <c r="D28" s="240">
        <f>SUM(D29:D35)</f>
        <v>118033</v>
      </c>
      <c r="E28" s="240">
        <f>SUM(E29:E35)</f>
        <v>14040</v>
      </c>
      <c r="F28" s="240">
        <f t="shared" si="0"/>
        <v>257553</v>
      </c>
    </row>
    <row r="29" spans="1:6" ht="12.75">
      <c r="A29" s="11">
        <f aca="true" t="shared" si="1" ref="A29:A35">A28+1</f>
        <v>15</v>
      </c>
      <c r="B29" s="118" t="s">
        <v>154</v>
      </c>
      <c r="C29" s="241">
        <v>2650</v>
      </c>
      <c r="D29" s="241">
        <v>30401</v>
      </c>
      <c r="E29" s="241">
        <v>9649</v>
      </c>
      <c r="F29" s="240">
        <f t="shared" si="0"/>
        <v>42700</v>
      </c>
    </row>
    <row r="30" spans="1:6" ht="24.75" customHeight="1">
      <c r="A30" s="11">
        <f t="shared" si="1"/>
        <v>16</v>
      </c>
      <c r="B30" s="118" t="s">
        <v>165</v>
      </c>
      <c r="C30" s="241">
        <v>747</v>
      </c>
      <c r="D30" s="241">
        <v>7101</v>
      </c>
      <c r="E30" s="241">
        <v>2609</v>
      </c>
      <c r="F30" s="240">
        <f t="shared" si="0"/>
        <v>10457</v>
      </c>
    </row>
    <row r="31" spans="1:6" ht="12.75">
      <c r="A31" s="11">
        <f t="shared" si="1"/>
        <v>17</v>
      </c>
      <c r="B31" s="118" t="s">
        <v>158</v>
      </c>
      <c r="C31" s="241">
        <v>36980</v>
      </c>
      <c r="D31" s="241">
        <v>31202</v>
      </c>
      <c r="E31" s="241">
        <v>610</v>
      </c>
      <c r="F31" s="240">
        <f t="shared" si="0"/>
        <v>68792</v>
      </c>
    </row>
    <row r="32" spans="1:6" ht="12.75">
      <c r="A32" s="11">
        <f t="shared" si="1"/>
        <v>18</v>
      </c>
      <c r="B32" s="118" t="s">
        <v>227</v>
      </c>
      <c r="C32" s="241">
        <v>4100</v>
      </c>
      <c r="D32" s="241">
        <v>3653</v>
      </c>
      <c r="E32" s="241">
        <v>0</v>
      </c>
      <c r="F32" s="240">
        <f t="shared" si="0"/>
        <v>7753</v>
      </c>
    </row>
    <row r="33" spans="1:6" ht="12.75">
      <c r="A33" s="11">
        <f t="shared" si="1"/>
        <v>19</v>
      </c>
      <c r="B33" s="118" t="s">
        <v>557</v>
      </c>
      <c r="C33" s="241">
        <v>4962</v>
      </c>
      <c r="D33" s="241">
        <v>0</v>
      </c>
      <c r="E33" s="241">
        <v>0</v>
      </c>
      <c r="F33" s="240">
        <f t="shared" si="0"/>
        <v>4962</v>
      </c>
    </row>
    <row r="34" spans="1:6" ht="12.75">
      <c r="A34" s="11">
        <f t="shared" si="1"/>
        <v>20</v>
      </c>
      <c r="B34" s="118" t="s">
        <v>167</v>
      </c>
      <c r="C34" s="241">
        <v>76041</v>
      </c>
      <c r="D34" s="241">
        <v>11602</v>
      </c>
      <c r="E34" s="241">
        <v>1172</v>
      </c>
      <c r="F34" s="240">
        <f t="shared" si="0"/>
        <v>88815</v>
      </c>
    </row>
    <row r="35" spans="1:6" ht="12.75">
      <c r="A35" s="11">
        <f t="shared" si="1"/>
        <v>21</v>
      </c>
      <c r="B35" s="118" t="s">
        <v>162</v>
      </c>
      <c r="C35" s="241">
        <v>0</v>
      </c>
      <c r="D35" s="241">
        <v>34074</v>
      </c>
      <c r="E35" s="241">
        <v>0</v>
      </c>
      <c r="F35" s="240">
        <f t="shared" si="0"/>
        <v>34074</v>
      </c>
    </row>
    <row r="36" spans="1:6" ht="12.75">
      <c r="A36" s="11"/>
      <c r="B36" s="144"/>
      <c r="C36" s="240"/>
      <c r="D36" s="240"/>
      <c r="E36" s="240"/>
      <c r="F36" s="240"/>
    </row>
    <row r="37" spans="1:6" s="242" customFormat="1" ht="12.75">
      <c r="A37" s="11">
        <v>22</v>
      </c>
      <c r="B37" s="237" t="s">
        <v>152</v>
      </c>
      <c r="C37" s="238">
        <f>SUM(C52,C57,C70)</f>
        <v>74121</v>
      </c>
      <c r="D37" s="238">
        <f>SUM(D52,D57,D70)</f>
        <v>107557</v>
      </c>
      <c r="E37" s="238">
        <f>SUM(E52,E57,E70)</f>
        <v>2647</v>
      </c>
      <c r="F37" s="240">
        <f t="shared" si="0"/>
        <v>184325</v>
      </c>
    </row>
    <row r="38" spans="1:6" ht="12.75">
      <c r="A38" s="11"/>
      <c r="B38" s="118"/>
      <c r="C38" s="241"/>
      <c r="D38" s="241"/>
      <c r="E38" s="241"/>
      <c r="F38" s="240"/>
    </row>
    <row r="39" spans="1:6" ht="12.75">
      <c r="A39" s="11">
        <v>23</v>
      </c>
      <c r="B39" s="118" t="s">
        <v>489</v>
      </c>
      <c r="C39" s="241">
        <v>2032</v>
      </c>
      <c r="D39" s="241">
        <v>128</v>
      </c>
      <c r="E39" s="241">
        <v>0</v>
      </c>
      <c r="F39" s="240">
        <f t="shared" si="0"/>
        <v>2160</v>
      </c>
    </row>
    <row r="40" spans="1:6" ht="24.75" customHeight="1">
      <c r="A40" s="254">
        <f>A39+1</f>
        <v>24</v>
      </c>
      <c r="B40" s="153" t="s">
        <v>490</v>
      </c>
      <c r="C40" s="245">
        <v>0</v>
      </c>
      <c r="D40" s="245">
        <v>0</v>
      </c>
      <c r="E40" s="245">
        <v>0</v>
      </c>
      <c r="F40" s="287">
        <f t="shared" si="0"/>
        <v>0</v>
      </c>
    </row>
    <row r="41" spans="1:6" s="247" customFormat="1" ht="12.75">
      <c r="A41" s="148"/>
      <c r="B41" s="264"/>
      <c r="C41" s="276"/>
      <c r="D41" s="276"/>
      <c r="E41" s="276"/>
      <c r="F41" s="276"/>
    </row>
    <row r="42" spans="1:6" s="247" customFormat="1" ht="12.75">
      <c r="A42" s="148"/>
      <c r="B42" s="264"/>
      <c r="C42" s="276"/>
      <c r="D42" s="276"/>
      <c r="E42" s="276"/>
      <c r="F42" s="276"/>
    </row>
    <row r="43" spans="1:6" s="247" customFormat="1" ht="12.75">
      <c r="A43" s="148"/>
      <c r="B43" s="264"/>
      <c r="C43" s="276"/>
      <c r="D43" s="276"/>
      <c r="E43" s="276"/>
      <c r="F43" s="276"/>
    </row>
    <row r="44" spans="1:6" s="247" customFormat="1" ht="12.75">
      <c r="A44" s="148"/>
      <c r="B44" s="264"/>
      <c r="C44" s="276"/>
      <c r="D44" s="276"/>
      <c r="E44" s="276"/>
      <c r="F44" s="276"/>
    </row>
    <row r="45" spans="1:6" s="247" customFormat="1" ht="12.75">
      <c r="A45" s="148"/>
      <c r="B45" s="264"/>
      <c r="C45" s="276"/>
      <c r="D45" s="276"/>
      <c r="E45" s="276"/>
      <c r="F45" s="276"/>
    </row>
    <row r="46" spans="1:6" s="247" customFormat="1" ht="12.75">
      <c r="A46" s="148"/>
      <c r="B46" s="264"/>
      <c r="C46" s="276"/>
      <c r="D46" s="276"/>
      <c r="E46" s="276"/>
      <c r="F46" s="276"/>
    </row>
    <row r="47" spans="1:6" s="247" customFormat="1" ht="12.75">
      <c r="A47" s="148"/>
      <c r="B47" s="264"/>
      <c r="C47" s="276"/>
      <c r="D47" s="276"/>
      <c r="E47" s="276"/>
      <c r="F47" s="276"/>
    </row>
    <row r="48" spans="1:6" s="247" customFormat="1" ht="12.75">
      <c r="A48" s="148"/>
      <c r="B48" s="264"/>
      <c r="C48" s="276"/>
      <c r="D48" s="276"/>
      <c r="E48" s="276"/>
      <c r="F48" s="276"/>
    </row>
    <row r="49" spans="1:6" s="216" customFormat="1" ht="11.25">
      <c r="A49" s="7"/>
      <c r="B49" s="234" t="s">
        <v>103</v>
      </c>
      <c r="C49" s="234" t="s">
        <v>104</v>
      </c>
      <c r="D49" s="234" t="s">
        <v>105</v>
      </c>
      <c r="E49" s="234" t="s">
        <v>106</v>
      </c>
      <c r="F49" s="234" t="s">
        <v>431</v>
      </c>
    </row>
    <row r="50" spans="1:6" s="216" customFormat="1" ht="11.25" customHeight="1">
      <c r="A50" s="7"/>
      <c r="B50" s="234"/>
      <c r="C50" s="373" t="s">
        <v>564</v>
      </c>
      <c r="D50" s="374"/>
      <c r="E50" s="374"/>
      <c r="F50" s="375"/>
    </row>
    <row r="51" spans="1:6" s="242" customFormat="1" ht="37.5" customHeight="1">
      <c r="A51" s="65" t="s">
        <v>7</v>
      </c>
      <c r="B51" s="263" t="s">
        <v>8</v>
      </c>
      <c r="C51" s="275" t="s">
        <v>433</v>
      </c>
      <c r="D51" s="275" t="s">
        <v>434</v>
      </c>
      <c r="E51" s="275" t="s">
        <v>442</v>
      </c>
      <c r="F51" s="275" t="s">
        <v>89</v>
      </c>
    </row>
    <row r="52" spans="1:6" ht="32.25">
      <c r="A52" s="253">
        <v>25</v>
      </c>
      <c r="B52" s="295" t="s">
        <v>542</v>
      </c>
      <c r="C52" s="286">
        <f>SUM(C40,C39)</f>
        <v>2032</v>
      </c>
      <c r="D52" s="286">
        <f>SUM(D40,D39)</f>
        <v>128</v>
      </c>
      <c r="E52" s="286">
        <f>SUM(E40,E39)</f>
        <v>0</v>
      </c>
      <c r="F52" s="285">
        <f t="shared" si="0"/>
        <v>2160</v>
      </c>
    </row>
    <row r="53" spans="1:6" ht="12.75">
      <c r="A53" s="11"/>
      <c r="B53" s="272"/>
      <c r="C53" s="279"/>
      <c r="D53" s="279"/>
      <c r="E53" s="279"/>
      <c r="F53" s="240"/>
    </row>
    <row r="54" spans="1:6" ht="12.75" customHeight="1">
      <c r="A54" s="11">
        <v>26</v>
      </c>
      <c r="B54" s="273" t="s">
        <v>491</v>
      </c>
      <c r="C54" s="280">
        <v>0</v>
      </c>
      <c r="D54" s="280">
        <v>0</v>
      </c>
      <c r="E54" s="280">
        <v>2540</v>
      </c>
      <c r="F54" s="240">
        <f t="shared" si="0"/>
        <v>2540</v>
      </c>
    </row>
    <row r="55" spans="1:6" ht="14.25" customHeight="1">
      <c r="A55" s="11">
        <f>A54+1</f>
        <v>27</v>
      </c>
      <c r="B55" s="273" t="s">
        <v>492</v>
      </c>
      <c r="C55" s="280">
        <v>0</v>
      </c>
      <c r="D55" s="280">
        <v>0</v>
      </c>
      <c r="E55" s="280">
        <v>0</v>
      </c>
      <c r="F55" s="240">
        <f t="shared" si="0"/>
        <v>0</v>
      </c>
    </row>
    <row r="56" spans="1:6" ht="12.75">
      <c r="A56" s="11"/>
      <c r="B56" s="272"/>
      <c r="C56" s="279"/>
      <c r="D56" s="279"/>
      <c r="E56" s="279"/>
      <c r="F56" s="240"/>
    </row>
    <row r="57" spans="1:6" ht="27.75" customHeight="1">
      <c r="A57" s="11">
        <v>28</v>
      </c>
      <c r="B57" s="272" t="s">
        <v>493</v>
      </c>
      <c r="C57" s="279">
        <f>SUM(C55,C54)</f>
        <v>0</v>
      </c>
      <c r="D57" s="279">
        <f>SUM(D55,D54)</f>
        <v>0</v>
      </c>
      <c r="E57" s="279">
        <f>SUM(E55,E54)</f>
        <v>2540</v>
      </c>
      <c r="F57" s="240">
        <f t="shared" si="0"/>
        <v>2540</v>
      </c>
    </row>
    <row r="58" spans="1:6" ht="12.75">
      <c r="A58" s="11"/>
      <c r="B58" s="116"/>
      <c r="C58" s="137"/>
      <c r="D58" s="11"/>
      <c r="E58" s="11"/>
      <c r="F58" s="66"/>
    </row>
    <row r="59" spans="1:6" s="242" customFormat="1" ht="12.75">
      <c r="A59" s="11">
        <v>29</v>
      </c>
      <c r="B59" s="273" t="s">
        <v>168</v>
      </c>
      <c r="C59" s="280">
        <v>1969</v>
      </c>
      <c r="D59" s="280">
        <v>1807</v>
      </c>
      <c r="E59" s="280">
        <v>107</v>
      </c>
      <c r="F59" s="240">
        <f>SUM(C59:E59)</f>
        <v>3883</v>
      </c>
    </row>
    <row r="60" spans="1:6" ht="12.75">
      <c r="A60" s="11">
        <f>A59+1</f>
        <v>30</v>
      </c>
      <c r="B60" s="273" t="s">
        <v>25</v>
      </c>
      <c r="C60" s="280">
        <v>69850</v>
      </c>
      <c r="D60" s="280">
        <v>0</v>
      </c>
      <c r="E60" s="280">
        <v>0</v>
      </c>
      <c r="F60" s="240">
        <f aca="true" t="shared" si="2" ref="F60:F70">SUM(C60:E60)</f>
        <v>69850</v>
      </c>
    </row>
    <row r="61" spans="1:6" ht="25.5" customHeight="1">
      <c r="A61" s="11">
        <f aca="true" t="shared" si="3" ref="A61:A68">A60+1</f>
        <v>31</v>
      </c>
      <c r="B61" s="273" t="s">
        <v>159</v>
      </c>
      <c r="C61" s="280">
        <v>0</v>
      </c>
      <c r="D61" s="280">
        <v>0</v>
      </c>
      <c r="E61" s="280">
        <v>0</v>
      </c>
      <c r="F61" s="240">
        <f t="shared" si="2"/>
        <v>0</v>
      </c>
    </row>
    <row r="62" spans="1:6" ht="27" customHeight="1">
      <c r="A62" s="11">
        <f t="shared" si="3"/>
        <v>32</v>
      </c>
      <c r="B62" s="273" t="s">
        <v>228</v>
      </c>
      <c r="C62" s="280">
        <v>0</v>
      </c>
      <c r="D62" s="280">
        <v>0</v>
      </c>
      <c r="E62" s="280">
        <v>0</v>
      </c>
      <c r="F62" s="240">
        <f t="shared" si="2"/>
        <v>0</v>
      </c>
    </row>
    <row r="63" spans="1:6" ht="12.75">
      <c r="A63" s="11">
        <f t="shared" si="3"/>
        <v>33</v>
      </c>
      <c r="B63" s="273" t="s">
        <v>160</v>
      </c>
      <c r="C63" s="280">
        <v>0</v>
      </c>
      <c r="D63" s="280">
        <v>0</v>
      </c>
      <c r="E63" s="280">
        <v>0</v>
      </c>
      <c r="F63" s="240">
        <f t="shared" si="2"/>
        <v>0</v>
      </c>
    </row>
    <row r="64" spans="1:6" ht="12.75">
      <c r="A64" s="11">
        <f t="shared" si="3"/>
        <v>34</v>
      </c>
      <c r="B64" s="273" t="s">
        <v>229</v>
      </c>
      <c r="C64" s="280">
        <v>0</v>
      </c>
      <c r="D64" s="280">
        <v>2000</v>
      </c>
      <c r="E64" s="280">
        <v>0</v>
      </c>
      <c r="F64" s="240">
        <f t="shared" si="2"/>
        <v>2000</v>
      </c>
    </row>
    <row r="65" spans="1:6" ht="12.75">
      <c r="A65" s="11">
        <f t="shared" si="3"/>
        <v>35</v>
      </c>
      <c r="B65" s="273" t="s">
        <v>230</v>
      </c>
      <c r="C65" s="280">
        <v>270</v>
      </c>
      <c r="D65" s="280">
        <v>0</v>
      </c>
      <c r="E65" s="280">
        <v>0</v>
      </c>
      <c r="F65" s="240">
        <f t="shared" si="2"/>
        <v>270</v>
      </c>
    </row>
    <row r="66" spans="1:6" ht="12.75">
      <c r="A66" s="11"/>
      <c r="B66" s="273" t="s">
        <v>558</v>
      </c>
      <c r="C66" s="280">
        <v>0</v>
      </c>
      <c r="D66" s="280">
        <v>0</v>
      </c>
      <c r="E66" s="280">
        <v>0</v>
      </c>
      <c r="F66" s="240">
        <f t="shared" si="2"/>
        <v>0</v>
      </c>
    </row>
    <row r="67" spans="1:6" ht="11.25" customHeight="1">
      <c r="A67" s="11">
        <f>A65+1</f>
        <v>36</v>
      </c>
      <c r="B67" s="273" t="s">
        <v>73</v>
      </c>
      <c r="C67" s="280">
        <v>0</v>
      </c>
      <c r="D67" s="280">
        <v>103622</v>
      </c>
      <c r="E67" s="280">
        <v>0</v>
      </c>
      <c r="F67" s="240">
        <f t="shared" si="2"/>
        <v>103622</v>
      </c>
    </row>
    <row r="68" spans="1:6" ht="12.75">
      <c r="A68" s="11">
        <f t="shared" si="3"/>
        <v>37</v>
      </c>
      <c r="B68" s="273" t="s">
        <v>173</v>
      </c>
      <c r="C68" s="280">
        <v>0</v>
      </c>
      <c r="D68" s="280">
        <v>0</v>
      </c>
      <c r="E68" s="280">
        <v>0</v>
      </c>
      <c r="F68" s="240">
        <f t="shared" si="2"/>
        <v>0</v>
      </c>
    </row>
    <row r="69" spans="1:6" ht="12.75">
      <c r="A69" s="11"/>
      <c r="B69" s="272"/>
      <c r="C69" s="279"/>
      <c r="D69" s="279"/>
      <c r="E69" s="279"/>
      <c r="F69" s="240"/>
    </row>
    <row r="70" spans="1:6" ht="24.75" customHeight="1">
      <c r="A70" s="11">
        <v>38</v>
      </c>
      <c r="B70" s="272" t="s">
        <v>163</v>
      </c>
      <c r="C70" s="279">
        <f>SUM(C59:C69)</f>
        <v>72089</v>
      </c>
      <c r="D70" s="279">
        <f>SUM(D59:D69)</f>
        <v>107429</v>
      </c>
      <c r="E70" s="279">
        <f>SUM(E59:E69)</f>
        <v>107</v>
      </c>
      <c r="F70" s="240">
        <f t="shared" si="2"/>
        <v>179625</v>
      </c>
    </row>
    <row r="71" spans="1:6" ht="12.75">
      <c r="A71" s="11"/>
      <c r="B71" s="272"/>
      <c r="C71" s="279"/>
      <c r="D71" s="279"/>
      <c r="E71" s="279"/>
      <c r="F71" s="240"/>
    </row>
    <row r="72" spans="1:6" ht="12.75">
      <c r="A72" s="254"/>
      <c r="B72" s="296"/>
      <c r="C72" s="297"/>
      <c r="D72" s="297"/>
      <c r="E72" s="297"/>
      <c r="F72" s="287"/>
    </row>
    <row r="73" spans="1:6" ht="24.75" customHeight="1">
      <c r="A73" s="232">
        <v>39</v>
      </c>
      <c r="B73" s="293" t="s">
        <v>100</v>
      </c>
      <c r="C73" s="104">
        <f>C11+C37</f>
        <v>238412</v>
      </c>
      <c r="D73" s="104">
        <f>D11+D37</f>
        <v>234396</v>
      </c>
      <c r="E73" s="104">
        <f>E11+E37</f>
        <v>119977</v>
      </c>
      <c r="F73" s="104">
        <f>SUM(C73:E73)</f>
        <v>592785</v>
      </c>
    </row>
    <row r="74" spans="1:6" ht="12.75">
      <c r="A74" s="11"/>
      <c r="B74" s="144"/>
      <c r="C74" s="240"/>
      <c r="D74" s="240"/>
      <c r="E74" s="240"/>
      <c r="F74" s="240"/>
    </row>
    <row r="75" spans="1:6" ht="12.75">
      <c r="A75" s="11"/>
      <c r="B75" s="144"/>
      <c r="C75" s="240"/>
      <c r="D75" s="240"/>
      <c r="E75" s="240"/>
      <c r="F75" s="240"/>
    </row>
    <row r="76" spans="1:6" ht="12.75">
      <c r="A76" s="11">
        <v>40</v>
      </c>
      <c r="B76" s="237" t="s">
        <v>98</v>
      </c>
      <c r="C76" s="238">
        <f>SUM(C78:C80)</f>
        <v>0</v>
      </c>
      <c r="D76" s="238">
        <f>SUM(D78:D80)</f>
        <v>0</v>
      </c>
      <c r="E76" s="238">
        <f>SUM(E78:E80)</f>
        <v>0</v>
      </c>
      <c r="F76" s="240">
        <f>SUM(C76:E76)</f>
        <v>0</v>
      </c>
    </row>
    <row r="77" spans="1:6" ht="12.75">
      <c r="A77" s="11"/>
      <c r="B77" s="144"/>
      <c r="C77" s="240"/>
      <c r="D77" s="240"/>
      <c r="E77" s="240"/>
      <c r="F77" s="240"/>
    </row>
    <row r="78" spans="1:6" ht="12.75">
      <c r="A78" s="66">
        <v>41</v>
      </c>
      <c r="B78" s="255" t="s">
        <v>99</v>
      </c>
      <c r="C78" s="259">
        <v>0</v>
      </c>
      <c r="D78" s="240">
        <v>0</v>
      </c>
      <c r="E78" s="240">
        <v>0</v>
      </c>
      <c r="F78" s="240">
        <f>SUM(C78:E78)</f>
        <v>0</v>
      </c>
    </row>
    <row r="79" spans="1:6" ht="12.75">
      <c r="A79" s="11">
        <f>A78+1</f>
        <v>42</v>
      </c>
      <c r="B79" s="144" t="s">
        <v>161</v>
      </c>
      <c r="C79" s="240">
        <v>0</v>
      </c>
      <c r="D79" s="240">
        <v>0</v>
      </c>
      <c r="E79" s="240">
        <v>0</v>
      </c>
      <c r="F79" s="240">
        <f>SUM(C79:E79)</f>
        <v>0</v>
      </c>
    </row>
    <row r="80" spans="1:6" ht="12.75">
      <c r="A80" s="11"/>
      <c r="B80" s="144"/>
      <c r="C80" s="240"/>
      <c r="D80" s="240"/>
      <c r="E80" s="240"/>
      <c r="F80" s="240"/>
    </row>
    <row r="81" spans="1:6" ht="12.75">
      <c r="A81" s="299"/>
      <c r="B81" s="290"/>
      <c r="C81" s="291"/>
      <c r="D81" s="292"/>
      <c r="E81" s="292"/>
      <c r="F81" s="292"/>
    </row>
    <row r="82" spans="1:6" ht="12.75">
      <c r="A82" s="299"/>
      <c r="B82" s="290"/>
      <c r="C82" s="291"/>
      <c r="D82" s="292"/>
      <c r="E82" s="292"/>
      <c r="F82" s="292"/>
    </row>
    <row r="83" spans="1:6" ht="12.75">
      <c r="A83" s="11"/>
      <c r="B83" s="244"/>
      <c r="C83" s="238"/>
      <c r="D83" s="245"/>
      <c r="E83" s="245"/>
      <c r="F83" s="245"/>
    </row>
    <row r="84" spans="1:6" ht="24.75" customHeight="1">
      <c r="A84" s="7">
        <v>43</v>
      </c>
      <c r="B84" s="18" t="s">
        <v>128</v>
      </c>
      <c r="C84" s="35">
        <f>C73+C76</f>
        <v>238412</v>
      </c>
      <c r="D84" s="35">
        <f>D73+D76</f>
        <v>234396</v>
      </c>
      <c r="E84" s="35">
        <f>E73+E76</f>
        <v>119977</v>
      </c>
      <c r="F84" s="35">
        <f>SUM(C84:E84)</f>
        <v>592785</v>
      </c>
    </row>
  </sheetData>
  <sheetProtection/>
  <mergeCells count="4">
    <mergeCell ref="A1:F1"/>
    <mergeCell ref="A5:F5"/>
    <mergeCell ref="C8:F8"/>
    <mergeCell ref="C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54" t="s">
        <v>617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11.25">
      <c r="A2" s="3"/>
      <c r="B2" s="3"/>
      <c r="H2" s="27"/>
      <c r="I2" s="27"/>
      <c r="M2" s="27"/>
      <c r="N2" s="27"/>
    </row>
    <row r="4" spans="1:14" ht="12.75">
      <c r="A4" s="378" t="s">
        <v>571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6" ht="11.25">
      <c r="N6" s="27" t="s">
        <v>26</v>
      </c>
    </row>
    <row r="7" spans="1:14" ht="12.75" customHeight="1">
      <c r="A7" s="385" t="s">
        <v>7</v>
      </c>
      <c r="B7" s="8" t="s">
        <v>103</v>
      </c>
      <c r="C7" s="121" t="s">
        <v>104</v>
      </c>
      <c r="D7" s="121" t="s">
        <v>105</v>
      </c>
      <c r="E7" s="121" t="s">
        <v>106</v>
      </c>
      <c r="F7" s="121" t="s">
        <v>107</v>
      </c>
      <c r="G7" s="121" t="s">
        <v>108</v>
      </c>
      <c r="H7" s="121" t="s">
        <v>109</v>
      </c>
      <c r="I7" s="121" t="s">
        <v>110</v>
      </c>
      <c r="J7" s="121" t="s">
        <v>111</v>
      </c>
      <c r="K7" s="121" t="s">
        <v>112</v>
      </c>
      <c r="L7" s="121" t="s">
        <v>113</v>
      </c>
      <c r="M7" s="121" t="s">
        <v>114</v>
      </c>
      <c r="N7" s="121" t="s">
        <v>117</v>
      </c>
    </row>
    <row r="8" spans="1:14" ht="12.75" customHeight="1">
      <c r="A8" s="385"/>
      <c r="B8" s="385" t="s">
        <v>8</v>
      </c>
      <c r="C8" s="379" t="s">
        <v>134</v>
      </c>
      <c r="D8" s="380"/>
      <c r="E8" s="380"/>
      <c r="F8" s="380"/>
      <c r="G8" s="380"/>
      <c r="H8" s="381"/>
      <c r="I8" s="150"/>
      <c r="J8" s="382" t="s">
        <v>135</v>
      </c>
      <c r="K8" s="383"/>
      <c r="L8" s="383"/>
      <c r="M8" s="384"/>
      <c r="N8" s="99"/>
    </row>
    <row r="9" spans="1:14" ht="52.5">
      <c r="A9" s="385"/>
      <c r="B9" s="385"/>
      <c r="C9" s="104" t="s">
        <v>10</v>
      </c>
      <c r="D9" s="104" t="s">
        <v>447</v>
      </c>
      <c r="E9" s="104" t="s">
        <v>236</v>
      </c>
      <c r="F9" s="104" t="s">
        <v>232</v>
      </c>
      <c r="G9" s="104" t="s">
        <v>231</v>
      </c>
      <c r="H9" s="104" t="s">
        <v>235</v>
      </c>
      <c r="I9" s="104" t="s">
        <v>448</v>
      </c>
      <c r="J9" s="104" t="s">
        <v>236</v>
      </c>
      <c r="K9" s="104" t="s">
        <v>232</v>
      </c>
      <c r="L9" s="104" t="s">
        <v>233</v>
      </c>
      <c r="M9" s="104" t="s">
        <v>234</v>
      </c>
      <c r="N9" s="104" t="s">
        <v>136</v>
      </c>
    </row>
    <row r="10" spans="1:14" ht="11.25">
      <c r="A10" s="65"/>
      <c r="B10" s="65"/>
      <c r="C10" s="131"/>
      <c r="D10" s="131"/>
      <c r="E10" s="131"/>
      <c r="F10" s="131"/>
      <c r="G10" s="131"/>
      <c r="H10" s="131"/>
      <c r="I10" s="156"/>
      <c r="J10" s="131"/>
      <c r="K10" s="131"/>
      <c r="L10" s="131"/>
      <c r="M10" s="131"/>
      <c r="N10" s="131"/>
    </row>
    <row r="11" spans="1:14" ht="11.25">
      <c r="A11" s="39">
        <v>1</v>
      </c>
      <c r="B11" s="28" t="s">
        <v>129</v>
      </c>
      <c r="C11" s="16"/>
      <c r="D11" s="16"/>
      <c r="E11" s="16"/>
      <c r="F11" s="16"/>
      <c r="G11" s="16"/>
      <c r="H11" s="2"/>
      <c r="I11" s="16"/>
      <c r="J11" s="16"/>
      <c r="K11" s="16"/>
      <c r="L11" s="16"/>
      <c r="M11" s="2"/>
      <c r="N11" s="2"/>
    </row>
    <row r="12" spans="1:14" ht="11.25">
      <c r="A12" s="39"/>
      <c r="B12" s="15"/>
      <c r="C12" s="16"/>
      <c r="D12" s="16"/>
      <c r="E12" s="16"/>
      <c r="F12" s="16"/>
      <c r="G12" s="16"/>
      <c r="H12" s="2"/>
      <c r="I12" s="16"/>
      <c r="J12" s="16"/>
      <c r="K12" s="16"/>
      <c r="L12" s="16"/>
      <c r="M12" s="2"/>
      <c r="N12" s="2"/>
    </row>
    <row r="13" spans="1:14" s="69" customFormat="1" ht="11.25">
      <c r="A13" s="39">
        <v>2</v>
      </c>
      <c r="B13" s="32" t="s">
        <v>495</v>
      </c>
      <c r="C13" s="70"/>
      <c r="D13" s="70"/>
      <c r="E13" s="70"/>
      <c r="F13" s="70"/>
      <c r="G13" s="70"/>
      <c r="H13" s="26"/>
      <c r="I13" s="70"/>
      <c r="J13" s="70"/>
      <c r="K13" s="70"/>
      <c r="L13" s="70"/>
      <c r="M13" s="26"/>
      <c r="N13" s="26"/>
    </row>
    <row r="14" spans="1:14" ht="11.25">
      <c r="A14" s="39"/>
      <c r="B14" s="32"/>
      <c r="C14" s="70"/>
      <c r="D14" s="70"/>
      <c r="E14" s="70"/>
      <c r="F14" s="70"/>
      <c r="G14" s="70"/>
      <c r="H14" s="26"/>
      <c r="I14" s="70"/>
      <c r="J14" s="70"/>
      <c r="K14" s="70"/>
      <c r="L14" s="70"/>
      <c r="M14" s="26"/>
      <c r="N14" s="26"/>
    </row>
    <row r="15" spans="1:14" ht="11.25">
      <c r="A15" s="39">
        <v>3</v>
      </c>
      <c r="B15" s="28" t="s">
        <v>443</v>
      </c>
      <c r="C15" s="70"/>
      <c r="D15" s="70"/>
      <c r="E15" s="70"/>
      <c r="F15" s="70"/>
      <c r="G15" s="70"/>
      <c r="H15" s="26"/>
      <c r="I15" s="70"/>
      <c r="J15" s="70"/>
      <c r="K15" s="70"/>
      <c r="L15" s="70"/>
      <c r="M15" s="26"/>
      <c r="N15" s="26"/>
    </row>
    <row r="16" spans="1:14" ht="11.25">
      <c r="A16" s="39">
        <v>4</v>
      </c>
      <c r="B16" s="15" t="s">
        <v>444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2">
        <f>SUM(C16:G16)</f>
        <v>0</v>
      </c>
      <c r="I16" s="16">
        <v>0</v>
      </c>
      <c r="J16" s="16">
        <v>0</v>
      </c>
      <c r="K16" s="16">
        <v>0</v>
      </c>
      <c r="L16" s="16">
        <v>0</v>
      </c>
      <c r="M16" s="2">
        <f>SUM(I16:L16)</f>
        <v>0</v>
      </c>
      <c r="N16" s="2">
        <f>SUM(M16,H16)</f>
        <v>0</v>
      </c>
    </row>
    <row r="17" spans="1:14" ht="11.25">
      <c r="A17" s="39">
        <v>5</v>
      </c>
      <c r="B17" s="15" t="s">
        <v>445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2">
        <f>SUM(C17:G17)</f>
        <v>0</v>
      </c>
      <c r="I17" s="16">
        <v>0</v>
      </c>
      <c r="J17" s="16">
        <v>0</v>
      </c>
      <c r="K17" s="16">
        <v>0</v>
      </c>
      <c r="L17" s="16">
        <v>0</v>
      </c>
      <c r="M17" s="2">
        <f>SUM(I17:L17)</f>
        <v>0</v>
      </c>
      <c r="N17" s="2">
        <f>SUM(M17,H17)</f>
        <v>0</v>
      </c>
    </row>
    <row r="18" spans="1:14" ht="11.25">
      <c r="A18" s="39">
        <v>6</v>
      </c>
      <c r="B18" s="15" t="s">
        <v>446</v>
      </c>
      <c r="C18" s="16">
        <v>500</v>
      </c>
      <c r="D18" s="16">
        <v>0</v>
      </c>
      <c r="E18" s="16">
        <v>0</v>
      </c>
      <c r="F18" s="16">
        <v>0</v>
      </c>
      <c r="G18" s="16"/>
      <c r="H18" s="2">
        <f>SUM(C18:G18)</f>
        <v>500</v>
      </c>
      <c r="I18" s="16">
        <v>0</v>
      </c>
      <c r="J18" s="16">
        <v>0</v>
      </c>
      <c r="K18" s="16">
        <v>0</v>
      </c>
      <c r="L18" s="16">
        <v>0</v>
      </c>
      <c r="M18" s="2">
        <f>SUM(I18:L18)</f>
        <v>0</v>
      </c>
      <c r="N18" s="2">
        <f>SUM(M18,H18)</f>
        <v>500</v>
      </c>
    </row>
    <row r="19" spans="1:14" s="52" customFormat="1" ht="10.5">
      <c r="A19" s="39">
        <v>7</v>
      </c>
      <c r="B19" s="28" t="s">
        <v>89</v>
      </c>
      <c r="C19" s="2">
        <f>SUM(C16:C18)</f>
        <v>500</v>
      </c>
      <c r="D19" s="2">
        <f aca="true" t="shared" si="0" ref="D19:N19">SUM(D16:D18)</f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500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500</v>
      </c>
    </row>
    <row r="20" spans="1:14" ht="11.25">
      <c r="A20" s="39"/>
      <c r="B20" s="15"/>
      <c r="C20" s="16"/>
      <c r="D20" s="16"/>
      <c r="E20" s="16"/>
      <c r="F20" s="16"/>
      <c r="G20" s="16"/>
      <c r="H20" s="2"/>
      <c r="I20" s="16"/>
      <c r="J20" s="16"/>
      <c r="K20" s="16"/>
      <c r="L20" s="16"/>
      <c r="M20" s="2"/>
      <c r="N20" s="2"/>
    </row>
    <row r="21" spans="1:14" ht="11.25">
      <c r="A21" s="39">
        <v>8</v>
      </c>
      <c r="B21" s="32" t="s">
        <v>496</v>
      </c>
      <c r="C21" s="16"/>
      <c r="D21" s="16"/>
      <c r="E21" s="16"/>
      <c r="F21" s="16"/>
      <c r="G21" s="16"/>
      <c r="H21" s="2"/>
      <c r="I21" s="16"/>
      <c r="J21" s="16"/>
      <c r="K21" s="16"/>
      <c r="L21" s="16"/>
      <c r="M21" s="2"/>
      <c r="N21" s="2"/>
    </row>
    <row r="22" spans="1:14" ht="11.25">
      <c r="A22" s="39"/>
      <c r="B22" s="32"/>
      <c r="C22" s="16"/>
      <c r="D22" s="16"/>
      <c r="E22" s="16"/>
      <c r="F22" s="16"/>
      <c r="G22" s="16"/>
      <c r="H22" s="2"/>
      <c r="I22" s="16"/>
      <c r="J22" s="16"/>
      <c r="K22" s="16"/>
      <c r="L22" s="16"/>
      <c r="M22" s="2"/>
      <c r="N22" s="2"/>
    </row>
    <row r="23" spans="1:14" s="69" customFormat="1" ht="11.25">
      <c r="A23" s="39">
        <v>9</v>
      </c>
      <c r="B23" s="28" t="s">
        <v>196</v>
      </c>
      <c r="C23" s="70"/>
      <c r="D23" s="70"/>
      <c r="E23" s="70"/>
      <c r="F23" s="70"/>
      <c r="G23" s="70"/>
      <c r="H23" s="2"/>
      <c r="I23" s="16"/>
      <c r="J23" s="70"/>
      <c r="K23" s="70"/>
      <c r="L23" s="70"/>
      <c r="M23" s="2"/>
      <c r="N23" s="2"/>
    </row>
    <row r="24" spans="1:14" s="69" customFormat="1" ht="11.25">
      <c r="A24" s="39">
        <v>10</v>
      </c>
      <c r="B24" s="15" t="s">
        <v>444</v>
      </c>
      <c r="C24" s="16">
        <v>508</v>
      </c>
      <c r="D24" s="16">
        <v>0</v>
      </c>
      <c r="E24" s="16">
        <v>0</v>
      </c>
      <c r="F24" s="16">
        <v>0</v>
      </c>
      <c r="G24" s="16">
        <v>0</v>
      </c>
      <c r="H24" s="2">
        <f>SUM(C24:G24)</f>
        <v>508</v>
      </c>
      <c r="I24" s="16">
        <v>0</v>
      </c>
      <c r="J24" s="16">
        <v>0</v>
      </c>
      <c r="K24" s="16">
        <v>0</v>
      </c>
      <c r="L24" s="16">
        <v>0</v>
      </c>
      <c r="M24" s="2">
        <f>SUM(I24:L24)</f>
        <v>0</v>
      </c>
      <c r="N24" s="2">
        <f>H24+M24</f>
        <v>508</v>
      </c>
    </row>
    <row r="25" spans="1:14" s="69" customFormat="1" ht="11.25">
      <c r="A25" s="39">
        <v>11</v>
      </c>
      <c r="B25" s="15" t="s">
        <v>445</v>
      </c>
      <c r="C25" s="16">
        <v>1675</v>
      </c>
      <c r="D25" s="16">
        <v>0</v>
      </c>
      <c r="E25" s="16">
        <v>0</v>
      </c>
      <c r="F25" s="16">
        <v>0</v>
      </c>
      <c r="G25" s="16">
        <v>441</v>
      </c>
      <c r="H25" s="2">
        <f>SUM(C25:G25)</f>
        <v>2116</v>
      </c>
      <c r="I25" s="16">
        <v>0</v>
      </c>
      <c r="J25" s="16">
        <v>0</v>
      </c>
      <c r="K25" s="16">
        <v>0</v>
      </c>
      <c r="L25" s="16">
        <v>0</v>
      </c>
      <c r="M25" s="2">
        <f>SUM(I25:L25)</f>
        <v>0</v>
      </c>
      <c r="N25" s="2">
        <f>H25+M25</f>
        <v>2116</v>
      </c>
    </row>
    <row r="26" spans="1:14" s="69" customFormat="1" ht="11.25">
      <c r="A26" s="39">
        <v>12</v>
      </c>
      <c r="B26" s="15" t="s">
        <v>446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">
        <f>SUM(C26:G26)</f>
        <v>0</v>
      </c>
      <c r="I26" s="16">
        <v>0</v>
      </c>
      <c r="J26" s="16">
        <v>0</v>
      </c>
      <c r="K26" s="16">
        <v>0</v>
      </c>
      <c r="L26" s="16">
        <v>0</v>
      </c>
      <c r="M26" s="2">
        <f>SUM(I26:L26)</f>
        <v>0</v>
      </c>
      <c r="N26" s="2">
        <f>H26+M26</f>
        <v>0</v>
      </c>
    </row>
    <row r="27" spans="1:14" s="123" customFormat="1" ht="11.25">
      <c r="A27" s="39">
        <v>13</v>
      </c>
      <c r="B27" s="28" t="s">
        <v>89</v>
      </c>
      <c r="C27" s="2">
        <f>SUM(C24:C26)</f>
        <v>2183</v>
      </c>
      <c r="D27" s="2">
        <f aca="true" t="shared" si="1" ref="D27:N27">SUM(D24:D26)</f>
        <v>0</v>
      </c>
      <c r="E27" s="2">
        <f t="shared" si="1"/>
        <v>0</v>
      </c>
      <c r="F27" s="2">
        <f t="shared" si="1"/>
        <v>0</v>
      </c>
      <c r="G27" s="2">
        <f t="shared" si="1"/>
        <v>441</v>
      </c>
      <c r="H27" s="2">
        <f t="shared" si="1"/>
        <v>2624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2624</v>
      </c>
    </row>
    <row r="28" spans="1:14" ht="11.25">
      <c r="A28" s="39"/>
      <c r="B28" s="28"/>
      <c r="C28" s="16"/>
      <c r="D28" s="16"/>
      <c r="E28" s="16"/>
      <c r="F28" s="16"/>
      <c r="G28" s="16"/>
      <c r="H28" s="2"/>
      <c r="I28" s="16"/>
      <c r="J28" s="16"/>
      <c r="K28" s="16"/>
      <c r="L28" s="16"/>
      <c r="M28" s="2"/>
      <c r="N28" s="2"/>
    </row>
    <row r="29" spans="1:14" s="69" customFormat="1" ht="11.25">
      <c r="A29" s="39">
        <v>14</v>
      </c>
      <c r="B29" s="386" t="s">
        <v>137</v>
      </c>
      <c r="C29" s="387"/>
      <c r="D29" s="387"/>
      <c r="E29" s="388"/>
      <c r="F29" s="102"/>
      <c r="G29" s="102"/>
      <c r="H29" s="26"/>
      <c r="I29" s="26"/>
      <c r="J29" s="101"/>
      <c r="K29" s="70"/>
      <c r="L29" s="155"/>
      <c r="M29" s="130"/>
      <c r="N29" s="26"/>
    </row>
    <row r="30" spans="1:14" s="123" customFormat="1" ht="11.25">
      <c r="A30" s="39">
        <v>15</v>
      </c>
      <c r="B30" s="28" t="s">
        <v>444</v>
      </c>
      <c r="C30" s="2">
        <f>SUM(C16,C24)</f>
        <v>508</v>
      </c>
      <c r="D30" s="2">
        <f aca="true" t="shared" si="2" ref="D30:N30">SUM(D16,D24)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508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2">
        <f t="shared" si="2"/>
        <v>508</v>
      </c>
    </row>
    <row r="31" spans="1:14" s="123" customFormat="1" ht="11.25">
      <c r="A31" s="39">
        <v>16</v>
      </c>
      <c r="B31" s="28" t="s">
        <v>445</v>
      </c>
      <c r="C31" s="2">
        <f>SUM(C17,C25)</f>
        <v>1675</v>
      </c>
      <c r="D31" s="2">
        <f aca="true" t="shared" si="3" ref="D31:N31">SUM(D17,D25)</f>
        <v>0</v>
      </c>
      <c r="E31" s="2">
        <f t="shared" si="3"/>
        <v>0</v>
      </c>
      <c r="F31" s="2">
        <f t="shared" si="3"/>
        <v>0</v>
      </c>
      <c r="G31" s="2">
        <f t="shared" si="3"/>
        <v>441</v>
      </c>
      <c r="H31" s="2">
        <f t="shared" si="3"/>
        <v>2116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>
        <f t="shared" si="3"/>
        <v>2116</v>
      </c>
    </row>
    <row r="32" spans="1:14" s="123" customFormat="1" ht="11.25">
      <c r="A32" s="39">
        <v>17</v>
      </c>
      <c r="B32" s="28" t="s">
        <v>446</v>
      </c>
      <c r="C32" s="2">
        <f aca="true" t="shared" si="4" ref="C32:N32">SUM(C18,C26)</f>
        <v>500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0</v>
      </c>
      <c r="H32" s="2">
        <f t="shared" si="4"/>
        <v>500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500</v>
      </c>
    </row>
    <row r="33" spans="1:14" s="123" customFormat="1" ht="11.25">
      <c r="A33" s="64">
        <v>18</v>
      </c>
      <c r="B33" s="98" t="s">
        <v>89</v>
      </c>
      <c r="C33" s="99">
        <f aca="true" t="shared" si="5" ref="C33:N33">SUM(C19,C27)</f>
        <v>2683</v>
      </c>
      <c r="D33" s="99">
        <f t="shared" si="5"/>
        <v>0</v>
      </c>
      <c r="E33" s="99">
        <f t="shared" si="5"/>
        <v>0</v>
      </c>
      <c r="F33" s="99">
        <f t="shared" si="5"/>
        <v>0</v>
      </c>
      <c r="G33" s="99">
        <f t="shared" si="5"/>
        <v>441</v>
      </c>
      <c r="H33" s="99">
        <f t="shared" si="5"/>
        <v>3124</v>
      </c>
      <c r="I33" s="99">
        <f t="shared" si="5"/>
        <v>0</v>
      </c>
      <c r="J33" s="99">
        <f t="shared" si="5"/>
        <v>0</v>
      </c>
      <c r="K33" s="99">
        <f t="shared" si="5"/>
        <v>0</v>
      </c>
      <c r="L33" s="99">
        <f t="shared" si="5"/>
        <v>0</v>
      </c>
      <c r="M33" s="99">
        <f t="shared" si="5"/>
        <v>0</v>
      </c>
      <c r="N33" s="99">
        <f t="shared" si="5"/>
        <v>3124</v>
      </c>
    </row>
    <row r="34" spans="1:14" s="146" customFormat="1" ht="11.25">
      <c r="A34" s="105"/>
      <c r="B34" s="124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s="146" customFormat="1" ht="11.25">
      <c r="A35" s="105"/>
      <c r="B35" s="124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s="146" customFormat="1" ht="11.25">
      <c r="A36" s="105"/>
      <c r="B36" s="12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s="146" customFormat="1" ht="11.25">
      <c r="A37" s="105"/>
      <c r="B37" s="124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s="146" customFormat="1" ht="11.25">
      <c r="A38" s="105"/>
      <c r="B38" s="124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146" customFormat="1" ht="11.25">
      <c r="A39" s="105"/>
      <c r="B39" s="124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12.75" customHeight="1">
      <c r="A40" s="385" t="s">
        <v>7</v>
      </c>
      <c r="B40" s="8" t="s">
        <v>103</v>
      </c>
      <c r="C40" s="121" t="s">
        <v>104</v>
      </c>
      <c r="D40" s="121" t="s">
        <v>105</v>
      </c>
      <c r="E40" s="121" t="s">
        <v>106</v>
      </c>
      <c r="F40" s="121" t="s">
        <v>107</v>
      </c>
      <c r="G40" s="121" t="s">
        <v>108</v>
      </c>
      <c r="H40" s="121" t="s">
        <v>109</v>
      </c>
      <c r="I40" s="121" t="s">
        <v>110</v>
      </c>
      <c r="J40" s="121" t="s">
        <v>111</v>
      </c>
      <c r="K40" s="121" t="s">
        <v>112</v>
      </c>
      <c r="L40" s="121" t="s">
        <v>113</v>
      </c>
      <c r="M40" s="121" t="s">
        <v>114</v>
      </c>
      <c r="N40" s="121" t="s">
        <v>117</v>
      </c>
    </row>
    <row r="41" spans="1:14" ht="12.75" customHeight="1">
      <c r="A41" s="385"/>
      <c r="B41" s="385" t="s">
        <v>8</v>
      </c>
      <c r="C41" s="379" t="s">
        <v>134</v>
      </c>
      <c r="D41" s="380"/>
      <c r="E41" s="380"/>
      <c r="F41" s="380"/>
      <c r="G41" s="380"/>
      <c r="H41" s="381"/>
      <c r="I41" s="150"/>
      <c r="J41" s="382" t="s">
        <v>135</v>
      </c>
      <c r="K41" s="383"/>
      <c r="L41" s="383"/>
      <c r="M41" s="384"/>
      <c r="N41" s="99"/>
    </row>
    <row r="42" spans="1:14" ht="52.5">
      <c r="A42" s="385"/>
      <c r="B42" s="385"/>
      <c r="C42" s="104" t="s">
        <v>10</v>
      </c>
      <c r="D42" s="104" t="s">
        <v>447</v>
      </c>
      <c r="E42" s="104" t="s">
        <v>236</v>
      </c>
      <c r="F42" s="104" t="s">
        <v>232</v>
      </c>
      <c r="G42" s="104" t="s">
        <v>231</v>
      </c>
      <c r="H42" s="104" t="s">
        <v>235</v>
      </c>
      <c r="I42" s="104" t="s">
        <v>448</v>
      </c>
      <c r="J42" s="104" t="s">
        <v>236</v>
      </c>
      <c r="K42" s="104" t="s">
        <v>232</v>
      </c>
      <c r="L42" s="104" t="s">
        <v>233</v>
      </c>
      <c r="M42" s="104" t="s">
        <v>234</v>
      </c>
      <c r="N42" s="104" t="s">
        <v>136</v>
      </c>
    </row>
    <row r="43" spans="1:14" s="69" customFormat="1" ht="11.25">
      <c r="A43" s="149"/>
      <c r="B43" s="2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69" customFormat="1" ht="11.25">
      <c r="A44" s="14">
        <v>19</v>
      </c>
      <c r="B44" s="28" t="s">
        <v>180</v>
      </c>
      <c r="C44" s="70"/>
      <c r="D44" s="70"/>
      <c r="E44" s="70"/>
      <c r="F44" s="70"/>
      <c r="G44" s="70"/>
      <c r="H44" s="26"/>
      <c r="I44" s="26"/>
      <c r="J44" s="70"/>
      <c r="K44" s="70"/>
      <c r="L44" s="70"/>
      <c r="M44" s="26"/>
      <c r="N44" s="26"/>
    </row>
    <row r="45" spans="1:14" s="69" customFormat="1" ht="11.25">
      <c r="A45" s="14">
        <v>20</v>
      </c>
      <c r="B45" s="15" t="s">
        <v>444</v>
      </c>
      <c r="C45" s="16">
        <v>24</v>
      </c>
      <c r="D45" s="16">
        <v>255477</v>
      </c>
      <c r="E45" s="16">
        <v>6419</v>
      </c>
      <c r="F45" s="16">
        <v>0</v>
      </c>
      <c r="G45" s="16">
        <v>0</v>
      </c>
      <c r="H45" s="2">
        <f>SUM(C45:G45)</f>
        <v>261920</v>
      </c>
      <c r="I45" s="16">
        <v>0</v>
      </c>
      <c r="J45" s="16"/>
      <c r="K45" s="16">
        <v>0</v>
      </c>
      <c r="L45" s="16"/>
      <c r="M45" s="2">
        <f>SUM(I45:L45)</f>
        <v>0</v>
      </c>
      <c r="N45" s="2">
        <f>H45+M45</f>
        <v>261920</v>
      </c>
    </row>
    <row r="46" spans="1:14" s="69" customFormat="1" ht="11.25">
      <c r="A46" s="14">
        <v>21</v>
      </c>
      <c r="B46" s="15" t="s">
        <v>445</v>
      </c>
      <c r="C46" s="16">
        <v>33791</v>
      </c>
      <c r="D46" s="16">
        <v>0</v>
      </c>
      <c r="E46" s="16">
        <v>10331</v>
      </c>
      <c r="F46" s="16">
        <v>100</v>
      </c>
      <c r="G46" s="16">
        <v>60810</v>
      </c>
      <c r="H46" s="2">
        <f>SUM(C46:G46)</f>
        <v>105032</v>
      </c>
      <c r="I46" s="16">
        <v>121</v>
      </c>
      <c r="J46" s="16"/>
      <c r="K46" s="16">
        <v>121602</v>
      </c>
      <c r="L46" s="16">
        <v>63712</v>
      </c>
      <c r="M46" s="2">
        <f>SUM(I46:L46)</f>
        <v>185435</v>
      </c>
      <c r="N46" s="2">
        <f>H46+M46</f>
        <v>290467</v>
      </c>
    </row>
    <row r="47" spans="1:14" s="69" customFormat="1" ht="11.25">
      <c r="A47" s="14">
        <v>22</v>
      </c>
      <c r="B47" s="15" t="s">
        <v>446</v>
      </c>
      <c r="C47" s="16">
        <v>0</v>
      </c>
      <c r="D47" s="16">
        <v>0</v>
      </c>
      <c r="E47" s="16">
        <v>37274</v>
      </c>
      <c r="F47" s="16">
        <v>0</v>
      </c>
      <c r="G47" s="16">
        <v>0</v>
      </c>
      <c r="H47" s="2">
        <f>SUM(C47:G47)</f>
        <v>37274</v>
      </c>
      <c r="I47" s="16">
        <v>0</v>
      </c>
      <c r="J47" s="16"/>
      <c r="K47" s="16">
        <v>0</v>
      </c>
      <c r="L47" s="16"/>
      <c r="M47" s="2">
        <f>SUM(I47:L47)</f>
        <v>0</v>
      </c>
      <c r="N47" s="2">
        <f>H47+M47</f>
        <v>37274</v>
      </c>
    </row>
    <row r="48" spans="1:14" s="123" customFormat="1" ht="11.25">
      <c r="A48" s="14">
        <v>23</v>
      </c>
      <c r="B48" s="28" t="s">
        <v>89</v>
      </c>
      <c r="C48" s="2">
        <f>SUM(C45:C47)</f>
        <v>33815</v>
      </c>
      <c r="D48" s="2">
        <f aca="true" t="shared" si="6" ref="D48:N48">SUM(D45:D47)</f>
        <v>255477</v>
      </c>
      <c r="E48" s="2">
        <f t="shared" si="6"/>
        <v>54024</v>
      </c>
      <c r="F48" s="2">
        <f t="shared" si="6"/>
        <v>100</v>
      </c>
      <c r="G48" s="2">
        <f t="shared" si="6"/>
        <v>60810</v>
      </c>
      <c r="H48" s="2">
        <f t="shared" si="6"/>
        <v>404226</v>
      </c>
      <c r="I48" s="2">
        <f t="shared" si="6"/>
        <v>121</v>
      </c>
      <c r="J48" s="2">
        <f t="shared" si="6"/>
        <v>0</v>
      </c>
      <c r="K48" s="2">
        <f t="shared" si="6"/>
        <v>121602</v>
      </c>
      <c r="L48" s="2">
        <f t="shared" si="6"/>
        <v>63712</v>
      </c>
      <c r="M48" s="2">
        <f t="shared" si="6"/>
        <v>185435</v>
      </c>
      <c r="N48" s="2">
        <f t="shared" si="6"/>
        <v>589661</v>
      </c>
    </row>
    <row r="49" spans="1:14" s="69" customFormat="1" ht="11.25">
      <c r="A49" s="14"/>
      <c r="B49" s="15"/>
      <c r="C49" s="33"/>
      <c r="D49" s="33"/>
      <c r="E49" s="33"/>
      <c r="F49" s="33"/>
      <c r="G49" s="33"/>
      <c r="H49" s="99"/>
      <c r="I49" s="99"/>
      <c r="J49" s="33"/>
      <c r="K49" s="33"/>
      <c r="L49" s="33"/>
      <c r="M49" s="99"/>
      <c r="N49" s="99"/>
    </row>
    <row r="50" spans="1:14" ht="11.25">
      <c r="A50" s="42">
        <v>24</v>
      </c>
      <c r="B50" s="43" t="s">
        <v>115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52" customFormat="1" ht="10.5">
      <c r="A51" s="39">
        <v>25</v>
      </c>
      <c r="B51" s="28" t="s">
        <v>444</v>
      </c>
      <c r="C51" s="29">
        <f aca="true" t="shared" si="7" ref="C51:N51">SUM(C30,C45)</f>
        <v>532</v>
      </c>
      <c r="D51" s="29">
        <f t="shared" si="7"/>
        <v>255477</v>
      </c>
      <c r="E51" s="29">
        <f t="shared" si="7"/>
        <v>6419</v>
      </c>
      <c r="F51" s="29">
        <f t="shared" si="7"/>
        <v>0</v>
      </c>
      <c r="G51" s="29">
        <f t="shared" si="7"/>
        <v>0</v>
      </c>
      <c r="H51" s="29">
        <f t="shared" si="7"/>
        <v>262428</v>
      </c>
      <c r="I51" s="29">
        <f t="shared" si="7"/>
        <v>0</v>
      </c>
      <c r="J51" s="29">
        <f t="shared" si="7"/>
        <v>0</v>
      </c>
      <c r="K51" s="29">
        <f t="shared" si="7"/>
        <v>0</v>
      </c>
      <c r="L51" s="29">
        <f t="shared" si="7"/>
        <v>0</v>
      </c>
      <c r="M51" s="29">
        <f t="shared" si="7"/>
        <v>0</v>
      </c>
      <c r="N51" s="29">
        <f t="shared" si="7"/>
        <v>262428</v>
      </c>
    </row>
    <row r="52" spans="1:14" s="52" customFormat="1" ht="10.5">
      <c r="A52" s="39">
        <v>26</v>
      </c>
      <c r="B52" s="28" t="s">
        <v>445</v>
      </c>
      <c r="C52" s="29">
        <f aca="true" t="shared" si="8" ref="C52:N52">SUM(C31,C46)</f>
        <v>35466</v>
      </c>
      <c r="D52" s="29">
        <f t="shared" si="8"/>
        <v>0</v>
      </c>
      <c r="E52" s="29">
        <f t="shared" si="8"/>
        <v>10331</v>
      </c>
      <c r="F52" s="29">
        <f t="shared" si="8"/>
        <v>100</v>
      </c>
      <c r="G52" s="29">
        <f t="shared" si="8"/>
        <v>61251</v>
      </c>
      <c r="H52" s="29">
        <f t="shared" si="8"/>
        <v>107148</v>
      </c>
      <c r="I52" s="29">
        <f t="shared" si="8"/>
        <v>121</v>
      </c>
      <c r="J52" s="29">
        <f t="shared" si="8"/>
        <v>0</v>
      </c>
      <c r="K52" s="29">
        <f t="shared" si="8"/>
        <v>121602</v>
      </c>
      <c r="L52" s="29">
        <f t="shared" si="8"/>
        <v>63712</v>
      </c>
      <c r="M52" s="29">
        <f t="shared" si="8"/>
        <v>185435</v>
      </c>
      <c r="N52" s="29">
        <f t="shared" si="8"/>
        <v>292583</v>
      </c>
    </row>
    <row r="53" spans="1:14" s="52" customFormat="1" ht="10.5">
      <c r="A53" s="39">
        <v>27</v>
      </c>
      <c r="B53" s="28" t="s">
        <v>446</v>
      </c>
      <c r="C53" s="29">
        <f aca="true" t="shared" si="9" ref="C53:N53">SUM(C32,C47)</f>
        <v>500</v>
      </c>
      <c r="D53" s="29">
        <f t="shared" si="9"/>
        <v>0</v>
      </c>
      <c r="E53" s="29">
        <f t="shared" si="9"/>
        <v>37274</v>
      </c>
      <c r="F53" s="29">
        <f t="shared" si="9"/>
        <v>0</v>
      </c>
      <c r="G53" s="29">
        <f t="shared" si="9"/>
        <v>0</v>
      </c>
      <c r="H53" s="29">
        <f t="shared" si="9"/>
        <v>37774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37774</v>
      </c>
    </row>
    <row r="54" spans="1:14" s="52" customFormat="1" ht="10.5">
      <c r="A54" s="64">
        <v>28</v>
      </c>
      <c r="B54" s="98" t="s">
        <v>89</v>
      </c>
      <c r="C54" s="48">
        <f aca="true" t="shared" si="10" ref="C54:N54">SUM(C33,C48)</f>
        <v>36498</v>
      </c>
      <c r="D54" s="48">
        <f t="shared" si="10"/>
        <v>255477</v>
      </c>
      <c r="E54" s="48">
        <f t="shared" si="10"/>
        <v>54024</v>
      </c>
      <c r="F54" s="48">
        <f t="shared" si="10"/>
        <v>100</v>
      </c>
      <c r="G54" s="48">
        <f t="shared" si="10"/>
        <v>61251</v>
      </c>
      <c r="H54" s="48">
        <f t="shared" si="10"/>
        <v>407350</v>
      </c>
      <c r="I54" s="48">
        <f t="shared" si="10"/>
        <v>121</v>
      </c>
      <c r="J54" s="48">
        <f t="shared" si="10"/>
        <v>0</v>
      </c>
      <c r="K54" s="48">
        <f t="shared" si="10"/>
        <v>121602</v>
      </c>
      <c r="L54" s="48">
        <f t="shared" si="10"/>
        <v>63712</v>
      </c>
      <c r="M54" s="48">
        <f t="shared" si="10"/>
        <v>185435</v>
      </c>
      <c r="N54" s="48">
        <f t="shared" si="10"/>
        <v>592785</v>
      </c>
    </row>
  </sheetData>
  <sheetProtection/>
  <mergeCells count="11">
    <mergeCell ref="J41:M41"/>
    <mergeCell ref="B29:E29"/>
    <mergeCell ref="A40:A42"/>
    <mergeCell ref="B41:B42"/>
    <mergeCell ref="C41:H41"/>
    <mergeCell ref="A1:N1"/>
    <mergeCell ref="A4:N4"/>
    <mergeCell ref="C8:H8"/>
    <mergeCell ref="J8:M8"/>
    <mergeCell ref="A7:A9"/>
    <mergeCell ref="B8:B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R30" sqref="R30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2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2" customWidth="1"/>
    <col min="15" max="15" width="9.00390625" style="4" customWidth="1"/>
    <col min="16" max="16384" width="9.140625" style="4" customWidth="1"/>
  </cols>
  <sheetData>
    <row r="1" spans="1:15" ht="11.25">
      <c r="A1" s="354" t="s">
        <v>618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1.25">
      <c r="A2" s="3"/>
      <c r="B2" s="3"/>
      <c r="C2" s="3"/>
      <c r="D2" s="3"/>
      <c r="E2" s="3"/>
      <c r="F2" s="3"/>
      <c r="G2" s="3"/>
      <c r="H2" s="3"/>
      <c r="I2" s="41"/>
      <c r="J2" s="3"/>
      <c r="K2" s="3"/>
      <c r="L2" s="3"/>
      <c r="M2" s="3"/>
      <c r="N2" s="41"/>
      <c r="O2" s="3"/>
    </row>
    <row r="4" spans="1:15" ht="12.75">
      <c r="A4" s="378" t="s">
        <v>572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26</v>
      </c>
    </row>
    <row r="7" spans="1:15" ht="12.75" customHeight="1">
      <c r="A7" s="391" t="s">
        <v>7</v>
      </c>
      <c r="B7" s="8" t="s">
        <v>103</v>
      </c>
      <c r="C7" s="8" t="s">
        <v>104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109</v>
      </c>
      <c r="I7" s="8" t="s">
        <v>110</v>
      </c>
      <c r="J7" s="8" t="s">
        <v>111</v>
      </c>
      <c r="K7" s="8" t="s">
        <v>112</v>
      </c>
      <c r="L7" s="8" t="s">
        <v>113</v>
      </c>
      <c r="M7" s="8" t="s">
        <v>114</v>
      </c>
      <c r="N7" s="8" t="s">
        <v>117</v>
      </c>
      <c r="O7" s="8" t="s">
        <v>118</v>
      </c>
    </row>
    <row r="8" spans="1:15" ht="12.75" customHeight="1">
      <c r="A8" s="393"/>
      <c r="B8" s="391" t="s">
        <v>8</v>
      </c>
      <c r="C8" s="373" t="s">
        <v>125</v>
      </c>
      <c r="D8" s="374"/>
      <c r="E8" s="374"/>
      <c r="F8" s="374"/>
      <c r="G8" s="374"/>
      <c r="H8" s="374"/>
      <c r="I8" s="375"/>
      <c r="J8" s="373" t="s">
        <v>127</v>
      </c>
      <c r="K8" s="374"/>
      <c r="L8" s="374"/>
      <c r="M8" s="374"/>
      <c r="N8" s="375"/>
      <c r="O8" s="391" t="s">
        <v>128</v>
      </c>
    </row>
    <row r="9" spans="1:15" ht="63">
      <c r="A9" s="392"/>
      <c r="B9" s="392"/>
      <c r="C9" s="7" t="s">
        <v>27</v>
      </c>
      <c r="D9" s="7" t="s">
        <v>239</v>
      </c>
      <c r="E9" s="7" t="s">
        <v>28</v>
      </c>
      <c r="F9" s="7" t="s">
        <v>238</v>
      </c>
      <c r="G9" s="7" t="s">
        <v>29</v>
      </c>
      <c r="H9" s="7" t="s">
        <v>132</v>
      </c>
      <c r="I9" s="7" t="s">
        <v>126</v>
      </c>
      <c r="J9" s="7" t="s">
        <v>30</v>
      </c>
      <c r="K9" s="7" t="s">
        <v>133</v>
      </c>
      <c r="L9" s="7" t="s">
        <v>237</v>
      </c>
      <c r="M9" s="7" t="s">
        <v>240</v>
      </c>
      <c r="N9" s="7" t="s">
        <v>241</v>
      </c>
      <c r="O9" s="392"/>
    </row>
    <row r="10" spans="1:15" ht="11.25" customHeight="1">
      <c r="A10" s="11">
        <v>1</v>
      </c>
      <c r="B10" s="394" t="s">
        <v>129</v>
      </c>
      <c r="C10" s="389"/>
      <c r="D10" s="389"/>
      <c r="E10" s="389"/>
      <c r="F10" s="390"/>
      <c r="G10" s="16"/>
      <c r="H10" s="16"/>
      <c r="I10" s="100"/>
      <c r="J10" s="16"/>
      <c r="K10" s="16"/>
      <c r="L10" s="36"/>
      <c r="M10" s="36"/>
      <c r="N10" s="103"/>
      <c r="O10" s="36"/>
    </row>
    <row r="11" spans="1:15" ht="11.25" customHeight="1">
      <c r="A11" s="11"/>
      <c r="B11" s="125"/>
      <c r="C11" s="127"/>
      <c r="D11" s="126"/>
      <c r="E11" s="125"/>
      <c r="F11" s="127"/>
      <c r="G11" s="16"/>
      <c r="H11" s="16"/>
      <c r="I11" s="100"/>
      <c r="J11" s="16"/>
      <c r="K11" s="16"/>
      <c r="L11" s="16"/>
      <c r="M11" s="16"/>
      <c r="N11" s="2"/>
      <c r="O11" s="16"/>
    </row>
    <row r="12" spans="1:15" ht="11.25">
      <c r="A12" s="14">
        <f>A10+1</f>
        <v>2</v>
      </c>
      <c r="B12" s="32" t="s">
        <v>495</v>
      </c>
      <c r="C12" s="16"/>
      <c r="D12" s="16"/>
      <c r="E12" s="16"/>
      <c r="F12" s="16"/>
      <c r="G12" s="16"/>
      <c r="H12" s="16"/>
      <c r="I12" s="61"/>
      <c r="J12" s="16"/>
      <c r="K12" s="16"/>
      <c r="L12" s="16"/>
      <c r="M12" s="16"/>
      <c r="N12" s="2"/>
      <c r="O12" s="16"/>
    </row>
    <row r="13" spans="1:15" ht="11.25">
      <c r="A13" s="14"/>
      <c r="B13" s="32"/>
      <c r="C13" s="16"/>
      <c r="D13" s="16"/>
      <c r="E13" s="16"/>
      <c r="F13" s="16"/>
      <c r="G13" s="16"/>
      <c r="H13" s="16"/>
      <c r="I13" s="61"/>
      <c r="J13" s="16"/>
      <c r="K13" s="16"/>
      <c r="L13" s="16"/>
      <c r="M13" s="16"/>
      <c r="N13" s="2"/>
      <c r="O13" s="16"/>
    </row>
    <row r="14" spans="1:15" ht="11.25">
      <c r="A14" s="14">
        <f>A12+1</f>
        <v>3</v>
      </c>
      <c r="B14" s="28" t="s">
        <v>443</v>
      </c>
      <c r="C14" s="15"/>
      <c r="D14" s="15"/>
      <c r="E14" s="15"/>
      <c r="F14" s="15"/>
      <c r="G14" s="15"/>
      <c r="H14" s="15"/>
      <c r="I14" s="28"/>
      <c r="J14" s="15"/>
      <c r="K14" s="15"/>
      <c r="L14" s="15"/>
      <c r="M14" s="15"/>
      <c r="N14" s="28"/>
      <c r="O14" s="15"/>
    </row>
    <row r="15" spans="1:15" ht="11.25">
      <c r="A15" s="14">
        <v>4</v>
      </c>
      <c r="B15" s="15" t="s">
        <v>444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2">
        <f>SUM(B15:H15)</f>
        <v>0</v>
      </c>
      <c r="J15" s="16">
        <v>0</v>
      </c>
      <c r="K15" s="16">
        <v>0</v>
      </c>
      <c r="L15" s="16">
        <v>0</v>
      </c>
      <c r="M15" s="16">
        <v>0</v>
      </c>
      <c r="N15" s="2">
        <f>SUM(J15:M15)</f>
        <v>0</v>
      </c>
      <c r="O15" s="2">
        <f>I15+N15</f>
        <v>0</v>
      </c>
    </row>
    <row r="16" spans="1:15" ht="11.25">
      <c r="A16" s="14">
        <v>5</v>
      </c>
      <c r="B16" s="15" t="s">
        <v>445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">
        <f>SUM(B16:H16)</f>
        <v>0</v>
      </c>
      <c r="J16" s="16">
        <v>0</v>
      </c>
      <c r="K16" s="16">
        <v>0</v>
      </c>
      <c r="L16" s="16">
        <v>0</v>
      </c>
      <c r="M16" s="16">
        <v>0</v>
      </c>
      <c r="N16" s="2">
        <f>SUM(J16:M16)</f>
        <v>0</v>
      </c>
      <c r="O16" s="2">
        <f>I16+N16</f>
        <v>0</v>
      </c>
    </row>
    <row r="17" spans="1:15" ht="11.25">
      <c r="A17" s="14">
        <v>6</v>
      </c>
      <c r="B17" s="15" t="s">
        <v>446</v>
      </c>
      <c r="C17" s="16">
        <v>66578</v>
      </c>
      <c r="D17" s="16">
        <v>17929</v>
      </c>
      <c r="E17" s="16">
        <v>18783</v>
      </c>
      <c r="F17" s="16">
        <v>0</v>
      </c>
      <c r="G17" s="16">
        <v>0</v>
      </c>
      <c r="H17" s="16">
        <v>0</v>
      </c>
      <c r="I17" s="2">
        <f>SUM(B17:H17)</f>
        <v>103290</v>
      </c>
      <c r="J17" s="16">
        <v>0</v>
      </c>
      <c r="K17" s="16">
        <v>2540</v>
      </c>
      <c r="L17" s="16">
        <v>0</v>
      </c>
      <c r="M17" s="16">
        <v>0</v>
      </c>
      <c r="N17" s="2">
        <f>SUM(J17:M17)</f>
        <v>2540</v>
      </c>
      <c r="O17" s="2">
        <f>I17+N17</f>
        <v>105830</v>
      </c>
    </row>
    <row r="18" spans="1:15" s="52" customFormat="1" ht="10.5">
      <c r="A18" s="14">
        <v>7</v>
      </c>
      <c r="B18" s="28" t="s">
        <v>89</v>
      </c>
      <c r="C18" s="2">
        <f>SUM(C15:C17)</f>
        <v>66578</v>
      </c>
      <c r="D18" s="2">
        <f aca="true" t="shared" si="0" ref="D18:O18">SUM(D15:D17)</f>
        <v>17929</v>
      </c>
      <c r="E18" s="2">
        <f t="shared" si="0"/>
        <v>18783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103290</v>
      </c>
      <c r="J18" s="2">
        <f t="shared" si="0"/>
        <v>0</v>
      </c>
      <c r="K18" s="2">
        <f t="shared" si="0"/>
        <v>2540</v>
      </c>
      <c r="L18" s="2">
        <f t="shared" si="0"/>
        <v>0</v>
      </c>
      <c r="M18" s="2">
        <f t="shared" si="0"/>
        <v>0</v>
      </c>
      <c r="N18" s="2">
        <f t="shared" si="0"/>
        <v>2540</v>
      </c>
      <c r="O18" s="2">
        <f t="shared" si="0"/>
        <v>105830</v>
      </c>
    </row>
    <row r="19" spans="1:15" ht="11.25">
      <c r="A19" s="14"/>
      <c r="B19" s="15"/>
      <c r="C19" s="16"/>
      <c r="D19" s="16"/>
      <c r="E19" s="16"/>
      <c r="F19" s="16"/>
      <c r="G19" s="16"/>
      <c r="H19" s="16"/>
      <c r="I19" s="2"/>
      <c r="J19" s="16"/>
      <c r="K19" s="16"/>
      <c r="L19" s="16"/>
      <c r="M19" s="16"/>
      <c r="N19" s="2"/>
      <c r="O19" s="2"/>
    </row>
    <row r="20" spans="1:15" ht="11.25">
      <c r="A20" s="14">
        <v>8</v>
      </c>
      <c r="B20" s="32" t="s">
        <v>496</v>
      </c>
      <c r="C20" s="16"/>
      <c r="D20" s="16"/>
      <c r="E20" s="16"/>
      <c r="F20" s="16"/>
      <c r="G20" s="16"/>
      <c r="H20" s="16"/>
      <c r="I20" s="2"/>
      <c r="J20" s="16"/>
      <c r="K20" s="16"/>
      <c r="L20" s="16"/>
      <c r="M20" s="16"/>
      <c r="N20" s="2"/>
      <c r="O20" s="2"/>
    </row>
    <row r="21" spans="1:15" ht="11.25">
      <c r="A21" s="14"/>
      <c r="B21" s="32"/>
      <c r="C21" s="16"/>
      <c r="D21" s="16"/>
      <c r="E21" s="16"/>
      <c r="F21" s="16"/>
      <c r="G21" s="16"/>
      <c r="H21" s="16"/>
      <c r="I21" s="2"/>
      <c r="J21" s="16"/>
      <c r="K21" s="16"/>
      <c r="L21" s="16"/>
      <c r="M21" s="16"/>
      <c r="N21" s="2"/>
      <c r="O21" s="2"/>
    </row>
    <row r="22" spans="1:15" ht="11.25">
      <c r="A22" s="39">
        <v>9</v>
      </c>
      <c r="B22" s="124" t="s">
        <v>196</v>
      </c>
      <c r="C22" s="15"/>
      <c r="D22" s="34"/>
      <c r="E22" s="15"/>
      <c r="F22" s="34"/>
      <c r="G22" s="15"/>
      <c r="H22" s="34"/>
      <c r="I22" s="2"/>
      <c r="J22" s="34"/>
      <c r="K22" s="15"/>
      <c r="L22" s="15"/>
      <c r="M22" s="15"/>
      <c r="N22" s="2"/>
      <c r="O22" s="2"/>
    </row>
    <row r="23" spans="1:15" ht="11.25">
      <c r="A23" s="39">
        <v>10</v>
      </c>
      <c r="B23" s="15" t="s">
        <v>444</v>
      </c>
      <c r="C23" s="16">
        <v>13863</v>
      </c>
      <c r="D23" s="1">
        <v>3848</v>
      </c>
      <c r="E23" s="16">
        <v>21100</v>
      </c>
      <c r="F23" s="16">
        <v>0</v>
      </c>
      <c r="G23" s="16">
        <v>0</v>
      </c>
      <c r="H23" s="1">
        <v>0</v>
      </c>
      <c r="I23" s="2">
        <f>SUM(B23:H23)</f>
        <v>38811</v>
      </c>
      <c r="J23" s="16">
        <v>0</v>
      </c>
      <c r="K23" s="16">
        <v>2032</v>
      </c>
      <c r="L23" s="16">
        <v>0</v>
      </c>
      <c r="M23" s="1">
        <v>0</v>
      </c>
      <c r="N23" s="2">
        <f>SUM(J23:M23)</f>
        <v>2032</v>
      </c>
      <c r="O23" s="2">
        <f>I23+N23</f>
        <v>40843</v>
      </c>
    </row>
    <row r="24" spans="1:15" ht="11.25">
      <c r="A24" s="39">
        <v>11</v>
      </c>
      <c r="B24" s="15" t="s">
        <v>445</v>
      </c>
      <c r="C24" s="16">
        <v>3266</v>
      </c>
      <c r="D24" s="1">
        <v>900</v>
      </c>
      <c r="E24" s="16">
        <v>4640</v>
      </c>
      <c r="F24" s="16">
        <v>0</v>
      </c>
      <c r="G24" s="16">
        <v>0</v>
      </c>
      <c r="H24" s="1">
        <v>0</v>
      </c>
      <c r="I24" s="2">
        <f>SUM(B24:H24)</f>
        <v>8806</v>
      </c>
      <c r="J24" s="16">
        <v>0</v>
      </c>
      <c r="K24" s="16">
        <v>128</v>
      </c>
      <c r="L24" s="16">
        <v>0</v>
      </c>
      <c r="M24" s="1">
        <v>0</v>
      </c>
      <c r="N24" s="2">
        <f>SUM(J24:M24)</f>
        <v>128</v>
      </c>
      <c r="O24" s="2">
        <f>I24+N24</f>
        <v>8934</v>
      </c>
    </row>
    <row r="25" spans="1:15" ht="11.25">
      <c r="A25" s="39">
        <v>12</v>
      </c>
      <c r="B25" s="15" t="s">
        <v>446</v>
      </c>
      <c r="C25" s="16">
        <v>0</v>
      </c>
      <c r="D25" s="1">
        <v>0</v>
      </c>
      <c r="E25" s="16">
        <v>0</v>
      </c>
      <c r="F25" s="16">
        <v>0</v>
      </c>
      <c r="G25" s="16">
        <v>0</v>
      </c>
      <c r="H25" s="1">
        <v>0</v>
      </c>
      <c r="I25" s="2">
        <f>SUM(B25:H25)</f>
        <v>0</v>
      </c>
      <c r="J25" s="16">
        <v>0</v>
      </c>
      <c r="K25" s="16">
        <v>0</v>
      </c>
      <c r="L25" s="16">
        <v>0</v>
      </c>
      <c r="M25" s="1">
        <v>0</v>
      </c>
      <c r="N25" s="2">
        <f>SUM(J25:M25)</f>
        <v>0</v>
      </c>
      <c r="O25" s="2">
        <f>I25+N25</f>
        <v>0</v>
      </c>
    </row>
    <row r="26" spans="1:15" s="52" customFormat="1" ht="10.5">
      <c r="A26" s="39">
        <v>13</v>
      </c>
      <c r="B26" s="28" t="s">
        <v>89</v>
      </c>
      <c r="C26" s="2">
        <f>SUM(C23:C25)</f>
        <v>17129</v>
      </c>
      <c r="D26" s="2">
        <f aca="true" t="shared" si="1" ref="D26:O26">SUM(D23:D25)</f>
        <v>4748</v>
      </c>
      <c r="E26" s="2">
        <f t="shared" si="1"/>
        <v>25740</v>
      </c>
      <c r="F26" s="2">
        <f t="shared" si="1"/>
        <v>0</v>
      </c>
      <c r="G26" s="2">
        <f t="shared" si="1"/>
        <v>0</v>
      </c>
      <c r="H26" s="61">
        <f t="shared" si="1"/>
        <v>0</v>
      </c>
      <c r="I26" s="2">
        <f t="shared" si="1"/>
        <v>47617</v>
      </c>
      <c r="J26" s="2">
        <f t="shared" si="1"/>
        <v>0</v>
      </c>
      <c r="K26" s="61">
        <f t="shared" si="1"/>
        <v>2160</v>
      </c>
      <c r="L26" s="2">
        <f t="shared" si="1"/>
        <v>0</v>
      </c>
      <c r="M26" s="2">
        <f t="shared" si="1"/>
        <v>0</v>
      </c>
      <c r="N26" s="2">
        <f t="shared" si="1"/>
        <v>2160</v>
      </c>
      <c r="O26" s="2">
        <f t="shared" si="1"/>
        <v>49777</v>
      </c>
    </row>
    <row r="27" spans="1:15" ht="11.25">
      <c r="A27" s="66"/>
      <c r="B27" s="148"/>
      <c r="C27" s="66"/>
      <c r="D27" s="148"/>
      <c r="E27" s="66"/>
      <c r="F27" s="148"/>
      <c r="G27" s="66"/>
      <c r="H27" s="148"/>
      <c r="I27" s="66"/>
      <c r="J27" s="148"/>
      <c r="K27" s="66"/>
      <c r="L27" s="66"/>
      <c r="M27" s="66"/>
      <c r="N27" s="66"/>
      <c r="O27" s="66"/>
    </row>
    <row r="28" spans="1:15" ht="11.25" customHeight="1">
      <c r="A28" s="39">
        <v>14</v>
      </c>
      <c r="B28" s="389" t="s">
        <v>130</v>
      </c>
      <c r="C28" s="389"/>
      <c r="D28" s="389"/>
      <c r="E28" s="389"/>
      <c r="F28" s="390"/>
      <c r="G28" s="15"/>
      <c r="H28" s="15"/>
      <c r="I28" s="28"/>
      <c r="J28" s="15"/>
      <c r="K28" s="15"/>
      <c r="L28" s="15"/>
      <c r="M28" s="15"/>
      <c r="N28" s="28"/>
      <c r="O28" s="15"/>
    </row>
    <row r="29" spans="1:15" s="52" customFormat="1" ht="11.25" customHeight="1">
      <c r="A29" s="39">
        <v>15</v>
      </c>
      <c r="B29" s="120" t="s">
        <v>444</v>
      </c>
      <c r="C29" s="97">
        <f>SUM(C15,C23)</f>
        <v>13863</v>
      </c>
      <c r="D29" s="97">
        <f aca="true" t="shared" si="2" ref="D29:O29">SUM(D15,D23)</f>
        <v>3848</v>
      </c>
      <c r="E29" s="97">
        <f t="shared" si="2"/>
        <v>21100</v>
      </c>
      <c r="F29" s="97">
        <f t="shared" si="2"/>
        <v>0</v>
      </c>
      <c r="G29" s="97">
        <f t="shared" si="2"/>
        <v>0</v>
      </c>
      <c r="H29" s="97">
        <f t="shared" si="2"/>
        <v>0</v>
      </c>
      <c r="I29" s="97">
        <f t="shared" si="2"/>
        <v>38811</v>
      </c>
      <c r="J29" s="97">
        <f t="shared" si="2"/>
        <v>0</v>
      </c>
      <c r="K29" s="97">
        <f t="shared" si="2"/>
        <v>2032</v>
      </c>
      <c r="L29" s="97">
        <f t="shared" si="2"/>
        <v>0</v>
      </c>
      <c r="M29" s="97">
        <f t="shared" si="2"/>
        <v>0</v>
      </c>
      <c r="N29" s="97">
        <f t="shared" si="2"/>
        <v>2032</v>
      </c>
      <c r="O29" s="97">
        <f t="shared" si="2"/>
        <v>40843</v>
      </c>
    </row>
    <row r="30" spans="1:15" s="52" customFormat="1" ht="10.5">
      <c r="A30" s="39">
        <v>16</v>
      </c>
      <c r="B30" s="120" t="s">
        <v>445</v>
      </c>
      <c r="C30" s="97">
        <f>SUM(C16,C24)</f>
        <v>3266</v>
      </c>
      <c r="D30" s="97">
        <f aca="true" t="shared" si="3" ref="D30:O30">SUM(D16,D24)</f>
        <v>900</v>
      </c>
      <c r="E30" s="97">
        <f t="shared" si="3"/>
        <v>4640</v>
      </c>
      <c r="F30" s="97">
        <f t="shared" si="3"/>
        <v>0</v>
      </c>
      <c r="G30" s="97">
        <f t="shared" si="3"/>
        <v>0</v>
      </c>
      <c r="H30" s="97">
        <f t="shared" si="3"/>
        <v>0</v>
      </c>
      <c r="I30" s="97">
        <f t="shared" si="3"/>
        <v>8806</v>
      </c>
      <c r="J30" s="97">
        <f t="shared" si="3"/>
        <v>0</v>
      </c>
      <c r="K30" s="97">
        <f t="shared" si="3"/>
        <v>128</v>
      </c>
      <c r="L30" s="97">
        <f t="shared" si="3"/>
        <v>0</v>
      </c>
      <c r="M30" s="97">
        <f t="shared" si="3"/>
        <v>0</v>
      </c>
      <c r="N30" s="97">
        <f t="shared" si="3"/>
        <v>128</v>
      </c>
      <c r="O30" s="97">
        <f t="shared" si="3"/>
        <v>8934</v>
      </c>
    </row>
    <row r="31" spans="1:15" s="52" customFormat="1" ht="10.5">
      <c r="A31" s="39">
        <v>17</v>
      </c>
      <c r="B31" s="120" t="s">
        <v>446</v>
      </c>
      <c r="C31" s="97">
        <f aca="true" t="shared" si="4" ref="C31:O31">SUM(C17,C25)</f>
        <v>66578</v>
      </c>
      <c r="D31" s="97">
        <f t="shared" si="4"/>
        <v>17929</v>
      </c>
      <c r="E31" s="97">
        <f t="shared" si="4"/>
        <v>18783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si="4"/>
        <v>103290</v>
      </c>
      <c r="J31" s="97">
        <f t="shared" si="4"/>
        <v>0</v>
      </c>
      <c r="K31" s="97">
        <f t="shared" si="4"/>
        <v>2540</v>
      </c>
      <c r="L31" s="97">
        <f t="shared" si="4"/>
        <v>0</v>
      </c>
      <c r="M31" s="97">
        <f t="shared" si="4"/>
        <v>0</v>
      </c>
      <c r="N31" s="97">
        <f t="shared" si="4"/>
        <v>2540</v>
      </c>
      <c r="O31" s="97">
        <f t="shared" si="4"/>
        <v>105830</v>
      </c>
    </row>
    <row r="32" spans="1:15" s="52" customFormat="1" ht="10.5">
      <c r="A32" s="64">
        <v>18</v>
      </c>
      <c r="B32" s="301" t="s">
        <v>89</v>
      </c>
      <c r="C32" s="104">
        <f aca="true" t="shared" si="5" ref="C32:O32">SUM(C18,C26)</f>
        <v>83707</v>
      </c>
      <c r="D32" s="104">
        <f t="shared" si="5"/>
        <v>22677</v>
      </c>
      <c r="E32" s="104">
        <f t="shared" si="5"/>
        <v>44523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150907</v>
      </c>
      <c r="J32" s="104">
        <f t="shared" si="5"/>
        <v>0</v>
      </c>
      <c r="K32" s="104">
        <f t="shared" si="5"/>
        <v>4700</v>
      </c>
      <c r="L32" s="104">
        <f t="shared" si="5"/>
        <v>0</v>
      </c>
      <c r="M32" s="104">
        <f t="shared" si="5"/>
        <v>0</v>
      </c>
      <c r="N32" s="104">
        <f t="shared" si="5"/>
        <v>4700</v>
      </c>
      <c r="O32" s="104">
        <f t="shared" si="5"/>
        <v>155607</v>
      </c>
    </row>
    <row r="33" spans="1:15" s="124" customFormat="1" ht="10.5">
      <c r="A33" s="10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s="124" customFormat="1" ht="10.5">
      <c r="A34" s="10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s="124" customFormat="1" ht="10.5">
      <c r="A35" s="10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s="124" customFormat="1" ht="10.5">
      <c r="A36" s="10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s="124" customFormat="1" ht="10.5">
      <c r="A37" s="105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s="124" customFormat="1" ht="10.5">
      <c r="A38" s="105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s="124" customFormat="1" ht="10.5">
      <c r="A39" s="105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2.75" customHeight="1">
      <c r="A40" s="391" t="s">
        <v>7</v>
      </c>
      <c r="B40" s="8" t="s">
        <v>103</v>
      </c>
      <c r="C40" s="8" t="s">
        <v>104</v>
      </c>
      <c r="D40" s="8" t="s">
        <v>105</v>
      </c>
      <c r="E40" s="8" t="s">
        <v>106</v>
      </c>
      <c r="F40" s="8" t="s">
        <v>107</v>
      </c>
      <c r="G40" s="8" t="s">
        <v>108</v>
      </c>
      <c r="H40" s="8" t="s">
        <v>109</v>
      </c>
      <c r="I40" s="8" t="s">
        <v>110</v>
      </c>
      <c r="J40" s="8" t="s">
        <v>111</v>
      </c>
      <c r="K40" s="8" t="s">
        <v>112</v>
      </c>
      <c r="L40" s="8" t="s">
        <v>113</v>
      </c>
      <c r="M40" s="8" t="s">
        <v>114</v>
      </c>
      <c r="N40" s="8" t="s">
        <v>117</v>
      </c>
      <c r="O40" s="8" t="s">
        <v>118</v>
      </c>
    </row>
    <row r="41" spans="1:15" ht="12.75" customHeight="1">
      <c r="A41" s="393"/>
      <c r="B41" s="391" t="s">
        <v>8</v>
      </c>
      <c r="C41" s="373" t="s">
        <v>125</v>
      </c>
      <c r="D41" s="374"/>
      <c r="E41" s="374"/>
      <c r="F41" s="374"/>
      <c r="G41" s="374"/>
      <c r="H41" s="374"/>
      <c r="I41" s="375"/>
      <c r="J41" s="373" t="s">
        <v>127</v>
      </c>
      <c r="K41" s="374"/>
      <c r="L41" s="374"/>
      <c r="M41" s="374"/>
      <c r="N41" s="375"/>
      <c r="O41" s="391" t="s">
        <v>128</v>
      </c>
    </row>
    <row r="42" spans="1:15" ht="63">
      <c r="A42" s="392"/>
      <c r="B42" s="392"/>
      <c r="C42" s="7" t="s">
        <v>27</v>
      </c>
      <c r="D42" s="7" t="s">
        <v>239</v>
      </c>
      <c r="E42" s="7" t="s">
        <v>28</v>
      </c>
      <c r="F42" s="7" t="s">
        <v>238</v>
      </c>
      <c r="G42" s="7" t="s">
        <v>29</v>
      </c>
      <c r="H42" s="7" t="s">
        <v>132</v>
      </c>
      <c r="I42" s="7" t="s">
        <v>126</v>
      </c>
      <c r="J42" s="7" t="s">
        <v>30</v>
      </c>
      <c r="K42" s="7" t="s">
        <v>133</v>
      </c>
      <c r="L42" s="7" t="s">
        <v>237</v>
      </c>
      <c r="M42" s="7" t="s">
        <v>240</v>
      </c>
      <c r="N42" s="7" t="s">
        <v>241</v>
      </c>
      <c r="O42" s="392"/>
    </row>
    <row r="43" spans="1:15" ht="11.25">
      <c r="A43" s="39"/>
      <c r="B43" s="124"/>
      <c r="C43" s="97"/>
      <c r="D43" s="114"/>
      <c r="E43" s="97"/>
      <c r="F43" s="114"/>
      <c r="G43" s="97"/>
      <c r="H43" s="97"/>
      <c r="I43" s="97"/>
      <c r="J43" s="97"/>
      <c r="K43" s="97"/>
      <c r="L43" s="114"/>
      <c r="M43" s="97"/>
      <c r="N43" s="97"/>
      <c r="O43" s="97"/>
    </row>
    <row r="44" spans="1:15" ht="11.25">
      <c r="A44" s="39">
        <v>19</v>
      </c>
      <c r="B44" s="124" t="s">
        <v>180</v>
      </c>
      <c r="C44" s="15"/>
      <c r="D44" s="34"/>
      <c r="E44" s="15"/>
      <c r="F44" s="34"/>
      <c r="G44" s="15"/>
      <c r="H44" s="15"/>
      <c r="I44" s="28"/>
      <c r="J44" s="15"/>
      <c r="K44" s="15"/>
      <c r="L44" s="34"/>
      <c r="M44" s="15"/>
      <c r="N44" s="28"/>
      <c r="O44" s="15"/>
    </row>
    <row r="45" spans="1:15" ht="11.25">
      <c r="A45" s="39">
        <v>20</v>
      </c>
      <c r="B45" s="15" t="s">
        <v>444</v>
      </c>
      <c r="C45" s="92">
        <v>2650</v>
      </c>
      <c r="D45" s="91">
        <v>747</v>
      </c>
      <c r="E45" s="92">
        <v>36980</v>
      </c>
      <c r="F45" s="91">
        <v>0</v>
      </c>
      <c r="G45" s="92">
        <v>4100</v>
      </c>
      <c r="H45" s="92">
        <v>81003</v>
      </c>
      <c r="I45" s="2">
        <f>SUM(C45:H45)</f>
        <v>125480</v>
      </c>
      <c r="J45" s="92">
        <v>69850</v>
      </c>
      <c r="K45" s="92">
        <v>1969</v>
      </c>
      <c r="L45" s="91">
        <v>0</v>
      </c>
      <c r="M45" s="92">
        <v>270</v>
      </c>
      <c r="N45" s="39">
        <f>SUM(J45:M45)</f>
        <v>72089</v>
      </c>
      <c r="O45" s="2">
        <f>I45+N45</f>
        <v>197569</v>
      </c>
    </row>
    <row r="46" spans="1:15" ht="11.25">
      <c r="A46" s="39">
        <v>21</v>
      </c>
      <c r="B46" s="15" t="s">
        <v>445</v>
      </c>
      <c r="C46" s="16">
        <v>30401</v>
      </c>
      <c r="D46" s="1">
        <v>7101</v>
      </c>
      <c r="E46" s="16">
        <v>31202</v>
      </c>
      <c r="F46" s="1">
        <v>34074</v>
      </c>
      <c r="G46" s="16">
        <v>3653</v>
      </c>
      <c r="H46" s="16">
        <v>11602</v>
      </c>
      <c r="I46" s="2">
        <f>SUM(C46:H46)</f>
        <v>118033</v>
      </c>
      <c r="J46" s="16">
        <v>0</v>
      </c>
      <c r="K46" s="16">
        <v>1807</v>
      </c>
      <c r="L46" s="1">
        <v>103622</v>
      </c>
      <c r="M46" s="16">
        <v>2000</v>
      </c>
      <c r="N46" s="39">
        <f>SUM(J46:M46)</f>
        <v>107429</v>
      </c>
      <c r="O46" s="2">
        <f>I46+N46</f>
        <v>225462</v>
      </c>
    </row>
    <row r="47" spans="1:15" ht="11.25">
      <c r="A47" s="39">
        <v>22</v>
      </c>
      <c r="B47" s="15" t="s">
        <v>446</v>
      </c>
      <c r="C47" s="16">
        <v>9649</v>
      </c>
      <c r="D47" s="1">
        <v>2609</v>
      </c>
      <c r="E47" s="16">
        <v>610</v>
      </c>
      <c r="F47" s="1">
        <v>0</v>
      </c>
      <c r="G47" s="16">
        <v>0</v>
      </c>
      <c r="H47" s="16">
        <v>1172</v>
      </c>
      <c r="I47" s="2">
        <f>SUM(C47:H47)</f>
        <v>14040</v>
      </c>
      <c r="J47" s="16">
        <v>0</v>
      </c>
      <c r="K47" s="16">
        <v>107</v>
      </c>
      <c r="L47" s="1">
        <v>0</v>
      </c>
      <c r="M47" s="16">
        <v>0</v>
      </c>
      <c r="N47" s="39">
        <f>SUM(J47:M47)</f>
        <v>107</v>
      </c>
      <c r="O47" s="2">
        <f>I47+N47</f>
        <v>14147</v>
      </c>
    </row>
    <row r="48" spans="1:15" s="52" customFormat="1" ht="10.5">
      <c r="A48" s="39">
        <v>23</v>
      </c>
      <c r="B48" s="28" t="s">
        <v>89</v>
      </c>
      <c r="C48" s="2">
        <f>SUM(C45:C47)</f>
        <v>42700</v>
      </c>
      <c r="D48" s="2">
        <f aca="true" t="shared" si="6" ref="D48:O48">SUM(D45:D47)</f>
        <v>10457</v>
      </c>
      <c r="E48" s="2">
        <f t="shared" si="6"/>
        <v>68792</v>
      </c>
      <c r="F48" s="2">
        <f t="shared" si="6"/>
        <v>34074</v>
      </c>
      <c r="G48" s="2">
        <f t="shared" si="6"/>
        <v>7753</v>
      </c>
      <c r="H48" s="2">
        <f t="shared" si="6"/>
        <v>93777</v>
      </c>
      <c r="I48" s="2">
        <f t="shared" si="6"/>
        <v>257553</v>
      </c>
      <c r="J48" s="2">
        <f t="shared" si="6"/>
        <v>69850</v>
      </c>
      <c r="K48" s="2">
        <f t="shared" si="6"/>
        <v>3883</v>
      </c>
      <c r="L48" s="2">
        <f t="shared" si="6"/>
        <v>103622</v>
      </c>
      <c r="M48" s="2">
        <f t="shared" si="6"/>
        <v>2270</v>
      </c>
      <c r="N48" s="2">
        <f t="shared" si="6"/>
        <v>179625</v>
      </c>
      <c r="O48" s="2">
        <f t="shared" si="6"/>
        <v>437178</v>
      </c>
    </row>
    <row r="49" spans="1:15" ht="11.25">
      <c r="A49" s="39"/>
      <c r="B49" s="34"/>
      <c r="C49" s="16"/>
      <c r="D49" s="1"/>
      <c r="E49" s="16"/>
      <c r="F49" s="1"/>
      <c r="G49" s="16"/>
      <c r="H49" s="16"/>
      <c r="I49" s="2"/>
      <c r="J49" s="16"/>
      <c r="K49" s="16"/>
      <c r="L49" s="1"/>
      <c r="M49" s="16"/>
      <c r="N49" s="2"/>
      <c r="O49" s="2"/>
    </row>
    <row r="50" spans="1:15" ht="11.25">
      <c r="A50" s="39"/>
      <c r="B50" s="34"/>
      <c r="C50" s="117"/>
      <c r="D50" s="13"/>
      <c r="E50" s="117"/>
      <c r="F50" s="13"/>
      <c r="G50" s="117"/>
      <c r="H50" s="117"/>
      <c r="I50" s="147"/>
      <c r="J50" s="117"/>
      <c r="K50" s="117"/>
      <c r="L50" s="13"/>
      <c r="M50" s="117"/>
      <c r="N50" s="147"/>
      <c r="O50" s="117"/>
    </row>
    <row r="51" spans="1:15" s="52" customFormat="1" ht="10.5">
      <c r="A51" s="42">
        <v>24</v>
      </c>
      <c r="B51" s="129" t="s">
        <v>131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1:15" s="52" customFormat="1" ht="10.5">
      <c r="A52" s="39">
        <v>25</v>
      </c>
      <c r="B52" s="120" t="s">
        <v>444</v>
      </c>
      <c r="C52" s="2">
        <f aca="true" t="shared" si="7" ref="C52:O52">SUM(C29,C45)</f>
        <v>16513</v>
      </c>
      <c r="D52" s="2">
        <f t="shared" si="7"/>
        <v>4595</v>
      </c>
      <c r="E52" s="2">
        <f t="shared" si="7"/>
        <v>58080</v>
      </c>
      <c r="F52" s="2">
        <f t="shared" si="7"/>
        <v>0</v>
      </c>
      <c r="G52" s="2">
        <f t="shared" si="7"/>
        <v>4100</v>
      </c>
      <c r="H52" s="2">
        <f t="shared" si="7"/>
        <v>81003</v>
      </c>
      <c r="I52" s="2">
        <f t="shared" si="7"/>
        <v>164291</v>
      </c>
      <c r="J52" s="2">
        <f t="shared" si="7"/>
        <v>69850</v>
      </c>
      <c r="K52" s="2">
        <f t="shared" si="7"/>
        <v>4001</v>
      </c>
      <c r="L52" s="2">
        <f t="shared" si="7"/>
        <v>0</v>
      </c>
      <c r="M52" s="2">
        <f t="shared" si="7"/>
        <v>270</v>
      </c>
      <c r="N52" s="2">
        <f t="shared" si="7"/>
        <v>74121</v>
      </c>
      <c r="O52" s="2">
        <f t="shared" si="7"/>
        <v>238412</v>
      </c>
    </row>
    <row r="53" spans="1:15" s="52" customFormat="1" ht="10.5">
      <c r="A53" s="39">
        <v>26</v>
      </c>
      <c r="B53" s="120" t="s">
        <v>445</v>
      </c>
      <c r="C53" s="2">
        <f aca="true" t="shared" si="8" ref="C53:O53">SUM(C30,C46)</f>
        <v>33667</v>
      </c>
      <c r="D53" s="2">
        <f t="shared" si="8"/>
        <v>8001</v>
      </c>
      <c r="E53" s="2">
        <f t="shared" si="8"/>
        <v>35842</v>
      </c>
      <c r="F53" s="2">
        <f t="shared" si="8"/>
        <v>34074</v>
      </c>
      <c r="G53" s="2">
        <f t="shared" si="8"/>
        <v>3653</v>
      </c>
      <c r="H53" s="2">
        <f t="shared" si="8"/>
        <v>11602</v>
      </c>
      <c r="I53" s="2">
        <f t="shared" si="8"/>
        <v>126839</v>
      </c>
      <c r="J53" s="2">
        <f t="shared" si="8"/>
        <v>0</v>
      </c>
      <c r="K53" s="2">
        <f t="shared" si="8"/>
        <v>1935</v>
      </c>
      <c r="L53" s="2">
        <f t="shared" si="8"/>
        <v>103622</v>
      </c>
      <c r="M53" s="2">
        <f t="shared" si="8"/>
        <v>2000</v>
      </c>
      <c r="N53" s="2">
        <f t="shared" si="8"/>
        <v>107557</v>
      </c>
      <c r="O53" s="2">
        <f t="shared" si="8"/>
        <v>234396</v>
      </c>
    </row>
    <row r="54" spans="1:15" s="52" customFormat="1" ht="10.5">
      <c r="A54" s="39">
        <v>27</v>
      </c>
      <c r="B54" s="120" t="s">
        <v>446</v>
      </c>
      <c r="C54" s="2">
        <f aca="true" t="shared" si="9" ref="C54:O54">SUM(C31,C47)</f>
        <v>76227</v>
      </c>
      <c r="D54" s="2">
        <f t="shared" si="9"/>
        <v>20538</v>
      </c>
      <c r="E54" s="2">
        <f t="shared" si="9"/>
        <v>19393</v>
      </c>
      <c r="F54" s="2">
        <f t="shared" si="9"/>
        <v>0</v>
      </c>
      <c r="G54" s="2">
        <f t="shared" si="9"/>
        <v>0</v>
      </c>
      <c r="H54" s="2">
        <f t="shared" si="9"/>
        <v>1172</v>
      </c>
      <c r="I54" s="2">
        <f t="shared" si="9"/>
        <v>117330</v>
      </c>
      <c r="J54" s="2">
        <f t="shared" si="9"/>
        <v>0</v>
      </c>
      <c r="K54" s="2">
        <f t="shared" si="9"/>
        <v>2647</v>
      </c>
      <c r="L54" s="2">
        <f t="shared" si="9"/>
        <v>0</v>
      </c>
      <c r="M54" s="2">
        <f t="shared" si="9"/>
        <v>0</v>
      </c>
      <c r="N54" s="2">
        <f t="shared" si="9"/>
        <v>2647</v>
      </c>
      <c r="O54" s="2">
        <f t="shared" si="9"/>
        <v>119977</v>
      </c>
    </row>
    <row r="55" spans="1:15" s="52" customFormat="1" ht="10.5">
      <c r="A55" s="64">
        <v>28</v>
      </c>
      <c r="B55" s="301" t="s">
        <v>89</v>
      </c>
      <c r="C55" s="99">
        <f aca="true" t="shared" si="10" ref="C55:O55">SUM(C32,C48)</f>
        <v>126407</v>
      </c>
      <c r="D55" s="99">
        <f t="shared" si="10"/>
        <v>33134</v>
      </c>
      <c r="E55" s="99">
        <f t="shared" si="10"/>
        <v>113315</v>
      </c>
      <c r="F55" s="99">
        <f t="shared" si="10"/>
        <v>34074</v>
      </c>
      <c r="G55" s="99">
        <f t="shared" si="10"/>
        <v>7753</v>
      </c>
      <c r="H55" s="99">
        <f t="shared" si="10"/>
        <v>93777</v>
      </c>
      <c r="I55" s="99">
        <f t="shared" si="10"/>
        <v>408460</v>
      </c>
      <c r="J55" s="99">
        <f t="shared" si="10"/>
        <v>69850</v>
      </c>
      <c r="K55" s="99">
        <f t="shared" si="10"/>
        <v>8583</v>
      </c>
      <c r="L55" s="99">
        <f t="shared" si="10"/>
        <v>103622</v>
      </c>
      <c r="M55" s="99">
        <f t="shared" si="10"/>
        <v>2270</v>
      </c>
      <c r="N55" s="99">
        <f t="shared" si="10"/>
        <v>184325</v>
      </c>
      <c r="O55" s="99">
        <f t="shared" si="10"/>
        <v>592785</v>
      </c>
    </row>
  </sheetData>
  <sheetProtection/>
  <mergeCells count="14">
    <mergeCell ref="A1:O1"/>
    <mergeCell ref="A4:O4"/>
    <mergeCell ref="B10:F10"/>
    <mergeCell ref="C8:I8"/>
    <mergeCell ref="A7:A9"/>
    <mergeCell ref="B8:B9"/>
    <mergeCell ref="J8:N8"/>
    <mergeCell ref="O8:O9"/>
    <mergeCell ref="B28:F28"/>
    <mergeCell ref="O41:O42"/>
    <mergeCell ref="A40:A42"/>
    <mergeCell ref="B41:B42"/>
    <mergeCell ref="C41:I41"/>
    <mergeCell ref="J41:N41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</cp:lastModifiedBy>
  <cp:lastPrinted>2016-02-21T12:25:53Z</cp:lastPrinted>
  <dcterms:created xsi:type="dcterms:W3CDTF">2006-02-07T13:12:46Z</dcterms:created>
  <dcterms:modified xsi:type="dcterms:W3CDTF">2016-02-21T12:30:18Z</dcterms:modified>
  <cp:category/>
  <cp:version/>
  <cp:contentType/>
  <cp:contentStatus/>
</cp:coreProperties>
</file>