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20" yWindow="-120" windowWidth="24120" windowHeight="13140"/>
  </bookViews>
  <sheets>
    <sheet name="önkorm" sheetId="5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86" i="5"/>
  <c r="H86"/>
  <c r="I31" l="1"/>
  <c r="I11"/>
  <c r="I23" l="1"/>
  <c r="I93"/>
  <c r="H21"/>
  <c r="G21"/>
  <c r="G19" l="1"/>
  <c r="H19"/>
  <c r="I49"/>
  <c r="G102" l="1"/>
  <c r="I17"/>
  <c r="I15"/>
  <c r="H75"/>
  <c r="I47"/>
  <c r="H102"/>
  <c r="I100"/>
  <c r="H34"/>
  <c r="I48"/>
  <c r="I12"/>
  <c r="I10" s="1"/>
  <c r="I29"/>
  <c r="I25"/>
  <c r="I26"/>
  <c r="I28"/>
  <c r="G34"/>
  <c r="I13"/>
  <c r="I27"/>
  <c r="G75"/>
  <c r="I92"/>
  <c r="I91"/>
  <c r="I90"/>
  <c r="I89"/>
  <c r="I88"/>
  <c r="I83"/>
  <c r="I82"/>
  <c r="I81"/>
  <c r="I80"/>
  <c r="I79"/>
  <c r="I78"/>
  <c r="I77"/>
  <c r="I76"/>
  <c r="I53"/>
  <c r="I52"/>
  <c r="I51"/>
  <c r="H50"/>
  <c r="G50"/>
  <c r="I46"/>
  <c r="I42"/>
  <c r="I41"/>
  <c r="I40"/>
  <c r="I39"/>
  <c r="I38"/>
  <c r="I37"/>
  <c r="I36"/>
  <c r="I35"/>
  <c r="I22"/>
  <c r="I21" s="1"/>
  <c r="I20"/>
  <c r="I16"/>
  <c r="I14"/>
  <c r="H10"/>
  <c r="H9" s="1"/>
  <c r="G10"/>
  <c r="I86" l="1"/>
  <c r="I24"/>
  <c r="I19" s="1"/>
  <c r="I9" s="1"/>
  <c r="I102"/>
  <c r="I75"/>
  <c r="H98"/>
  <c r="H103" s="1"/>
  <c r="I50"/>
  <c r="I34"/>
  <c r="H45"/>
  <c r="H54" s="1"/>
  <c r="G9"/>
  <c r="G45" s="1"/>
  <c r="G54" s="1"/>
  <c r="G98"/>
  <c r="G103" s="1"/>
  <c r="I108" l="1"/>
  <c r="I103"/>
  <c r="I98"/>
  <c r="I54"/>
  <c r="I45" l="1"/>
  <c r="I107"/>
  <c r="I105"/>
</calcChain>
</file>

<file path=xl/sharedStrings.xml><?xml version="1.0" encoding="utf-8"?>
<sst xmlns="http://schemas.openxmlformats.org/spreadsheetml/2006/main" count="82" uniqueCount="77">
  <si>
    <t>I</t>
  </si>
  <si>
    <t>BEVÉTELEK</t>
  </si>
  <si>
    <t>3. Felhalmozási bevétel</t>
  </si>
  <si>
    <t>3.1 Tárgyi eszköz értékesítése</t>
  </si>
  <si>
    <t>3.2 Vagyon bérbeadás</t>
  </si>
  <si>
    <t>3.3 Koncesszióba, vagyonkezelésbe adás</t>
  </si>
  <si>
    <t>KIADÁSOK</t>
  </si>
  <si>
    <t xml:space="preserve"> MŰKÖDÉSI BEVÉTELEK</t>
  </si>
  <si>
    <t>Felhalmozási, felújítási bevételek</t>
  </si>
  <si>
    <t>II.</t>
  </si>
  <si>
    <t>1. Személyi juttatások</t>
  </si>
  <si>
    <t>2. Munkaadókat terhelő jár. és szoc.hj.adó</t>
  </si>
  <si>
    <t>3. Dologi kiadások</t>
  </si>
  <si>
    <t>4. Ellátottak pénzbeli juttatásai</t>
  </si>
  <si>
    <t>5. Működési célra átadott pénzeszköz ÁH-án kívűlre</t>
  </si>
  <si>
    <t>6. Működési célra átadott pénzeszköz ÁH-án belülre</t>
  </si>
  <si>
    <t>II</t>
  </si>
  <si>
    <t xml:space="preserve"> MŰKÖDÉSI KÖLTSÉGVETÉS</t>
  </si>
  <si>
    <t>FELHALMOZÁSI KÖLTSÉGVETÉS</t>
  </si>
  <si>
    <t>3. Egyéb felhalmozási kiadások</t>
  </si>
  <si>
    <t>Bevétel-kiadás közötti különbözet</t>
  </si>
  <si>
    <t>ezer Ft</t>
  </si>
  <si>
    <t>Költségvetési bevételek összesen</t>
  </si>
  <si>
    <t>Költségvetési kiadások összesen</t>
  </si>
  <si>
    <t>Tárgyévi kiadások összesen</t>
  </si>
  <si>
    <t>Tárgyévi bevételek összesen</t>
  </si>
  <si>
    <t>eredeti</t>
  </si>
  <si>
    <t>módosított</t>
  </si>
  <si>
    <t>2. Beruházások</t>
  </si>
  <si>
    <t>3. Előző évi visszatérülések</t>
  </si>
  <si>
    <t>Gépjárműadó</t>
  </si>
  <si>
    <t>Építményadó</t>
  </si>
  <si>
    <t>Magánszemély kommunális adó</t>
  </si>
  <si>
    <t>Iparűzési adó</t>
  </si>
  <si>
    <t>ÁFA bevételek,visszatérülés</t>
  </si>
  <si>
    <t>Kamatbevétel</t>
  </si>
  <si>
    <t>5. Közhatalmi bevételek</t>
  </si>
  <si>
    <t>5.1. Igazgatási szolgáltatási dij</t>
  </si>
  <si>
    <t>6. Felhalmozási, felujítási kölcsön megtérülés</t>
  </si>
  <si>
    <t>Finanszírozási bevételek</t>
  </si>
  <si>
    <t>1. Felujítások</t>
  </si>
  <si>
    <t>4. Felhalmozásra átvett pénzeszköz ÁH-on kívül</t>
  </si>
  <si>
    <t>működési bevétel-kiadás</t>
  </si>
  <si>
    <t>felhalmozási bevétel-kiadás</t>
  </si>
  <si>
    <t>5.Felhalmozási célú pénzeszk.átadásdÁH-kivűl</t>
  </si>
  <si>
    <t>módosítás</t>
  </si>
  <si>
    <t>1. Működési bevételek</t>
  </si>
  <si>
    <t>Bérleti  dijak,továbbszámlázott szolg.</t>
  </si>
  <si>
    <t>egyéb pénzügyi műveletek bevételei</t>
  </si>
  <si>
    <t>2. Önkormányzat működési támogatásai</t>
  </si>
  <si>
    <t>5.3 Adópótlék, adóbírság</t>
  </si>
  <si>
    <t>2. Felhalmozási célú önkormányzati támogatás</t>
  </si>
  <si>
    <t>8. Tartalékok</t>
  </si>
  <si>
    <t>4. Lakástámogatás</t>
  </si>
  <si>
    <t>Sopronnémeti Község Önkormányzata</t>
  </si>
  <si>
    <t>2014. évi költségvetési bevétel előirányzatainak módosítása</t>
  </si>
  <si>
    <t>ÁH-án belüli megelőlegezés visszafizetése</t>
  </si>
  <si>
    <t>Finanszírozási kiadás összesen</t>
  </si>
  <si>
    <t xml:space="preserve">4. Működési célú támogatások bevételei </t>
  </si>
  <si>
    <t>5.2. Átengedett adó és Helyi adók</t>
  </si>
  <si>
    <t>Előző évi működési maradvány igénybevétele</t>
  </si>
  <si>
    <t>Előző évi felhalmozási maradvány igénybevétele</t>
  </si>
  <si>
    <t xml:space="preserve">1. Felhalmozási célú átvett pénzeszköz </t>
  </si>
  <si>
    <t>Áh-án belüli megelőlegezés</t>
  </si>
  <si>
    <t>ezer ft</t>
  </si>
  <si>
    <t>Termőföld bérbeadás</t>
  </si>
  <si>
    <t>5.3 Helyi adók és adójellegű bevételek</t>
  </si>
  <si>
    <t>6. Végleges jellegű lakástámogatás</t>
  </si>
  <si>
    <t>1/A melléklet az 2/2019.(II.14.) önkormányzati rendelethez</t>
  </si>
  <si>
    <t>2/A melléklet az 2/2019.(II.14.) önkormányzati rendelethez</t>
  </si>
  <si>
    <t>2019. évi költségvetési kiadási előirányzatainak módosítása</t>
  </si>
  <si>
    <t>2019. évi költségvetési bevétel előirányzatainak módosítása</t>
  </si>
  <si>
    <t>Talajterhelési adó, települési adó</t>
  </si>
  <si>
    <t>6. Egyéb működési célú átvett pénzeszközök</t>
  </si>
  <si>
    <t>7. Elvonások, befizetések</t>
  </si>
  <si>
    <t>1/A melléklet az 5/2020 (VII. 7.) önkormányzati rendelethez</t>
  </si>
  <si>
    <t>2/A melléklet az 5/2020. (VII. 7.) önkormányzati rendelethez</t>
  </si>
</sst>
</file>

<file path=xl/styles.xml><?xml version="1.0" encoding="utf-8"?>
<styleSheet xmlns="http://schemas.openxmlformats.org/spreadsheetml/2006/main">
  <fonts count="5">
    <font>
      <sz val="10"/>
      <name val="Arial CE"/>
      <charset val="238"/>
    </font>
    <font>
      <sz val="10"/>
      <name val="Arial CE"/>
      <charset val="238"/>
    </font>
    <font>
      <i/>
      <sz val="10"/>
      <name val="Arial CE"/>
      <charset val="238"/>
    </font>
    <font>
      <b/>
      <sz val="10"/>
      <name val="Arial CE"/>
      <charset val="238"/>
    </font>
    <font>
      <sz val="8"/>
      <name val="Arial CE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/>
    <xf numFmtId="0" fontId="0" fillId="0" borderId="1" xfId="0" applyBorder="1"/>
    <xf numFmtId="0" fontId="3" fillId="0" borderId="1" xfId="0" applyFont="1" applyBorder="1"/>
    <xf numFmtId="0" fontId="1" fillId="0" borderId="1" xfId="0" applyFont="1" applyBorder="1"/>
    <xf numFmtId="0" fontId="0" fillId="0" borderId="0" xfId="0" applyBorder="1"/>
    <xf numFmtId="14" fontId="0" fillId="0" borderId="0" xfId="0" applyNumberFormat="1"/>
    <xf numFmtId="0" fontId="0" fillId="0" borderId="0" xfId="0" applyAlignment="1">
      <alignment horizontal="right"/>
    </xf>
    <xf numFmtId="0" fontId="0" fillId="0" borderId="1" xfId="0" applyFont="1" applyBorder="1"/>
    <xf numFmtId="0" fontId="0" fillId="0" borderId="0" xfId="0" applyBorder="1" applyAlignment="1">
      <alignment horizont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16"/>
  <sheetViews>
    <sheetView tabSelected="1" topLeftCell="A45" workbookViewId="0">
      <selection activeCell="K73" sqref="K73"/>
    </sheetView>
  </sheetViews>
  <sheetFormatPr defaultRowHeight="12.75"/>
  <cols>
    <col min="1" max="1" width="4.140625" customWidth="1"/>
    <col min="4" max="4" width="10.42578125" customWidth="1"/>
    <col min="6" max="6" width="12.42578125" customWidth="1"/>
    <col min="7" max="7" width="9.42578125" customWidth="1"/>
    <col min="9" max="9" width="11.85546875" customWidth="1"/>
  </cols>
  <sheetData>
    <row r="1" spans="1:9">
      <c r="E1" t="s">
        <v>75</v>
      </c>
    </row>
    <row r="2" spans="1:9">
      <c r="E2" s="9" t="s">
        <v>68</v>
      </c>
      <c r="F2" s="9"/>
      <c r="G2" s="9"/>
      <c r="H2" s="9"/>
      <c r="I2" s="9"/>
    </row>
    <row r="4" spans="1:9">
      <c r="A4" t="s">
        <v>54</v>
      </c>
    </row>
    <row r="5" spans="1:9">
      <c r="A5" t="s">
        <v>71</v>
      </c>
    </row>
    <row r="6" spans="1:9">
      <c r="I6" s="7" t="s">
        <v>21</v>
      </c>
    </row>
    <row r="7" spans="1:9">
      <c r="I7" s="6"/>
    </row>
    <row r="8" spans="1:9">
      <c r="A8" s="1"/>
      <c r="B8" s="2" t="s">
        <v>1</v>
      </c>
      <c r="C8" s="2"/>
      <c r="D8" s="2"/>
      <c r="E8" s="2"/>
      <c r="F8" s="2"/>
      <c r="G8" s="2" t="s">
        <v>26</v>
      </c>
      <c r="H8" s="2" t="s">
        <v>45</v>
      </c>
      <c r="I8" s="2" t="s">
        <v>27</v>
      </c>
    </row>
    <row r="9" spans="1:9">
      <c r="A9" s="2" t="s">
        <v>0</v>
      </c>
      <c r="B9" s="3" t="s">
        <v>7</v>
      </c>
      <c r="C9" s="2"/>
      <c r="D9" s="2"/>
      <c r="E9" s="2"/>
      <c r="F9" s="2"/>
      <c r="G9" s="2">
        <f>SUM(G10+G15+G16+G17+G19)</f>
        <v>66354</v>
      </c>
      <c r="H9" s="2">
        <f>SUM(H10+H15+H16+H17+H19+H31)</f>
        <v>2378</v>
      </c>
      <c r="I9" s="2">
        <f>SUM(I10+I15+I16+I17+I19+I31)</f>
        <v>68732</v>
      </c>
    </row>
    <row r="10" spans="1:9">
      <c r="A10" s="2"/>
      <c r="B10" s="2" t="s">
        <v>46</v>
      </c>
      <c r="C10" s="2"/>
      <c r="D10" s="2"/>
      <c r="E10" s="2"/>
      <c r="F10" s="2"/>
      <c r="G10" s="2">
        <f>SUM(G11:G14)</f>
        <v>5056</v>
      </c>
      <c r="H10" s="2">
        <f>SUM(H11:H14)</f>
        <v>2267</v>
      </c>
      <c r="I10" s="2">
        <f>SUM(I11:I14)</f>
        <v>7323</v>
      </c>
    </row>
    <row r="11" spans="1:9">
      <c r="A11" s="2"/>
      <c r="B11" s="2"/>
      <c r="C11" s="2"/>
      <c r="D11" s="2" t="s">
        <v>47</v>
      </c>
      <c r="E11" s="2"/>
      <c r="F11" s="2"/>
      <c r="G11" s="2">
        <v>5006</v>
      </c>
      <c r="H11" s="2">
        <v>2267</v>
      </c>
      <c r="I11" s="2">
        <f t="shared" ref="I11:I17" si="0">SUM(G11+H11)</f>
        <v>7273</v>
      </c>
    </row>
    <row r="12" spans="1:9">
      <c r="A12" s="2"/>
      <c r="B12" s="2"/>
      <c r="C12" s="2"/>
      <c r="D12" s="2" t="s">
        <v>34</v>
      </c>
      <c r="E12" s="2"/>
      <c r="F12" s="2"/>
      <c r="G12" s="2"/>
      <c r="H12" s="2"/>
      <c r="I12" s="2">
        <f t="shared" si="0"/>
        <v>0</v>
      </c>
    </row>
    <row r="13" spans="1:9">
      <c r="A13" s="2"/>
      <c r="B13" s="2"/>
      <c r="C13" s="2"/>
      <c r="D13" s="2" t="s">
        <v>35</v>
      </c>
      <c r="E13" s="2"/>
      <c r="F13" s="2"/>
      <c r="G13" s="2">
        <v>50</v>
      </c>
      <c r="H13" s="2"/>
      <c r="I13" s="2">
        <f t="shared" si="0"/>
        <v>50</v>
      </c>
    </row>
    <row r="14" spans="1:9">
      <c r="A14" s="2"/>
      <c r="B14" s="2"/>
      <c r="C14" s="2"/>
      <c r="D14" s="2" t="s">
        <v>48</v>
      </c>
      <c r="E14" s="2"/>
      <c r="F14" s="2"/>
      <c r="G14" s="2"/>
      <c r="H14" s="2"/>
      <c r="I14" s="2">
        <f t="shared" si="0"/>
        <v>0</v>
      </c>
    </row>
    <row r="15" spans="1:9">
      <c r="A15" s="2"/>
      <c r="B15" s="2" t="s">
        <v>49</v>
      </c>
      <c r="C15" s="2"/>
      <c r="D15" s="2"/>
      <c r="E15" s="2"/>
      <c r="F15" s="2"/>
      <c r="G15" s="2">
        <v>16427</v>
      </c>
      <c r="H15" s="2">
        <v>1671</v>
      </c>
      <c r="I15" s="2">
        <f t="shared" si="0"/>
        <v>18098</v>
      </c>
    </row>
    <row r="16" spans="1:9">
      <c r="A16" s="2"/>
      <c r="B16" s="2" t="s">
        <v>29</v>
      </c>
      <c r="C16" s="2"/>
      <c r="D16" s="2"/>
      <c r="E16" s="2"/>
      <c r="F16" s="2"/>
      <c r="G16" s="2"/>
      <c r="H16" s="2"/>
      <c r="I16" s="2">
        <f t="shared" si="0"/>
        <v>0</v>
      </c>
    </row>
    <row r="17" spans="1:9">
      <c r="A17" s="2"/>
      <c r="B17" s="2" t="s">
        <v>58</v>
      </c>
      <c r="C17" s="2"/>
      <c r="D17" s="2"/>
      <c r="E17" s="2"/>
      <c r="F17" s="2"/>
      <c r="G17" s="2">
        <v>36805</v>
      </c>
      <c r="H17" s="2">
        <v>-3939</v>
      </c>
      <c r="I17" s="2">
        <f t="shared" si="0"/>
        <v>32866</v>
      </c>
    </row>
    <row r="18" spans="1:9">
      <c r="A18" s="2"/>
      <c r="B18" s="2"/>
      <c r="C18" s="2"/>
      <c r="D18" s="2"/>
      <c r="E18" s="2"/>
      <c r="F18" s="2"/>
      <c r="G18" s="2"/>
      <c r="H18" s="2"/>
      <c r="I18" s="2"/>
    </row>
    <row r="19" spans="1:9">
      <c r="A19" s="2"/>
      <c r="B19" s="2" t="s">
        <v>36</v>
      </c>
      <c r="C19" s="2"/>
      <c r="D19" s="2"/>
      <c r="E19" s="2"/>
      <c r="F19" s="2"/>
      <c r="G19" s="2">
        <f>SUM(G20+G21+G24+G29)</f>
        <v>8066</v>
      </c>
      <c r="H19" s="2">
        <f t="shared" ref="H19:I19" si="1">SUM(H20+H21+H24+H29)</f>
        <v>1679</v>
      </c>
      <c r="I19" s="2">
        <f t="shared" si="1"/>
        <v>9745</v>
      </c>
    </row>
    <row r="20" spans="1:9">
      <c r="A20" s="2"/>
      <c r="B20" s="2" t="s">
        <v>37</v>
      </c>
      <c r="C20" s="2"/>
      <c r="D20" s="2"/>
      <c r="E20" s="2"/>
      <c r="F20" s="2"/>
      <c r="G20" s="2">
        <v>6</v>
      </c>
      <c r="H20" s="2"/>
      <c r="I20" s="2">
        <f t="shared" ref="I20:I31" si="2">SUM(G20+H20)</f>
        <v>6</v>
      </c>
    </row>
    <row r="21" spans="1:9">
      <c r="A21" s="2"/>
      <c r="B21" s="2" t="s">
        <v>59</v>
      </c>
      <c r="C21" s="2"/>
      <c r="D21" s="2"/>
      <c r="E21" s="2"/>
      <c r="F21" s="2"/>
      <c r="G21" s="2">
        <f>SUM(G22:G23)</f>
        <v>1130</v>
      </c>
      <c r="H21" s="2">
        <f t="shared" ref="H21:I21" si="3">SUM(H22:H23)</f>
        <v>-352</v>
      </c>
      <c r="I21" s="2">
        <f t="shared" si="3"/>
        <v>778</v>
      </c>
    </row>
    <row r="22" spans="1:9">
      <c r="A22" s="2"/>
      <c r="B22" s="2"/>
      <c r="C22" s="2"/>
      <c r="D22" s="2" t="s">
        <v>30</v>
      </c>
      <c r="E22" s="2"/>
      <c r="F22" s="2"/>
      <c r="G22" s="2">
        <v>650</v>
      </c>
      <c r="H22" s="2">
        <v>128</v>
      </c>
      <c r="I22" s="2">
        <f t="shared" si="2"/>
        <v>778</v>
      </c>
    </row>
    <row r="23" spans="1:9">
      <c r="A23" s="2"/>
      <c r="B23" s="2"/>
      <c r="C23" s="2"/>
      <c r="D23" s="2" t="s">
        <v>65</v>
      </c>
      <c r="E23" s="2"/>
      <c r="F23" s="2"/>
      <c r="G23" s="2">
        <v>480</v>
      </c>
      <c r="H23" s="2">
        <v>-480</v>
      </c>
      <c r="I23" s="2">
        <f t="shared" si="2"/>
        <v>0</v>
      </c>
    </row>
    <row r="24" spans="1:9">
      <c r="A24" s="2"/>
      <c r="B24" s="2" t="s">
        <v>66</v>
      </c>
      <c r="C24" s="2"/>
      <c r="D24" s="2"/>
      <c r="E24" s="2"/>
      <c r="F24" s="2"/>
      <c r="G24" s="2">
        <v>6880</v>
      </c>
      <c r="H24" s="2">
        <v>2031</v>
      </c>
      <c r="I24" s="2">
        <f t="shared" ref="I24" si="4">SUM(I25:I28)</f>
        <v>8911</v>
      </c>
    </row>
    <row r="25" spans="1:9">
      <c r="A25" s="2"/>
      <c r="B25" s="2"/>
      <c r="C25" s="2"/>
      <c r="D25" s="2" t="s">
        <v>31</v>
      </c>
      <c r="E25" s="2"/>
      <c r="F25" s="2"/>
      <c r="G25" s="2">
        <v>850</v>
      </c>
      <c r="H25" s="2"/>
      <c r="I25" s="2">
        <f t="shared" si="2"/>
        <v>850</v>
      </c>
    </row>
    <row r="26" spans="1:9">
      <c r="A26" s="2"/>
      <c r="B26" s="2"/>
      <c r="C26" s="2"/>
      <c r="D26" s="2" t="s">
        <v>32</v>
      </c>
      <c r="E26" s="2"/>
      <c r="F26" s="2"/>
      <c r="G26" s="2">
        <v>950</v>
      </c>
      <c r="H26" s="2">
        <v>42</v>
      </c>
      <c r="I26" s="2">
        <f t="shared" si="2"/>
        <v>992</v>
      </c>
    </row>
    <row r="27" spans="1:9">
      <c r="A27" s="2"/>
      <c r="B27" s="2"/>
      <c r="C27" s="2"/>
      <c r="D27" s="2" t="s">
        <v>33</v>
      </c>
      <c r="E27" s="2"/>
      <c r="F27" s="2"/>
      <c r="G27" s="2">
        <v>5000</v>
      </c>
      <c r="H27" s="2">
        <v>1509</v>
      </c>
      <c r="I27" s="2">
        <f t="shared" si="2"/>
        <v>6509</v>
      </c>
    </row>
    <row r="28" spans="1:9">
      <c r="A28" s="2"/>
      <c r="B28" s="2"/>
      <c r="C28" s="2"/>
      <c r="D28" s="2" t="s">
        <v>72</v>
      </c>
      <c r="E28" s="2"/>
      <c r="F28" s="2"/>
      <c r="G28" s="2">
        <v>80</v>
      </c>
      <c r="H28" s="2">
        <v>480</v>
      </c>
      <c r="I28" s="2">
        <f t="shared" si="2"/>
        <v>560</v>
      </c>
    </row>
    <row r="29" spans="1:9">
      <c r="A29" s="2"/>
      <c r="B29" s="2" t="s">
        <v>50</v>
      </c>
      <c r="C29" s="2"/>
      <c r="D29" s="2"/>
      <c r="E29" s="2"/>
      <c r="F29" s="2"/>
      <c r="G29" s="2">
        <v>50</v>
      </c>
      <c r="H29" s="2"/>
      <c r="I29" s="2">
        <f t="shared" si="2"/>
        <v>50</v>
      </c>
    </row>
    <row r="30" spans="1:9">
      <c r="A30" s="2"/>
      <c r="B30" s="2"/>
      <c r="C30" s="2"/>
      <c r="D30" s="2"/>
      <c r="E30" s="2"/>
      <c r="F30" s="2"/>
      <c r="G30" s="2"/>
      <c r="H30" s="2"/>
      <c r="I30" s="2"/>
    </row>
    <row r="31" spans="1:9">
      <c r="A31" s="2"/>
      <c r="B31" s="2" t="s">
        <v>73</v>
      </c>
      <c r="C31" s="2"/>
      <c r="D31" s="2"/>
      <c r="E31" s="2"/>
      <c r="F31" s="2"/>
      <c r="G31" s="2"/>
      <c r="H31" s="2">
        <v>700</v>
      </c>
      <c r="I31" s="2">
        <f t="shared" si="2"/>
        <v>700</v>
      </c>
    </row>
    <row r="32" spans="1:9">
      <c r="A32" s="2"/>
      <c r="B32" s="2"/>
      <c r="C32" s="2"/>
      <c r="D32" s="2"/>
      <c r="E32" s="2"/>
      <c r="F32" s="2"/>
      <c r="G32" s="2"/>
      <c r="H32" s="2"/>
      <c r="I32" s="2"/>
    </row>
    <row r="33" spans="1:9">
      <c r="A33" s="2"/>
      <c r="B33" s="2"/>
      <c r="C33" s="2"/>
      <c r="D33" s="2"/>
      <c r="E33" s="2"/>
      <c r="F33" s="2"/>
      <c r="G33" s="2"/>
      <c r="H33" s="2"/>
      <c r="I33" s="2"/>
    </row>
    <row r="34" spans="1:9">
      <c r="A34" s="2" t="s">
        <v>9</v>
      </c>
      <c r="B34" s="3" t="s">
        <v>8</v>
      </c>
      <c r="C34" s="2"/>
      <c r="D34" s="2"/>
      <c r="E34" s="2"/>
      <c r="F34" s="2"/>
      <c r="G34" s="2">
        <f>SUM(G35:G43)</f>
        <v>2988</v>
      </c>
      <c r="H34" s="2">
        <f>SUM(H35:H43)</f>
        <v>48960</v>
      </c>
      <c r="I34" s="2">
        <f t="shared" ref="I34:I42" si="5">SUM(G34+H34)</f>
        <v>51948</v>
      </c>
    </row>
    <row r="35" spans="1:9">
      <c r="A35" s="2"/>
      <c r="B35" s="2" t="s">
        <v>62</v>
      </c>
      <c r="C35" s="2"/>
      <c r="D35" s="2"/>
      <c r="E35" s="2"/>
      <c r="F35" s="2"/>
      <c r="G35" s="2"/>
      <c r="H35" s="2">
        <v>20000</v>
      </c>
      <c r="I35" s="2">
        <f t="shared" si="5"/>
        <v>20000</v>
      </c>
    </row>
    <row r="36" spans="1:9">
      <c r="A36" s="2"/>
      <c r="B36" s="2" t="s">
        <v>51</v>
      </c>
      <c r="C36" s="2"/>
      <c r="D36" s="2"/>
      <c r="E36" s="2"/>
      <c r="F36" s="2"/>
      <c r="G36" s="2"/>
      <c r="H36" s="2">
        <v>29986</v>
      </c>
      <c r="I36" s="2">
        <f t="shared" si="5"/>
        <v>29986</v>
      </c>
    </row>
    <row r="37" spans="1:9">
      <c r="A37" s="2"/>
      <c r="B37" s="2" t="s">
        <v>2</v>
      </c>
      <c r="C37" s="2"/>
      <c r="D37" s="2"/>
      <c r="E37" s="2"/>
      <c r="F37" s="2"/>
      <c r="G37" s="2"/>
      <c r="H37" s="2"/>
      <c r="I37" s="2">
        <f t="shared" si="5"/>
        <v>0</v>
      </c>
    </row>
    <row r="38" spans="1:9">
      <c r="A38" s="2"/>
      <c r="B38" s="2" t="s">
        <v>3</v>
      </c>
      <c r="C38" s="2"/>
      <c r="D38" s="2"/>
      <c r="E38" s="2"/>
      <c r="F38" s="2"/>
      <c r="G38" s="2">
        <v>1800</v>
      </c>
      <c r="H38" s="2">
        <v>-1100</v>
      </c>
      <c r="I38" s="2">
        <f t="shared" si="5"/>
        <v>700</v>
      </c>
    </row>
    <row r="39" spans="1:9">
      <c r="A39" s="2"/>
      <c r="B39" s="2" t="s">
        <v>4</v>
      </c>
      <c r="C39" s="2"/>
      <c r="D39" s="2"/>
      <c r="E39" s="2"/>
      <c r="F39" s="2"/>
      <c r="G39" s="2"/>
      <c r="H39" s="2"/>
      <c r="I39" s="2">
        <f t="shared" si="5"/>
        <v>0</v>
      </c>
    </row>
    <row r="40" spans="1:9">
      <c r="A40" s="2"/>
      <c r="B40" s="2" t="s">
        <v>5</v>
      </c>
      <c r="C40" s="2"/>
      <c r="D40" s="2"/>
      <c r="E40" s="2"/>
      <c r="F40" s="2"/>
      <c r="G40" s="2"/>
      <c r="H40" s="2"/>
      <c r="I40" s="2">
        <f t="shared" si="5"/>
        <v>0</v>
      </c>
    </row>
    <row r="41" spans="1:9">
      <c r="A41" s="2"/>
      <c r="B41" s="2" t="s">
        <v>41</v>
      </c>
      <c r="C41" s="2"/>
      <c r="D41" s="2"/>
      <c r="E41" s="2"/>
      <c r="F41" s="2"/>
      <c r="G41" s="2"/>
      <c r="H41" s="2"/>
      <c r="I41" s="2">
        <f t="shared" si="5"/>
        <v>0</v>
      </c>
    </row>
    <row r="42" spans="1:9">
      <c r="A42" s="2"/>
      <c r="B42" s="2" t="s">
        <v>38</v>
      </c>
      <c r="C42" s="2"/>
      <c r="D42" s="2"/>
      <c r="E42" s="2"/>
      <c r="F42" s="2"/>
      <c r="G42" s="2">
        <v>1188</v>
      </c>
      <c r="H42" s="2">
        <v>74</v>
      </c>
      <c r="I42" s="2">
        <f t="shared" si="5"/>
        <v>1262</v>
      </c>
    </row>
    <row r="43" spans="1:9">
      <c r="A43" s="2"/>
      <c r="B43" s="2"/>
      <c r="C43" s="2"/>
      <c r="D43" s="2"/>
      <c r="E43" s="2"/>
      <c r="F43" s="2"/>
      <c r="G43" s="2"/>
      <c r="H43" s="2"/>
      <c r="I43" s="2"/>
    </row>
    <row r="44" spans="1:9">
      <c r="A44" s="2"/>
      <c r="B44" s="2"/>
      <c r="C44" s="2"/>
      <c r="D44" s="2"/>
      <c r="E44" s="2"/>
      <c r="F44" s="2"/>
      <c r="G44" s="2"/>
      <c r="H44" s="2"/>
      <c r="I44" s="2"/>
    </row>
    <row r="45" spans="1:9">
      <c r="A45" s="2"/>
      <c r="B45" s="3" t="s">
        <v>22</v>
      </c>
      <c r="C45" s="2"/>
      <c r="D45" s="2"/>
      <c r="E45" s="2"/>
      <c r="F45" s="2"/>
      <c r="G45" s="2">
        <f>SUM(G9+G34)</f>
        <v>69342</v>
      </c>
      <c r="H45" s="2">
        <f t="shared" ref="H45:I45" si="6">SUM(H9+H34)</f>
        <v>51338</v>
      </c>
      <c r="I45" s="2">
        <f t="shared" si="6"/>
        <v>120680</v>
      </c>
    </row>
    <row r="46" spans="1:9">
      <c r="A46" s="2"/>
      <c r="B46" s="3"/>
      <c r="C46" s="2"/>
      <c r="D46" s="2"/>
      <c r="E46" s="2"/>
      <c r="F46" s="2"/>
      <c r="G46" s="2"/>
      <c r="H46" s="2"/>
      <c r="I46" s="2">
        <f t="shared" ref="I46:I54" si="7">SUM(G46+H46)</f>
        <v>0</v>
      </c>
    </row>
    <row r="47" spans="1:9">
      <c r="A47" s="2"/>
      <c r="B47" s="2" t="s">
        <v>60</v>
      </c>
      <c r="C47" s="2"/>
      <c r="D47" s="2"/>
      <c r="E47" s="2"/>
      <c r="F47" s="2"/>
      <c r="G47" s="2">
        <v>14144</v>
      </c>
      <c r="H47" s="2">
        <v>-1203</v>
      </c>
      <c r="I47" s="2">
        <f t="shared" si="7"/>
        <v>12941</v>
      </c>
    </row>
    <row r="48" spans="1:9">
      <c r="A48" s="2"/>
      <c r="B48" s="2" t="s">
        <v>61</v>
      </c>
      <c r="C48" s="2"/>
      <c r="D48" s="2"/>
      <c r="E48" s="2"/>
      <c r="F48" s="2"/>
      <c r="G48" s="2">
        <v>21862</v>
      </c>
      <c r="H48" s="2">
        <v>1203</v>
      </c>
      <c r="I48" s="2">
        <f t="shared" si="7"/>
        <v>23065</v>
      </c>
    </row>
    <row r="49" spans="1:9">
      <c r="A49" s="2"/>
      <c r="B49" s="2" t="s">
        <v>63</v>
      </c>
      <c r="C49" s="2"/>
      <c r="D49" s="2"/>
      <c r="E49" s="2"/>
      <c r="F49" s="2"/>
      <c r="G49" s="2"/>
      <c r="H49" s="2">
        <v>746</v>
      </c>
      <c r="I49" s="2">
        <f t="shared" si="7"/>
        <v>746</v>
      </c>
    </row>
    <row r="50" spans="1:9">
      <c r="A50" s="2"/>
      <c r="B50" s="3" t="s">
        <v>39</v>
      </c>
      <c r="C50" s="2"/>
      <c r="D50" s="2"/>
      <c r="E50" s="2"/>
      <c r="F50" s="2"/>
      <c r="G50" s="2">
        <f>SUM(G47:G49)</f>
        <v>36006</v>
      </c>
      <c r="H50" s="2">
        <f>SUM(H47:H49)</f>
        <v>746</v>
      </c>
      <c r="I50" s="2">
        <f t="shared" si="7"/>
        <v>36752</v>
      </c>
    </row>
    <row r="51" spans="1:9">
      <c r="A51" s="2"/>
      <c r="B51" s="3"/>
      <c r="C51" s="2"/>
      <c r="D51" s="2"/>
      <c r="E51" s="2"/>
      <c r="F51" s="2"/>
      <c r="G51" s="2"/>
      <c r="H51" s="2"/>
      <c r="I51" s="2">
        <f t="shared" si="7"/>
        <v>0</v>
      </c>
    </row>
    <row r="52" spans="1:9">
      <c r="A52" s="2"/>
      <c r="B52" s="2"/>
      <c r="C52" s="2"/>
      <c r="D52" s="2"/>
      <c r="E52" s="2"/>
      <c r="F52" s="2"/>
      <c r="G52" s="2"/>
      <c r="H52" s="2"/>
      <c r="I52" s="2">
        <f t="shared" si="7"/>
        <v>0</v>
      </c>
    </row>
    <row r="53" spans="1:9">
      <c r="A53" s="2"/>
      <c r="B53" s="2"/>
      <c r="C53" s="2"/>
      <c r="D53" s="2"/>
      <c r="E53" s="2"/>
      <c r="F53" s="2"/>
      <c r="G53" s="2"/>
      <c r="H53" s="2"/>
      <c r="I53" s="2">
        <f t="shared" si="7"/>
        <v>0</v>
      </c>
    </row>
    <row r="54" spans="1:9">
      <c r="A54" s="2"/>
      <c r="B54" s="3" t="s">
        <v>25</v>
      </c>
      <c r="C54" s="2"/>
      <c r="D54" s="2"/>
      <c r="E54" s="2"/>
      <c r="F54" s="2"/>
      <c r="G54" s="2">
        <f>SUM(G50+G45+G51)</f>
        <v>105348</v>
      </c>
      <c r="H54" s="2">
        <f>SUM(H50+H45+H51)</f>
        <v>52084</v>
      </c>
      <c r="I54" s="2">
        <f t="shared" si="7"/>
        <v>157432</v>
      </c>
    </row>
    <row r="55" spans="1:9">
      <c r="A55" s="2"/>
      <c r="B55" s="3"/>
      <c r="C55" s="2"/>
      <c r="D55" s="2"/>
      <c r="E55" s="2"/>
      <c r="F55" s="2"/>
      <c r="G55" s="2"/>
      <c r="H55" s="2"/>
      <c r="I55" s="2"/>
    </row>
    <row r="56" spans="1:9">
      <c r="A56" s="2"/>
      <c r="B56" s="2"/>
      <c r="C56" s="2"/>
      <c r="D56" s="2"/>
      <c r="E56" s="2"/>
      <c r="F56" s="2"/>
      <c r="G56" s="2"/>
      <c r="H56" s="2"/>
      <c r="I56" s="2"/>
    </row>
    <row r="57" spans="1:9">
      <c r="A57" s="2"/>
      <c r="B57" s="2"/>
      <c r="C57" s="2"/>
      <c r="D57" s="2"/>
      <c r="E57" s="2"/>
      <c r="F57" s="2"/>
      <c r="G57" s="2"/>
      <c r="H57" s="2"/>
      <c r="I57" s="2"/>
    </row>
    <row r="58" spans="1:9">
      <c r="A58" s="2"/>
      <c r="B58" s="2"/>
      <c r="C58" s="2"/>
      <c r="D58" s="2"/>
      <c r="E58" s="2"/>
      <c r="F58" s="2"/>
      <c r="G58" s="2"/>
      <c r="H58" s="2"/>
      <c r="I58" s="2"/>
    </row>
    <row r="59" spans="1:9">
      <c r="A59" s="5"/>
      <c r="B59" s="5"/>
      <c r="C59" s="5"/>
      <c r="D59" s="5"/>
      <c r="E59" s="5"/>
      <c r="F59" s="5"/>
      <c r="G59" s="5"/>
      <c r="H59" s="5"/>
      <c r="I59" s="5"/>
    </row>
    <row r="60" spans="1:9">
      <c r="A60" s="5"/>
      <c r="B60" s="5"/>
      <c r="C60" s="5"/>
      <c r="D60" s="5"/>
      <c r="E60" s="5"/>
      <c r="F60" s="5"/>
      <c r="G60" s="5"/>
      <c r="H60" s="5"/>
      <c r="I60" s="5"/>
    </row>
    <row r="61" spans="1:9">
      <c r="A61" s="5"/>
      <c r="B61" s="5"/>
      <c r="C61" s="5"/>
      <c r="D61" s="5"/>
      <c r="E61" s="5"/>
      <c r="F61" s="5"/>
      <c r="G61" s="5"/>
      <c r="H61" s="5"/>
    </row>
    <row r="62" spans="1:9">
      <c r="A62" s="5"/>
      <c r="B62" s="5"/>
      <c r="C62" s="5"/>
      <c r="D62" s="5"/>
      <c r="E62" t="s">
        <v>76</v>
      </c>
      <c r="F62" s="5"/>
      <c r="G62" s="5"/>
      <c r="H62" s="5"/>
    </row>
    <row r="63" spans="1:9">
      <c r="A63" s="5"/>
      <c r="B63" s="5"/>
      <c r="C63" s="5"/>
      <c r="D63" s="5"/>
      <c r="E63" s="9" t="s">
        <v>69</v>
      </c>
      <c r="F63" s="9"/>
      <c r="G63" s="9"/>
      <c r="H63" s="9"/>
      <c r="I63" s="9"/>
    </row>
    <row r="64" spans="1:9">
      <c r="A64" t="s">
        <v>54</v>
      </c>
      <c r="E64" s="9"/>
      <c r="F64" s="9"/>
      <c r="G64" s="9"/>
      <c r="H64" s="9"/>
      <c r="I64" s="9"/>
    </row>
    <row r="65" spans="1:9" hidden="1">
      <c r="A65" t="s">
        <v>55</v>
      </c>
    </row>
    <row r="66" spans="1:9" hidden="1"/>
    <row r="67" spans="1:9" hidden="1"/>
    <row r="68" spans="1:9" hidden="1"/>
    <row r="69" spans="1:9" hidden="1"/>
    <row r="70" spans="1:9">
      <c r="A70" t="s">
        <v>70</v>
      </c>
    </row>
    <row r="71" spans="1:9">
      <c r="A71" s="5"/>
      <c r="B71" s="5"/>
      <c r="C71" s="5"/>
      <c r="D71" s="5"/>
      <c r="E71" s="5"/>
      <c r="F71" s="5"/>
      <c r="G71" s="5"/>
      <c r="H71" s="5"/>
    </row>
    <row r="72" spans="1:9">
      <c r="A72" s="5"/>
      <c r="B72" s="5"/>
      <c r="C72" s="5"/>
      <c r="D72" s="5"/>
      <c r="E72" s="5"/>
      <c r="F72" s="5"/>
      <c r="G72" s="5"/>
      <c r="H72" s="5"/>
      <c r="I72" s="7" t="s">
        <v>64</v>
      </c>
    </row>
    <row r="73" spans="1:9">
      <c r="A73" s="2"/>
      <c r="B73" s="3" t="s">
        <v>6</v>
      </c>
      <c r="C73" s="2"/>
      <c r="D73" s="2"/>
      <c r="E73" s="2"/>
      <c r="F73" s="2"/>
      <c r="G73" s="2" t="s">
        <v>26</v>
      </c>
      <c r="H73" s="2" t="s">
        <v>45</v>
      </c>
      <c r="I73" s="2" t="s">
        <v>27</v>
      </c>
    </row>
    <row r="74" spans="1:9">
      <c r="A74" s="2"/>
      <c r="B74" s="2"/>
      <c r="C74" s="2"/>
      <c r="D74" s="2"/>
      <c r="E74" s="2"/>
      <c r="F74" s="2"/>
      <c r="G74" s="2"/>
      <c r="H74" s="2"/>
      <c r="I74" s="2"/>
    </row>
    <row r="75" spans="1:9">
      <c r="A75" s="2" t="s">
        <v>0</v>
      </c>
      <c r="B75" s="3" t="s">
        <v>17</v>
      </c>
      <c r="C75" s="2"/>
      <c r="D75" s="2"/>
      <c r="E75" s="2"/>
      <c r="F75" s="2"/>
      <c r="G75" s="2">
        <f>SUM(G76:G84)</f>
        <v>79841</v>
      </c>
      <c r="H75" s="2">
        <f>SUM(H76:H84)</f>
        <v>1921</v>
      </c>
      <c r="I75" s="2">
        <f t="shared" ref="I75:I83" si="8">SUM(G75+H75)</f>
        <v>81762</v>
      </c>
    </row>
    <row r="76" spans="1:9">
      <c r="A76" s="2"/>
      <c r="B76" s="2" t="s">
        <v>10</v>
      </c>
      <c r="C76" s="2"/>
      <c r="D76" s="2"/>
      <c r="E76" s="2"/>
      <c r="F76" s="2"/>
      <c r="G76" s="2">
        <v>20240</v>
      </c>
      <c r="H76" s="2">
        <v>222</v>
      </c>
      <c r="I76" s="2">
        <f t="shared" si="8"/>
        <v>20462</v>
      </c>
    </row>
    <row r="77" spans="1:9">
      <c r="A77" s="2"/>
      <c r="B77" s="2" t="s">
        <v>11</v>
      </c>
      <c r="C77" s="2"/>
      <c r="D77" s="2"/>
      <c r="E77" s="2"/>
      <c r="F77" s="2"/>
      <c r="G77" s="2">
        <v>3781</v>
      </c>
      <c r="H77" s="2">
        <v>200</v>
      </c>
      <c r="I77" s="2">
        <f t="shared" si="8"/>
        <v>3981</v>
      </c>
    </row>
    <row r="78" spans="1:9">
      <c r="A78" s="2"/>
      <c r="B78" s="2" t="s">
        <v>12</v>
      </c>
      <c r="C78" s="2"/>
      <c r="D78" s="2"/>
      <c r="E78" s="2"/>
      <c r="F78" s="2"/>
      <c r="G78" s="2">
        <v>45193</v>
      </c>
      <c r="H78" s="2">
        <v>5397</v>
      </c>
      <c r="I78" s="2">
        <f t="shared" si="8"/>
        <v>50590</v>
      </c>
    </row>
    <row r="79" spans="1:9">
      <c r="A79" s="2"/>
      <c r="B79" s="2" t="s">
        <v>13</v>
      </c>
      <c r="C79" s="2"/>
      <c r="D79" s="2"/>
      <c r="E79" s="2"/>
      <c r="F79" s="2"/>
      <c r="G79" s="2">
        <v>2250</v>
      </c>
      <c r="H79" s="2">
        <v>148</v>
      </c>
      <c r="I79" s="2">
        <f t="shared" si="8"/>
        <v>2398</v>
      </c>
    </row>
    <row r="80" spans="1:9">
      <c r="A80" s="2"/>
      <c r="B80" s="2" t="s">
        <v>14</v>
      </c>
      <c r="C80" s="2"/>
      <c r="D80" s="2"/>
      <c r="E80" s="2"/>
      <c r="F80" s="2"/>
      <c r="G80" s="2">
        <v>3449</v>
      </c>
      <c r="H80" s="2"/>
      <c r="I80" s="2">
        <f t="shared" si="8"/>
        <v>3449</v>
      </c>
    </row>
    <row r="81" spans="1:9">
      <c r="A81" s="2"/>
      <c r="B81" s="2" t="s">
        <v>15</v>
      </c>
      <c r="C81" s="2"/>
      <c r="D81" s="2"/>
      <c r="E81" s="2"/>
      <c r="F81" s="2"/>
      <c r="G81" s="2">
        <v>814</v>
      </c>
      <c r="H81" s="2">
        <v>63</v>
      </c>
      <c r="I81" s="2">
        <f t="shared" si="8"/>
        <v>877</v>
      </c>
    </row>
    <row r="82" spans="1:9">
      <c r="A82" s="2"/>
      <c r="B82" s="2" t="s">
        <v>74</v>
      </c>
      <c r="C82" s="2"/>
      <c r="D82" s="2"/>
      <c r="E82" s="2"/>
      <c r="F82" s="2"/>
      <c r="G82" s="2"/>
      <c r="H82" s="2">
        <v>5</v>
      </c>
      <c r="I82" s="2">
        <f t="shared" si="8"/>
        <v>5</v>
      </c>
    </row>
    <row r="83" spans="1:9">
      <c r="A83" s="2"/>
      <c r="B83" s="2" t="s">
        <v>52</v>
      </c>
      <c r="C83" s="2"/>
      <c r="D83" s="2"/>
      <c r="E83" s="2"/>
      <c r="F83" s="2"/>
      <c r="G83" s="2">
        <v>4114</v>
      </c>
      <c r="H83" s="2">
        <v>-4114</v>
      </c>
      <c r="I83" s="2">
        <f t="shared" si="8"/>
        <v>0</v>
      </c>
    </row>
    <row r="84" spans="1:9">
      <c r="A84" s="2"/>
      <c r="B84" s="2"/>
      <c r="C84" s="2"/>
      <c r="D84" s="2"/>
      <c r="E84" s="2"/>
      <c r="F84" s="2"/>
      <c r="G84" s="2"/>
      <c r="H84" s="2"/>
      <c r="I84" s="2"/>
    </row>
    <row r="85" spans="1:9">
      <c r="A85" s="2"/>
      <c r="B85" s="2"/>
      <c r="C85" s="2"/>
      <c r="D85" s="2"/>
      <c r="E85" s="2"/>
      <c r="F85" s="2"/>
      <c r="G85" s="2"/>
      <c r="H85" s="2"/>
      <c r="I85" s="2"/>
    </row>
    <row r="86" spans="1:9">
      <c r="A86" s="2" t="s">
        <v>16</v>
      </c>
      <c r="B86" s="3" t="s">
        <v>18</v>
      </c>
      <c r="C86" s="2"/>
      <c r="D86" s="2"/>
      <c r="E86" s="2"/>
      <c r="F86" s="2"/>
      <c r="G86" s="2">
        <f>SUM(G88:G93)</f>
        <v>24850</v>
      </c>
      <c r="H86" s="2">
        <f>SUM(H88:H93)</f>
        <v>50163</v>
      </c>
      <c r="I86" s="2">
        <f>SUM(I88:I93)</f>
        <v>75013</v>
      </c>
    </row>
    <row r="87" spans="1:9">
      <c r="A87" s="2"/>
      <c r="B87" s="2"/>
      <c r="C87" s="2"/>
      <c r="D87" s="2"/>
      <c r="E87" s="2"/>
      <c r="F87" s="2"/>
      <c r="G87" s="2"/>
      <c r="H87" s="2"/>
      <c r="I87" s="2"/>
    </row>
    <row r="88" spans="1:9">
      <c r="A88" s="2"/>
      <c r="B88" s="2" t="s">
        <v>40</v>
      </c>
      <c r="C88" s="2"/>
      <c r="D88" s="2"/>
      <c r="E88" s="2"/>
      <c r="F88" s="2"/>
      <c r="G88" s="2">
        <v>3175</v>
      </c>
      <c r="H88" s="2">
        <v>29466</v>
      </c>
      <c r="I88" s="2">
        <f t="shared" ref="I88:I93" si="9">SUM(G88+H88)</f>
        <v>32641</v>
      </c>
    </row>
    <row r="89" spans="1:9">
      <c r="A89" s="2"/>
      <c r="B89" s="2" t="s">
        <v>28</v>
      </c>
      <c r="C89" s="2"/>
      <c r="D89" s="2"/>
      <c r="E89" s="2"/>
      <c r="F89" s="2"/>
      <c r="G89" s="2">
        <v>19275</v>
      </c>
      <c r="H89" s="2">
        <v>20550</v>
      </c>
      <c r="I89" s="2">
        <f t="shared" si="9"/>
        <v>39825</v>
      </c>
    </row>
    <row r="90" spans="1:9">
      <c r="A90" s="2"/>
      <c r="B90" s="4" t="s">
        <v>19</v>
      </c>
      <c r="C90" s="2"/>
      <c r="D90" s="2"/>
      <c r="E90" s="2"/>
      <c r="F90" s="2"/>
      <c r="G90" s="2"/>
      <c r="H90" s="2">
        <v>147</v>
      </c>
      <c r="I90" s="2">
        <f t="shared" si="9"/>
        <v>147</v>
      </c>
    </row>
    <row r="91" spans="1:9">
      <c r="A91" s="2"/>
      <c r="B91" s="2" t="s">
        <v>53</v>
      </c>
      <c r="C91" s="2"/>
      <c r="D91" s="2"/>
      <c r="E91" s="2"/>
      <c r="F91" s="2"/>
      <c r="G91" s="2"/>
      <c r="H91" s="2"/>
      <c r="I91" s="2">
        <f t="shared" si="9"/>
        <v>0</v>
      </c>
    </row>
    <row r="92" spans="1:9">
      <c r="A92" s="2"/>
      <c r="B92" s="2" t="s">
        <v>44</v>
      </c>
      <c r="C92" s="2"/>
      <c r="D92" s="2"/>
      <c r="E92" s="2"/>
      <c r="F92" s="2"/>
      <c r="G92" s="2">
        <v>2400</v>
      </c>
      <c r="H92" s="2">
        <v>-400</v>
      </c>
      <c r="I92" s="2">
        <f t="shared" si="9"/>
        <v>2000</v>
      </c>
    </row>
    <row r="93" spans="1:9">
      <c r="A93" s="2"/>
      <c r="B93" s="8" t="s">
        <v>67</v>
      </c>
      <c r="C93" s="2"/>
      <c r="D93" s="2"/>
      <c r="E93" s="2"/>
      <c r="F93" s="2"/>
      <c r="G93" s="2"/>
      <c r="H93" s="2">
        <v>400</v>
      </c>
      <c r="I93" s="2">
        <f t="shared" si="9"/>
        <v>400</v>
      </c>
    </row>
    <row r="94" spans="1:9">
      <c r="A94" s="2"/>
      <c r="B94" s="2"/>
      <c r="C94" s="2"/>
      <c r="D94" s="2"/>
      <c r="E94" s="2"/>
      <c r="F94" s="2"/>
      <c r="G94" s="2"/>
      <c r="H94" s="2"/>
      <c r="I94" s="2"/>
    </row>
    <row r="95" spans="1:9">
      <c r="A95" s="2"/>
      <c r="B95" s="2"/>
      <c r="C95" s="2"/>
      <c r="D95" s="2"/>
      <c r="E95" s="2"/>
      <c r="F95" s="2"/>
      <c r="G95" s="2"/>
      <c r="H95" s="2"/>
      <c r="I95" s="2"/>
    </row>
    <row r="96" spans="1:9">
      <c r="A96" s="2"/>
      <c r="B96" s="2"/>
      <c r="C96" s="2"/>
      <c r="D96" s="2"/>
      <c r="E96" s="2"/>
      <c r="F96" s="2"/>
      <c r="G96" s="2"/>
      <c r="H96" s="2"/>
      <c r="I96" s="2"/>
    </row>
    <row r="97" spans="1:9">
      <c r="A97" s="2"/>
      <c r="B97" s="2"/>
      <c r="C97" s="2"/>
      <c r="D97" s="2"/>
      <c r="E97" s="2"/>
      <c r="F97" s="2"/>
      <c r="G97" s="2"/>
      <c r="H97" s="2"/>
      <c r="I97" s="2"/>
    </row>
    <row r="98" spans="1:9">
      <c r="A98" s="2"/>
      <c r="B98" s="3" t="s">
        <v>23</v>
      </c>
      <c r="C98" s="2"/>
      <c r="D98" s="2"/>
      <c r="E98" s="2"/>
      <c r="F98" s="2"/>
      <c r="G98" s="2">
        <f>SUM(G75+G86+G94)</f>
        <v>104691</v>
      </c>
      <c r="H98" s="2">
        <f>SUM(H75+H86+H94)</f>
        <v>52084</v>
      </c>
      <c r="I98" s="2">
        <f>SUM(G98+H98)</f>
        <v>156775</v>
      </c>
    </row>
    <row r="99" spans="1:9">
      <c r="A99" s="2"/>
      <c r="B99" s="2"/>
      <c r="C99" s="2"/>
      <c r="D99" s="2"/>
      <c r="E99" s="2"/>
      <c r="F99" s="2"/>
      <c r="G99" s="2"/>
      <c r="H99" s="2"/>
      <c r="I99" s="2"/>
    </row>
    <row r="100" spans="1:9">
      <c r="A100" s="2"/>
      <c r="B100" s="2" t="s">
        <v>56</v>
      </c>
      <c r="C100" s="2"/>
      <c r="D100" s="2"/>
      <c r="E100" s="2"/>
      <c r="F100" s="2"/>
      <c r="G100" s="2">
        <v>657</v>
      </c>
      <c r="H100" s="2"/>
      <c r="I100" s="2">
        <f>SUM(G100+H100)</f>
        <v>657</v>
      </c>
    </row>
    <row r="101" spans="1:9">
      <c r="A101" s="2"/>
      <c r="B101" s="2"/>
      <c r="C101" s="2"/>
      <c r="D101" s="2"/>
      <c r="E101" s="2"/>
      <c r="F101" s="2"/>
      <c r="G101" s="2"/>
      <c r="H101" s="2"/>
      <c r="I101" s="2"/>
    </row>
    <row r="102" spans="1:9">
      <c r="A102" s="2"/>
      <c r="B102" s="3" t="s">
        <v>57</v>
      </c>
      <c r="C102" s="2"/>
      <c r="D102" s="2"/>
      <c r="E102" s="2"/>
      <c r="F102" s="2"/>
      <c r="G102" s="2">
        <f>SUM(G100:G101)</f>
        <v>657</v>
      </c>
      <c r="H102" s="2">
        <f>SUM(H100:H101)</f>
        <v>0</v>
      </c>
      <c r="I102" s="2">
        <f>SUM(G102+H102)</f>
        <v>657</v>
      </c>
    </row>
    <row r="103" spans="1:9">
      <c r="A103" s="2"/>
      <c r="B103" s="3" t="s">
        <v>24</v>
      </c>
      <c r="C103" s="2"/>
      <c r="D103" s="2"/>
      <c r="E103" s="2"/>
      <c r="F103" s="2"/>
      <c r="G103" s="2">
        <f>SUM(G98+G102)</f>
        <v>105348</v>
      </c>
      <c r="H103" s="2">
        <f>SUM(H98+H102)</f>
        <v>52084</v>
      </c>
      <c r="I103" s="2">
        <f>SUM(G103+H103)</f>
        <v>157432</v>
      </c>
    </row>
    <row r="104" spans="1:9">
      <c r="A104" s="2"/>
      <c r="B104" s="2"/>
      <c r="C104" s="2"/>
      <c r="D104" s="2"/>
      <c r="E104" s="2"/>
      <c r="F104" s="2"/>
      <c r="G104" s="2"/>
      <c r="H104" s="2"/>
      <c r="I104" s="2"/>
    </row>
    <row r="105" spans="1:9">
      <c r="A105" s="2"/>
      <c r="B105" s="2" t="s">
        <v>20</v>
      </c>
      <c r="C105" s="2"/>
      <c r="D105" s="2"/>
      <c r="E105" s="2"/>
      <c r="F105" s="2"/>
      <c r="G105" s="2"/>
      <c r="H105" s="2"/>
      <c r="I105" s="2">
        <f>SUM(I54-I103)</f>
        <v>0</v>
      </c>
    </row>
    <row r="106" spans="1:9">
      <c r="A106" s="2"/>
      <c r="B106" s="2"/>
      <c r="C106" s="2"/>
      <c r="D106" s="2"/>
      <c r="E106" s="2"/>
      <c r="F106" s="2"/>
      <c r="G106" s="2"/>
      <c r="H106" s="2"/>
      <c r="I106" s="2"/>
    </row>
    <row r="107" spans="1:9">
      <c r="A107" s="2"/>
      <c r="B107" s="2" t="s">
        <v>42</v>
      </c>
      <c r="C107" s="2"/>
      <c r="D107" s="2"/>
      <c r="E107" s="2"/>
      <c r="F107" s="2"/>
      <c r="G107" s="2"/>
      <c r="H107" s="2"/>
      <c r="I107" s="2">
        <f>SUM(I9+I47-I75-I102+I49)</f>
        <v>0</v>
      </c>
    </row>
    <row r="108" spans="1:9">
      <c r="A108" s="2"/>
      <c r="B108" s="2" t="s">
        <v>43</v>
      </c>
      <c r="C108" s="2"/>
      <c r="D108" s="2"/>
      <c r="E108" s="2"/>
      <c r="F108" s="2"/>
      <c r="G108" s="2"/>
      <c r="H108" s="2"/>
      <c r="I108" s="2">
        <f>SUM(I34+I48-I86)</f>
        <v>0</v>
      </c>
    </row>
    <row r="109" spans="1:9">
      <c r="A109" s="2"/>
      <c r="B109" s="2"/>
      <c r="C109" s="2"/>
      <c r="D109" s="2"/>
      <c r="E109" s="2"/>
      <c r="F109" s="2"/>
      <c r="G109" s="2"/>
      <c r="H109" s="2"/>
      <c r="I109" s="2"/>
    </row>
    <row r="110" spans="1:9">
      <c r="A110" s="5"/>
      <c r="B110" s="5"/>
      <c r="C110" s="5"/>
      <c r="D110" s="5"/>
      <c r="E110" s="5"/>
      <c r="F110" s="5"/>
      <c r="G110" s="5"/>
      <c r="H110" s="5"/>
      <c r="I110" s="5"/>
    </row>
    <row r="111" spans="1:9">
      <c r="A111" s="5"/>
      <c r="B111" s="5"/>
      <c r="C111" s="5"/>
      <c r="D111" s="5"/>
      <c r="E111" s="5"/>
      <c r="F111" s="5"/>
      <c r="G111" s="5"/>
      <c r="H111" s="5"/>
      <c r="I111" s="5"/>
    </row>
    <row r="112" spans="1:9">
      <c r="A112" s="5"/>
      <c r="B112" s="5"/>
      <c r="C112" s="5"/>
      <c r="D112" s="5"/>
      <c r="E112" s="5"/>
      <c r="F112" s="5"/>
      <c r="G112" s="5"/>
      <c r="H112" s="5"/>
      <c r="I112" s="5"/>
    </row>
    <row r="113" spans="1:9">
      <c r="A113" s="5"/>
      <c r="B113" s="5"/>
      <c r="C113" s="5"/>
      <c r="D113" s="5"/>
      <c r="E113" s="5"/>
      <c r="F113" s="5"/>
      <c r="G113" s="5"/>
      <c r="H113" s="5"/>
      <c r="I113" s="5"/>
    </row>
    <row r="114" spans="1:9">
      <c r="A114" s="5"/>
      <c r="B114" s="5"/>
      <c r="C114" s="5"/>
      <c r="D114" s="5"/>
      <c r="E114" s="5"/>
      <c r="F114" s="5"/>
      <c r="G114" s="5"/>
      <c r="H114" s="5"/>
      <c r="I114" s="5"/>
    </row>
    <row r="115" spans="1:9">
      <c r="A115" s="5"/>
      <c r="B115" s="5"/>
      <c r="C115" s="5"/>
      <c r="D115" s="5"/>
      <c r="E115" s="5"/>
      <c r="F115" s="5"/>
      <c r="G115" s="5"/>
      <c r="H115" s="5"/>
      <c r="I115" s="5"/>
    </row>
    <row r="116" spans="1:9">
      <c r="A116" s="5"/>
      <c r="B116" s="5"/>
      <c r="C116" s="5"/>
      <c r="D116" s="5"/>
      <c r="E116" s="5"/>
      <c r="F116" s="5"/>
      <c r="G116" s="5"/>
      <c r="H116" s="5"/>
      <c r="I116" s="5"/>
    </row>
  </sheetData>
  <mergeCells count="3">
    <mergeCell ref="E2:I2"/>
    <mergeCell ref="E64:I64"/>
    <mergeCell ref="E63:I63"/>
  </mergeCells>
  <phoneticPr fontId="4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önkorm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Farád</cp:lastModifiedBy>
  <cp:lastPrinted>2020-07-01T13:42:16Z</cp:lastPrinted>
  <dcterms:created xsi:type="dcterms:W3CDTF">1997-01-17T14:02:09Z</dcterms:created>
  <dcterms:modified xsi:type="dcterms:W3CDTF">2020-07-18T14:59:00Z</dcterms:modified>
</cp:coreProperties>
</file>